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himai/Documents/SPBU/Forecast/R1-Facebook-Research/"/>
    </mc:Choice>
  </mc:AlternateContent>
  <xr:revisionPtr revIDLastSave="0" documentId="13_ncr:1_{DA62595E-DE26-0F49-B31B-C22EA4226132}" xr6:coauthVersionLast="45" xr6:coauthVersionMax="45" xr10:uidLastSave="{00000000-0000-0000-0000-000000000000}"/>
  <bookViews>
    <workbookView xWindow="0" yWindow="460" windowWidth="28800" windowHeight="16200" activeTab="2" xr2:uid="{00000000-000D-0000-FFFF-FFFF00000000}"/>
  </bookViews>
  <sheets>
    <sheet name="dataset_Facebook" sheetId="1" r:id="rId1"/>
    <sheet name="Vaiable" sheetId="2" r:id="rId2"/>
    <sheet name="Main" sheetId="3" r:id="rId3"/>
    <sheet name="My" sheetId="27" r:id="rId4"/>
    <sheet name="Output" sheetId="25" r:id="rId5"/>
    <sheet name="CD|A F" sheetId="16" r:id="rId6"/>
    <sheet name="DG|A F" sheetId="17" r:id="rId7"/>
    <sheet name="A|C D G" sheetId="18" r:id="rId8"/>
    <sheet name="F|C D G" sheetId="19" r:id="rId9"/>
    <sheet name="D|C G" sheetId="22" r:id="rId10"/>
    <sheet name="C G" sheetId="23" r:id="rId11"/>
    <sheet name="Comparison" sheetId="20" r:id="rId12"/>
    <sheet name="Goldfeld-Quandt" sheetId="24" r:id="rId13"/>
    <sheet name="Standardized" sheetId="21" r:id="rId14"/>
    <sheet name="Modify" sheetId="26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49" i="3" l="1"/>
  <c r="AK46" i="3" l="1"/>
  <c r="AL48" i="3" l="1"/>
  <c r="AL47" i="3"/>
  <c r="AH50" i="3" l="1"/>
  <c r="AG50" i="3"/>
  <c r="AH49" i="3"/>
  <c r="AF49" i="3" l="1"/>
  <c r="N2" i="27" a="1"/>
  <c r="N2" i="27" s="1"/>
  <c r="V12" i="27" l="1"/>
  <c r="N12" i="27"/>
  <c r="Q11" i="27"/>
  <c r="Q10" i="27"/>
  <c r="W8" i="27"/>
  <c r="R7" i="27"/>
  <c r="X5" i="27"/>
  <c r="S4" i="27"/>
  <c r="N3" i="27"/>
  <c r="W12" i="27"/>
  <c r="O12" i="27"/>
  <c r="R11" i="27"/>
  <c r="U10" i="27"/>
  <c r="P9" i="27"/>
  <c r="V7" i="27"/>
  <c r="Q6" i="27"/>
  <c r="W4" i="27"/>
  <c r="R3" i="27"/>
  <c r="S12" i="27"/>
  <c r="V11" i="27"/>
  <c r="N11" i="27"/>
  <c r="X9" i="27"/>
  <c r="S8" i="27"/>
  <c r="N7" i="27"/>
  <c r="T5" i="27"/>
  <c r="O4" i="27"/>
  <c r="U2" i="27"/>
  <c r="R12" i="27"/>
  <c r="U11" i="27"/>
  <c r="X10" i="27"/>
  <c r="T9" i="27"/>
  <c r="O8" i="27"/>
  <c r="U6" i="27"/>
  <c r="P5" i="27"/>
  <c r="V3" i="27"/>
  <c r="Q2" i="27"/>
  <c r="T10" i="27"/>
  <c r="P10" i="27"/>
  <c r="W9" i="27"/>
  <c r="S9" i="27"/>
  <c r="O9" i="27"/>
  <c r="V8" i="27"/>
  <c r="R8" i="27"/>
  <c r="N8" i="27"/>
  <c r="U7" i="27"/>
  <c r="Q7" i="27"/>
  <c r="X6" i="27"/>
  <c r="T6" i="27"/>
  <c r="P6" i="27"/>
  <c r="W5" i="27"/>
  <c r="S5" i="27"/>
  <c r="O5" i="27"/>
  <c r="V4" i="27"/>
  <c r="R4" i="27"/>
  <c r="N4" i="27"/>
  <c r="U3" i="27"/>
  <c r="Q3" i="27"/>
  <c r="X2" i="27"/>
  <c r="T2" i="27"/>
  <c r="P2" i="27"/>
  <c r="U12" i="27"/>
  <c r="Q12" i="27"/>
  <c r="X11" i="27"/>
  <c r="T11" i="27"/>
  <c r="P11" i="27"/>
  <c r="W10" i="27"/>
  <c r="S10" i="27"/>
  <c r="O10" i="27"/>
  <c r="V9" i="27"/>
  <c r="R9" i="27"/>
  <c r="N9" i="27"/>
  <c r="U8" i="27"/>
  <c r="Q8" i="27"/>
  <c r="X7" i="27"/>
  <c r="T7" i="27"/>
  <c r="P7" i="27"/>
  <c r="W6" i="27"/>
  <c r="S6" i="27"/>
  <c r="O6" i="27"/>
  <c r="V5" i="27"/>
  <c r="R5" i="27"/>
  <c r="N5" i="27"/>
  <c r="U4" i="27"/>
  <c r="Q4" i="27"/>
  <c r="X3" i="27"/>
  <c r="T3" i="27"/>
  <c r="P3" i="27"/>
  <c r="W2" i="27"/>
  <c r="S2" i="27"/>
  <c r="O2" i="27"/>
  <c r="N15" i="27" s="1" a="1"/>
  <c r="X12" i="27"/>
  <c r="T12" i="27"/>
  <c r="P12" i="27"/>
  <c r="W11" i="27"/>
  <c r="S11" i="27"/>
  <c r="O11" i="27"/>
  <c r="V10" i="27"/>
  <c r="R10" i="27"/>
  <c r="N10" i="27"/>
  <c r="U9" i="27"/>
  <c r="Q9" i="27"/>
  <c r="X8" i="27"/>
  <c r="T8" i="27"/>
  <c r="P8" i="27"/>
  <c r="W7" i="27"/>
  <c r="S7" i="27"/>
  <c r="O7" i="27"/>
  <c r="V6" i="27"/>
  <c r="R6" i="27"/>
  <c r="N6" i="27"/>
  <c r="U5" i="27"/>
  <c r="Q5" i="27"/>
  <c r="X4" i="27"/>
  <c r="T4" i="27"/>
  <c r="P4" i="27"/>
  <c r="W3" i="27"/>
  <c r="S3" i="27"/>
  <c r="O3" i="27"/>
  <c r="V2" i="27"/>
  <c r="R2" i="27"/>
  <c r="N15" i="27" l="1"/>
  <c r="Q19" i="27"/>
  <c r="V20" i="27"/>
  <c r="P22" i="27"/>
  <c r="U23" i="27"/>
  <c r="O25" i="27"/>
  <c r="U19" i="27"/>
  <c r="O21" i="27"/>
  <c r="T22" i="27"/>
  <c r="N24" i="27"/>
  <c r="S25" i="27"/>
  <c r="T18" i="27"/>
  <c r="N20" i="27"/>
  <c r="S21" i="27"/>
  <c r="X22" i="27"/>
  <c r="R24" i="27"/>
  <c r="W25" i="27"/>
  <c r="X18" i="27"/>
  <c r="R20" i="27"/>
  <c r="W21" i="27"/>
  <c r="Q23" i="27"/>
  <c r="V24" i="27"/>
  <c r="N16" i="27"/>
  <c r="Q24" i="27"/>
  <c r="R21" i="27"/>
  <c r="W17" i="27"/>
  <c r="R25" i="27"/>
  <c r="S22" i="27"/>
  <c r="T19" i="27"/>
  <c r="U25" i="27"/>
  <c r="V22" i="27"/>
  <c r="Q21" i="27"/>
  <c r="W19" i="27"/>
  <c r="S15" i="27"/>
  <c r="R19" i="27"/>
  <c r="P18" i="27"/>
  <c r="Q15" i="27"/>
  <c r="T23" i="27"/>
  <c r="U20" i="27"/>
  <c r="O17" i="27"/>
  <c r="U24" i="27"/>
  <c r="V21" i="27"/>
  <c r="P19" i="27"/>
  <c r="V17" i="27"/>
  <c r="X15" i="27"/>
  <c r="Q25" i="27"/>
  <c r="W23" i="27"/>
  <c r="R22" i="27"/>
  <c r="X20" i="27"/>
  <c r="S19" i="27"/>
  <c r="N18" i="27"/>
  <c r="T16" i="27"/>
  <c r="O15" i="27"/>
  <c r="W24" i="27"/>
  <c r="R23" i="27"/>
  <c r="X21" i="27"/>
  <c r="S20" i="27"/>
  <c r="N19" i="27"/>
  <c r="T17" i="27"/>
  <c r="O16" i="27"/>
  <c r="V25" i="27"/>
  <c r="W22" i="27"/>
  <c r="X19" i="27"/>
  <c r="R16" i="27"/>
  <c r="X23" i="27"/>
  <c r="N21" i="27"/>
  <c r="W18" i="27"/>
  <c r="R17" i="27"/>
  <c r="T15" i="27"/>
  <c r="X24" i="27"/>
  <c r="S23" i="27"/>
  <c r="N22" i="27"/>
  <c r="T20" i="27"/>
  <c r="U17" i="27"/>
  <c r="P16" i="27"/>
  <c r="X25" i="27"/>
  <c r="S24" i="27"/>
  <c r="N23" i="27"/>
  <c r="T21" i="27"/>
  <c r="O20" i="27"/>
  <c r="P17" i="27"/>
  <c r="V15" i="27"/>
  <c r="P24" i="27"/>
  <c r="P25" i="27"/>
  <c r="W20" i="27"/>
  <c r="S17" i="27"/>
  <c r="O19" i="27"/>
  <c r="U18" i="27"/>
  <c r="O18" i="27"/>
  <c r="R18" i="27"/>
  <c r="V23" i="27"/>
  <c r="S16" i="27"/>
  <c r="V16" i="27"/>
  <c r="N25" i="27"/>
  <c r="O22" i="27"/>
  <c r="N17" i="27"/>
  <c r="U15" i="27"/>
  <c r="P23" i="27"/>
  <c r="Q20" i="27"/>
  <c r="S18" i="27"/>
  <c r="U16" i="27"/>
  <c r="P15" i="27"/>
  <c r="T24" i="27"/>
  <c r="O23" i="27"/>
  <c r="U21" i="27"/>
  <c r="P20" i="27"/>
  <c r="V18" i="27"/>
  <c r="Q17" i="27"/>
  <c r="W15" i="27"/>
  <c r="T25" i="27"/>
  <c r="O24" i="27"/>
  <c r="U22" i="27"/>
  <c r="P21" i="27"/>
  <c r="V19" i="27"/>
  <c r="Q18" i="27"/>
  <c r="W16" i="27"/>
  <c r="R15" i="27"/>
  <c r="Q16" i="27"/>
  <c r="X16" i="27"/>
  <c r="Q22" i="27"/>
  <c r="X17" i="27"/>
  <c r="N56" i="27" l="1" a="1"/>
  <c r="N40" i="27" a="1"/>
  <c r="N56" i="27" l="1"/>
  <c r="U56" i="27"/>
  <c r="P56" i="27"/>
  <c r="V56" i="27"/>
  <c r="Q56" i="27"/>
  <c r="W56" i="27"/>
  <c r="R56" i="27"/>
  <c r="X56" i="27"/>
  <c r="S56" i="27"/>
  <c r="T56" i="27"/>
  <c r="O56" i="27"/>
  <c r="N40" i="27"/>
  <c r="U40" i="27"/>
  <c r="P40" i="27"/>
  <c r="V40" i="27"/>
  <c r="W40" i="27"/>
  <c r="R40" i="27"/>
  <c r="O40" i="27"/>
  <c r="Q40" i="27"/>
  <c r="X40" i="27"/>
  <c r="S40" i="27"/>
  <c r="T40" i="27"/>
  <c r="N42" i="27" l="1"/>
  <c r="N58" i="27"/>
  <c r="AF50" i="3" l="1"/>
  <c r="W50" i="3"/>
  <c r="X50" i="3"/>
  <c r="Y50" i="3"/>
  <c r="Z50" i="3"/>
  <c r="AA50" i="3"/>
  <c r="AB50" i="3"/>
  <c r="AC50" i="3"/>
  <c r="AD50" i="3"/>
  <c r="AE50" i="3"/>
  <c r="V50" i="3"/>
  <c r="W49" i="3"/>
  <c r="X49" i="3"/>
  <c r="Y49" i="3"/>
  <c r="Z49" i="3"/>
  <c r="AA49" i="3"/>
  <c r="AB49" i="3"/>
  <c r="AC49" i="3"/>
  <c r="AD49" i="3"/>
  <c r="AE49" i="3"/>
  <c r="V49" i="3"/>
  <c r="W48" i="3"/>
  <c r="X48" i="3"/>
  <c r="Y48" i="3"/>
  <c r="Z48" i="3"/>
  <c r="AA48" i="3"/>
  <c r="AB48" i="3"/>
  <c r="AC48" i="3"/>
  <c r="AD48" i="3"/>
  <c r="AE48" i="3"/>
  <c r="V48" i="3"/>
  <c r="N2" i="26" l="1" a="1"/>
  <c r="N2" i="26" s="1"/>
  <c r="U6" i="26" l="1"/>
  <c r="X5" i="26"/>
  <c r="P5" i="26"/>
  <c r="S4" i="26"/>
  <c r="V3" i="26"/>
  <c r="N3" i="26"/>
  <c r="Q2" i="26"/>
  <c r="T6" i="26"/>
  <c r="W5" i="26"/>
  <c r="O5" i="26"/>
  <c r="R4" i="26"/>
  <c r="U3" i="26"/>
  <c r="X2" i="26"/>
  <c r="P2" i="26"/>
  <c r="W6" i="26"/>
  <c r="S6" i="26"/>
  <c r="O6" i="26"/>
  <c r="V5" i="26"/>
  <c r="R5" i="26"/>
  <c r="N5" i="26"/>
  <c r="U4" i="26"/>
  <c r="Q4" i="26"/>
  <c r="X3" i="26"/>
  <c r="T3" i="26"/>
  <c r="P3" i="26"/>
  <c r="W2" i="26"/>
  <c r="S2" i="26"/>
  <c r="O2" i="26"/>
  <c r="Q6" i="26"/>
  <c r="T5" i="26"/>
  <c r="W4" i="26"/>
  <c r="O4" i="26"/>
  <c r="R3" i="26"/>
  <c r="U2" i="26"/>
  <c r="X6" i="26"/>
  <c r="P6" i="26"/>
  <c r="S5" i="26"/>
  <c r="V4" i="26"/>
  <c r="N4" i="26"/>
  <c r="Q3" i="26"/>
  <c r="T2" i="26"/>
  <c r="V6" i="26"/>
  <c r="R6" i="26"/>
  <c r="N6" i="26"/>
  <c r="U5" i="26"/>
  <c r="Q5" i="26"/>
  <c r="X4" i="26"/>
  <c r="T4" i="26"/>
  <c r="P4" i="26"/>
  <c r="W3" i="26"/>
  <c r="S3" i="26"/>
  <c r="O3" i="26"/>
  <c r="V2" i="26"/>
  <c r="R2" i="26"/>
  <c r="AE11" i="24" l="1"/>
  <c r="AG3" i="24" a="1"/>
  <c r="AG3" i="24" s="1"/>
  <c r="AD3" i="24" a="1"/>
  <c r="AD3" i="24" s="1"/>
  <c r="K3" i="24" a="1"/>
  <c r="K3" i="24" s="1"/>
  <c r="AH6" i="24" l="1"/>
  <c r="AH4" i="24"/>
  <c r="AH5" i="24"/>
  <c r="AH3" i="24"/>
  <c r="AG6" i="24"/>
  <c r="AG4" i="24"/>
  <c r="AH7" i="24"/>
  <c r="AE10" i="24" s="1"/>
  <c r="AG7" i="24"/>
  <c r="AG5" i="24"/>
  <c r="AE6" i="24"/>
  <c r="AE4" i="24"/>
  <c r="AD6" i="24"/>
  <c r="AD4" i="24"/>
  <c r="AE7" i="24"/>
  <c r="AE5" i="24"/>
  <c r="AE3" i="24"/>
  <c r="AD7" i="24"/>
  <c r="AD5" i="24"/>
  <c r="K7" i="24"/>
  <c r="K5" i="24"/>
  <c r="L6" i="24"/>
  <c r="L4" i="24"/>
  <c r="K6" i="24"/>
  <c r="K4" i="24"/>
  <c r="L7" i="24"/>
  <c r="L5" i="24"/>
  <c r="L3" i="24"/>
  <c r="D2" i="24" l="1"/>
  <c r="E2" i="24" s="1"/>
  <c r="F2" i="24" s="1"/>
  <c r="D3" i="24"/>
  <c r="E3" i="24" s="1"/>
  <c r="F3" i="24" s="1"/>
  <c r="D7" i="24"/>
  <c r="E7" i="24" s="1"/>
  <c r="F7" i="24" s="1"/>
  <c r="D11" i="24"/>
  <c r="E11" i="24" s="1"/>
  <c r="F11" i="24" s="1"/>
  <c r="D15" i="24"/>
  <c r="E15" i="24" s="1"/>
  <c r="F15" i="24" s="1"/>
  <c r="D19" i="24"/>
  <c r="E19" i="24" s="1"/>
  <c r="F19" i="24" s="1"/>
  <c r="D23" i="24"/>
  <c r="E23" i="24" s="1"/>
  <c r="F23" i="24" s="1"/>
  <c r="D27" i="24"/>
  <c r="E27" i="24" s="1"/>
  <c r="F27" i="24" s="1"/>
  <c r="D31" i="24"/>
  <c r="E31" i="24" s="1"/>
  <c r="F31" i="24" s="1"/>
  <c r="D35" i="24"/>
  <c r="E35" i="24" s="1"/>
  <c r="F35" i="24" s="1"/>
  <c r="D39" i="24"/>
  <c r="E39" i="24" s="1"/>
  <c r="F39" i="24" s="1"/>
  <c r="D43" i="24"/>
  <c r="E43" i="24" s="1"/>
  <c r="F43" i="24" s="1"/>
  <c r="D47" i="24"/>
  <c r="E47" i="24" s="1"/>
  <c r="F47" i="24" s="1"/>
  <c r="D51" i="24"/>
  <c r="E51" i="24" s="1"/>
  <c r="F51" i="24" s="1"/>
  <c r="D55" i="24"/>
  <c r="E55" i="24" s="1"/>
  <c r="F55" i="24" s="1"/>
  <c r="D59" i="24"/>
  <c r="E59" i="24" s="1"/>
  <c r="F59" i="24" s="1"/>
  <c r="D63" i="24"/>
  <c r="E63" i="24" s="1"/>
  <c r="F63" i="24" s="1"/>
  <c r="D67" i="24"/>
  <c r="E67" i="24" s="1"/>
  <c r="F67" i="24" s="1"/>
  <c r="D71" i="24"/>
  <c r="E71" i="24" s="1"/>
  <c r="F71" i="24" s="1"/>
  <c r="D75" i="24"/>
  <c r="E75" i="24" s="1"/>
  <c r="F75" i="24" s="1"/>
  <c r="D79" i="24"/>
  <c r="E79" i="24" s="1"/>
  <c r="F79" i="24" s="1"/>
  <c r="D83" i="24"/>
  <c r="E83" i="24" s="1"/>
  <c r="F83" i="24" s="1"/>
  <c r="D87" i="24"/>
  <c r="E87" i="24" s="1"/>
  <c r="F87" i="24" s="1"/>
  <c r="D91" i="24"/>
  <c r="E91" i="24" s="1"/>
  <c r="F91" i="24" s="1"/>
  <c r="D95" i="24"/>
  <c r="E95" i="24" s="1"/>
  <c r="F95" i="24" s="1"/>
  <c r="D99" i="24"/>
  <c r="E99" i="24" s="1"/>
  <c r="F99" i="24" s="1"/>
  <c r="D103" i="24"/>
  <c r="E103" i="24" s="1"/>
  <c r="F103" i="24" s="1"/>
  <c r="D107" i="24"/>
  <c r="E107" i="24" s="1"/>
  <c r="F107" i="24" s="1"/>
  <c r="D111" i="24"/>
  <c r="E111" i="24" s="1"/>
  <c r="F111" i="24" s="1"/>
  <c r="D115" i="24"/>
  <c r="E115" i="24" s="1"/>
  <c r="F115" i="24" s="1"/>
  <c r="D119" i="24"/>
  <c r="E119" i="24" s="1"/>
  <c r="F119" i="24" s="1"/>
  <c r="D123" i="24"/>
  <c r="E123" i="24" s="1"/>
  <c r="F123" i="24" s="1"/>
  <c r="D127" i="24"/>
  <c r="E127" i="24" s="1"/>
  <c r="F127" i="24" s="1"/>
  <c r="D131" i="24"/>
  <c r="E131" i="24" s="1"/>
  <c r="F131" i="24" s="1"/>
  <c r="D135" i="24"/>
  <c r="E135" i="24" s="1"/>
  <c r="F135" i="24" s="1"/>
  <c r="D139" i="24"/>
  <c r="E139" i="24" s="1"/>
  <c r="F139" i="24" s="1"/>
  <c r="D143" i="24"/>
  <c r="E143" i="24" s="1"/>
  <c r="F143" i="24" s="1"/>
  <c r="D147" i="24"/>
  <c r="E147" i="24" s="1"/>
  <c r="F147" i="24" s="1"/>
  <c r="D151" i="24"/>
  <c r="E151" i="24" s="1"/>
  <c r="F151" i="24" s="1"/>
  <c r="D155" i="24"/>
  <c r="E155" i="24" s="1"/>
  <c r="F155" i="24" s="1"/>
  <c r="D159" i="24"/>
  <c r="E159" i="24" s="1"/>
  <c r="F159" i="24" s="1"/>
  <c r="D163" i="24"/>
  <c r="E163" i="24" s="1"/>
  <c r="F163" i="24" s="1"/>
  <c r="D167" i="24"/>
  <c r="E167" i="24" s="1"/>
  <c r="F167" i="24" s="1"/>
  <c r="D171" i="24"/>
  <c r="E171" i="24" s="1"/>
  <c r="F171" i="24" s="1"/>
  <c r="D175" i="24"/>
  <c r="E175" i="24" s="1"/>
  <c r="F175" i="24" s="1"/>
  <c r="D179" i="24"/>
  <c r="E179" i="24" s="1"/>
  <c r="F179" i="24" s="1"/>
  <c r="D183" i="24"/>
  <c r="E183" i="24" s="1"/>
  <c r="F183" i="24" s="1"/>
  <c r="D187" i="24"/>
  <c r="E187" i="24" s="1"/>
  <c r="F187" i="24" s="1"/>
  <c r="D191" i="24"/>
  <c r="E191" i="24" s="1"/>
  <c r="F191" i="24" s="1"/>
  <c r="D195" i="24"/>
  <c r="E195" i="24" s="1"/>
  <c r="F195" i="24" s="1"/>
  <c r="D199" i="24"/>
  <c r="E199" i="24" s="1"/>
  <c r="F199" i="24" s="1"/>
  <c r="D203" i="24"/>
  <c r="E203" i="24" s="1"/>
  <c r="F203" i="24" s="1"/>
  <c r="D207" i="24"/>
  <c r="E207" i="24" s="1"/>
  <c r="F207" i="24" s="1"/>
  <c r="D211" i="24"/>
  <c r="E211" i="24" s="1"/>
  <c r="F211" i="24" s="1"/>
  <c r="D215" i="24"/>
  <c r="E215" i="24" s="1"/>
  <c r="F215" i="24" s="1"/>
  <c r="D219" i="24"/>
  <c r="E219" i="24" s="1"/>
  <c r="F219" i="24" s="1"/>
  <c r="D223" i="24"/>
  <c r="E223" i="24" s="1"/>
  <c r="F223" i="24" s="1"/>
  <c r="D227" i="24"/>
  <c r="E227" i="24" s="1"/>
  <c r="F227" i="24" s="1"/>
  <c r="D231" i="24"/>
  <c r="E231" i="24" s="1"/>
  <c r="F231" i="24" s="1"/>
  <c r="D235" i="24"/>
  <c r="E235" i="24" s="1"/>
  <c r="F235" i="24" s="1"/>
  <c r="D239" i="24"/>
  <c r="E239" i="24" s="1"/>
  <c r="F239" i="24" s="1"/>
  <c r="D243" i="24"/>
  <c r="E243" i="24" s="1"/>
  <c r="F243" i="24" s="1"/>
  <c r="D247" i="24"/>
  <c r="E247" i="24" s="1"/>
  <c r="F247" i="24" s="1"/>
  <c r="D251" i="24"/>
  <c r="E251" i="24" s="1"/>
  <c r="F251" i="24" s="1"/>
  <c r="D255" i="24"/>
  <c r="E255" i="24" s="1"/>
  <c r="F255" i="24" s="1"/>
  <c r="D259" i="24"/>
  <c r="E259" i="24" s="1"/>
  <c r="F259" i="24" s="1"/>
  <c r="D263" i="24"/>
  <c r="E263" i="24" s="1"/>
  <c r="F263" i="24" s="1"/>
  <c r="D267" i="24"/>
  <c r="E267" i="24" s="1"/>
  <c r="F267" i="24" s="1"/>
  <c r="D271" i="24"/>
  <c r="E271" i="24" s="1"/>
  <c r="F271" i="24" s="1"/>
  <c r="D275" i="24"/>
  <c r="E275" i="24" s="1"/>
  <c r="F275" i="24" s="1"/>
  <c r="D279" i="24"/>
  <c r="E279" i="24" s="1"/>
  <c r="F279" i="24" s="1"/>
  <c r="D283" i="24"/>
  <c r="E283" i="24" s="1"/>
  <c r="F283" i="24" s="1"/>
  <c r="D287" i="24"/>
  <c r="E287" i="24" s="1"/>
  <c r="F287" i="24" s="1"/>
  <c r="D291" i="24"/>
  <c r="E291" i="24" s="1"/>
  <c r="F291" i="24" s="1"/>
  <c r="D295" i="24"/>
  <c r="E295" i="24" s="1"/>
  <c r="F295" i="24" s="1"/>
  <c r="D299" i="24"/>
  <c r="E299" i="24" s="1"/>
  <c r="F299" i="24" s="1"/>
  <c r="D303" i="24"/>
  <c r="E303" i="24" s="1"/>
  <c r="F303" i="24" s="1"/>
  <c r="D307" i="24"/>
  <c r="E307" i="24" s="1"/>
  <c r="F307" i="24" s="1"/>
  <c r="D311" i="24"/>
  <c r="E311" i="24" s="1"/>
  <c r="F311" i="24" s="1"/>
  <c r="D315" i="24"/>
  <c r="E315" i="24" s="1"/>
  <c r="F315" i="24" s="1"/>
  <c r="D4" i="24"/>
  <c r="E4" i="24" s="1"/>
  <c r="F4" i="24" s="1"/>
  <c r="D8" i="24"/>
  <c r="E8" i="24" s="1"/>
  <c r="F8" i="24" s="1"/>
  <c r="D12" i="24"/>
  <c r="E12" i="24" s="1"/>
  <c r="F12" i="24" s="1"/>
  <c r="D16" i="24"/>
  <c r="E16" i="24" s="1"/>
  <c r="F16" i="24" s="1"/>
  <c r="D20" i="24"/>
  <c r="E20" i="24" s="1"/>
  <c r="F20" i="24" s="1"/>
  <c r="D24" i="24"/>
  <c r="E24" i="24" s="1"/>
  <c r="F24" i="24" s="1"/>
  <c r="D28" i="24"/>
  <c r="E28" i="24" s="1"/>
  <c r="F28" i="24" s="1"/>
  <c r="D32" i="24"/>
  <c r="E32" i="24" s="1"/>
  <c r="F32" i="24" s="1"/>
  <c r="D36" i="24"/>
  <c r="E36" i="24" s="1"/>
  <c r="F36" i="24" s="1"/>
  <c r="D40" i="24"/>
  <c r="E40" i="24" s="1"/>
  <c r="F40" i="24" s="1"/>
  <c r="D44" i="24"/>
  <c r="E44" i="24" s="1"/>
  <c r="F44" i="24" s="1"/>
  <c r="D48" i="24"/>
  <c r="E48" i="24" s="1"/>
  <c r="F48" i="24" s="1"/>
  <c r="D52" i="24"/>
  <c r="E52" i="24" s="1"/>
  <c r="F52" i="24" s="1"/>
  <c r="D56" i="24"/>
  <c r="E56" i="24" s="1"/>
  <c r="F56" i="24" s="1"/>
  <c r="D60" i="24"/>
  <c r="E60" i="24" s="1"/>
  <c r="F60" i="24" s="1"/>
  <c r="D64" i="24"/>
  <c r="E64" i="24" s="1"/>
  <c r="F64" i="24" s="1"/>
  <c r="D68" i="24"/>
  <c r="E68" i="24" s="1"/>
  <c r="F68" i="24" s="1"/>
  <c r="D72" i="24"/>
  <c r="E72" i="24" s="1"/>
  <c r="F72" i="24" s="1"/>
  <c r="D76" i="24"/>
  <c r="E76" i="24" s="1"/>
  <c r="F76" i="24" s="1"/>
  <c r="D80" i="24"/>
  <c r="E80" i="24" s="1"/>
  <c r="F80" i="24" s="1"/>
  <c r="D84" i="24"/>
  <c r="E84" i="24" s="1"/>
  <c r="F84" i="24" s="1"/>
  <c r="D88" i="24"/>
  <c r="E88" i="24" s="1"/>
  <c r="F88" i="24" s="1"/>
  <c r="D92" i="24"/>
  <c r="E92" i="24" s="1"/>
  <c r="F92" i="24" s="1"/>
  <c r="D96" i="24"/>
  <c r="E96" i="24" s="1"/>
  <c r="F96" i="24" s="1"/>
  <c r="D100" i="24"/>
  <c r="E100" i="24" s="1"/>
  <c r="F100" i="24" s="1"/>
  <c r="D104" i="24"/>
  <c r="E104" i="24" s="1"/>
  <c r="F104" i="24" s="1"/>
  <c r="D108" i="24"/>
  <c r="E108" i="24" s="1"/>
  <c r="F108" i="24" s="1"/>
  <c r="D112" i="24"/>
  <c r="E112" i="24" s="1"/>
  <c r="F112" i="24" s="1"/>
  <c r="D116" i="24"/>
  <c r="E116" i="24" s="1"/>
  <c r="F116" i="24" s="1"/>
  <c r="D120" i="24"/>
  <c r="E120" i="24" s="1"/>
  <c r="F120" i="24" s="1"/>
  <c r="D124" i="24"/>
  <c r="E124" i="24" s="1"/>
  <c r="F124" i="24" s="1"/>
  <c r="D128" i="24"/>
  <c r="E128" i="24" s="1"/>
  <c r="F128" i="24" s="1"/>
  <c r="D132" i="24"/>
  <c r="E132" i="24" s="1"/>
  <c r="F132" i="24" s="1"/>
  <c r="D136" i="24"/>
  <c r="E136" i="24" s="1"/>
  <c r="F136" i="24" s="1"/>
  <c r="D140" i="24"/>
  <c r="E140" i="24" s="1"/>
  <c r="F140" i="24" s="1"/>
  <c r="D144" i="24"/>
  <c r="E144" i="24" s="1"/>
  <c r="F144" i="24" s="1"/>
  <c r="D148" i="24"/>
  <c r="E148" i="24" s="1"/>
  <c r="F148" i="24" s="1"/>
  <c r="D152" i="24"/>
  <c r="E152" i="24" s="1"/>
  <c r="F152" i="24" s="1"/>
  <c r="D156" i="24"/>
  <c r="E156" i="24" s="1"/>
  <c r="F156" i="24" s="1"/>
  <c r="D160" i="24"/>
  <c r="E160" i="24" s="1"/>
  <c r="F160" i="24" s="1"/>
  <c r="D164" i="24"/>
  <c r="E164" i="24" s="1"/>
  <c r="F164" i="24" s="1"/>
  <c r="D168" i="24"/>
  <c r="E168" i="24" s="1"/>
  <c r="F168" i="24" s="1"/>
  <c r="D172" i="24"/>
  <c r="E172" i="24" s="1"/>
  <c r="F172" i="24" s="1"/>
  <c r="D176" i="24"/>
  <c r="E176" i="24" s="1"/>
  <c r="F176" i="24" s="1"/>
  <c r="D180" i="24"/>
  <c r="E180" i="24" s="1"/>
  <c r="F180" i="24" s="1"/>
  <c r="D184" i="24"/>
  <c r="E184" i="24" s="1"/>
  <c r="F184" i="24" s="1"/>
  <c r="D188" i="24"/>
  <c r="E188" i="24" s="1"/>
  <c r="F188" i="24" s="1"/>
  <c r="D192" i="24"/>
  <c r="E192" i="24" s="1"/>
  <c r="F192" i="24" s="1"/>
  <c r="D196" i="24"/>
  <c r="E196" i="24" s="1"/>
  <c r="F196" i="24" s="1"/>
  <c r="D200" i="24"/>
  <c r="E200" i="24" s="1"/>
  <c r="F200" i="24" s="1"/>
  <c r="D204" i="24"/>
  <c r="E204" i="24" s="1"/>
  <c r="F204" i="24" s="1"/>
  <c r="D208" i="24"/>
  <c r="E208" i="24" s="1"/>
  <c r="F208" i="24" s="1"/>
  <c r="D212" i="24"/>
  <c r="E212" i="24" s="1"/>
  <c r="F212" i="24" s="1"/>
  <c r="D216" i="24"/>
  <c r="E216" i="24" s="1"/>
  <c r="F216" i="24" s="1"/>
  <c r="D220" i="24"/>
  <c r="E220" i="24" s="1"/>
  <c r="F220" i="24" s="1"/>
  <c r="D224" i="24"/>
  <c r="E224" i="24" s="1"/>
  <c r="F224" i="24" s="1"/>
  <c r="D228" i="24"/>
  <c r="E228" i="24" s="1"/>
  <c r="F228" i="24" s="1"/>
  <c r="D232" i="24"/>
  <c r="E232" i="24" s="1"/>
  <c r="F232" i="24" s="1"/>
  <c r="D236" i="24"/>
  <c r="E236" i="24" s="1"/>
  <c r="F236" i="24" s="1"/>
  <c r="D240" i="24"/>
  <c r="E240" i="24" s="1"/>
  <c r="F240" i="24" s="1"/>
  <c r="D244" i="24"/>
  <c r="E244" i="24" s="1"/>
  <c r="F244" i="24" s="1"/>
  <c r="D248" i="24"/>
  <c r="E248" i="24" s="1"/>
  <c r="F248" i="24" s="1"/>
  <c r="D252" i="24"/>
  <c r="E252" i="24" s="1"/>
  <c r="F252" i="24" s="1"/>
  <c r="D256" i="24"/>
  <c r="E256" i="24" s="1"/>
  <c r="F256" i="24" s="1"/>
  <c r="D260" i="24"/>
  <c r="E260" i="24" s="1"/>
  <c r="F260" i="24" s="1"/>
  <c r="D264" i="24"/>
  <c r="E264" i="24" s="1"/>
  <c r="F264" i="24" s="1"/>
  <c r="D268" i="24"/>
  <c r="E268" i="24" s="1"/>
  <c r="F268" i="24" s="1"/>
  <c r="D272" i="24"/>
  <c r="E272" i="24" s="1"/>
  <c r="F272" i="24" s="1"/>
  <c r="D276" i="24"/>
  <c r="E276" i="24" s="1"/>
  <c r="F276" i="24" s="1"/>
  <c r="D280" i="24"/>
  <c r="E280" i="24" s="1"/>
  <c r="F280" i="24" s="1"/>
  <c r="D284" i="24"/>
  <c r="E284" i="24" s="1"/>
  <c r="F284" i="24" s="1"/>
  <c r="D288" i="24"/>
  <c r="E288" i="24" s="1"/>
  <c r="F288" i="24" s="1"/>
  <c r="D292" i="24"/>
  <c r="E292" i="24" s="1"/>
  <c r="F292" i="24" s="1"/>
  <c r="D296" i="24"/>
  <c r="E296" i="24" s="1"/>
  <c r="F296" i="24" s="1"/>
  <c r="D300" i="24"/>
  <c r="E300" i="24" s="1"/>
  <c r="F300" i="24" s="1"/>
  <c r="D304" i="24"/>
  <c r="E304" i="24" s="1"/>
  <c r="F304" i="24" s="1"/>
  <c r="D308" i="24"/>
  <c r="E308" i="24" s="1"/>
  <c r="F308" i="24" s="1"/>
  <c r="D312" i="24"/>
  <c r="E312" i="24" s="1"/>
  <c r="F312" i="24" s="1"/>
  <c r="D316" i="24"/>
  <c r="E316" i="24" s="1"/>
  <c r="F316" i="24" s="1"/>
  <c r="D320" i="24"/>
  <c r="E320" i="24" s="1"/>
  <c r="F320" i="24" s="1"/>
  <c r="D324" i="24"/>
  <c r="E324" i="24" s="1"/>
  <c r="F324" i="24" s="1"/>
  <c r="D328" i="24"/>
  <c r="E328" i="24" s="1"/>
  <c r="F328" i="24" s="1"/>
  <c r="D332" i="24"/>
  <c r="E332" i="24" s="1"/>
  <c r="F332" i="24" s="1"/>
  <c r="D336" i="24"/>
  <c r="E336" i="24" s="1"/>
  <c r="F336" i="24" s="1"/>
  <c r="D340" i="24"/>
  <c r="E340" i="24" s="1"/>
  <c r="F340" i="24" s="1"/>
  <c r="D344" i="24"/>
  <c r="E344" i="24" s="1"/>
  <c r="F344" i="24" s="1"/>
  <c r="D348" i="24"/>
  <c r="E348" i="24" s="1"/>
  <c r="F348" i="24" s="1"/>
  <c r="D352" i="24"/>
  <c r="E352" i="24" s="1"/>
  <c r="F352" i="24" s="1"/>
  <c r="D356" i="24"/>
  <c r="E356" i="24" s="1"/>
  <c r="F356" i="24" s="1"/>
  <c r="D360" i="24"/>
  <c r="E360" i="24" s="1"/>
  <c r="F360" i="24" s="1"/>
  <c r="D364" i="24"/>
  <c r="E364" i="24" s="1"/>
  <c r="F364" i="24" s="1"/>
  <c r="D368" i="24"/>
  <c r="E368" i="24" s="1"/>
  <c r="F368" i="24" s="1"/>
  <c r="D372" i="24"/>
  <c r="E372" i="24" s="1"/>
  <c r="F372" i="24" s="1"/>
  <c r="D376" i="24"/>
  <c r="E376" i="24" s="1"/>
  <c r="F376" i="24" s="1"/>
  <c r="D380" i="24"/>
  <c r="E380" i="24" s="1"/>
  <c r="F380" i="24" s="1"/>
  <c r="D5" i="24"/>
  <c r="E5" i="24" s="1"/>
  <c r="F5" i="24" s="1"/>
  <c r="D9" i="24"/>
  <c r="E9" i="24" s="1"/>
  <c r="F9" i="24" s="1"/>
  <c r="D13" i="24"/>
  <c r="E13" i="24" s="1"/>
  <c r="F13" i="24" s="1"/>
  <c r="D17" i="24"/>
  <c r="E17" i="24" s="1"/>
  <c r="F17" i="24" s="1"/>
  <c r="D21" i="24"/>
  <c r="E21" i="24" s="1"/>
  <c r="F21" i="24" s="1"/>
  <c r="D25" i="24"/>
  <c r="E25" i="24" s="1"/>
  <c r="F25" i="24" s="1"/>
  <c r="D29" i="24"/>
  <c r="E29" i="24" s="1"/>
  <c r="F29" i="24" s="1"/>
  <c r="D33" i="24"/>
  <c r="E33" i="24" s="1"/>
  <c r="F33" i="24" s="1"/>
  <c r="D37" i="24"/>
  <c r="E37" i="24" s="1"/>
  <c r="F37" i="24" s="1"/>
  <c r="D41" i="24"/>
  <c r="E41" i="24" s="1"/>
  <c r="F41" i="24" s="1"/>
  <c r="D45" i="24"/>
  <c r="E45" i="24" s="1"/>
  <c r="F45" i="24" s="1"/>
  <c r="D49" i="24"/>
  <c r="E49" i="24" s="1"/>
  <c r="F49" i="24" s="1"/>
  <c r="D53" i="24"/>
  <c r="E53" i="24" s="1"/>
  <c r="F53" i="24" s="1"/>
  <c r="D57" i="24"/>
  <c r="E57" i="24" s="1"/>
  <c r="F57" i="24" s="1"/>
  <c r="D61" i="24"/>
  <c r="E61" i="24" s="1"/>
  <c r="F61" i="24" s="1"/>
  <c r="D65" i="24"/>
  <c r="E65" i="24" s="1"/>
  <c r="F65" i="24" s="1"/>
  <c r="D69" i="24"/>
  <c r="E69" i="24" s="1"/>
  <c r="F69" i="24" s="1"/>
  <c r="D73" i="24"/>
  <c r="E73" i="24" s="1"/>
  <c r="F73" i="24" s="1"/>
  <c r="D77" i="24"/>
  <c r="E77" i="24" s="1"/>
  <c r="F77" i="24" s="1"/>
  <c r="D81" i="24"/>
  <c r="E81" i="24" s="1"/>
  <c r="F81" i="24" s="1"/>
  <c r="D85" i="24"/>
  <c r="E85" i="24" s="1"/>
  <c r="F85" i="24" s="1"/>
  <c r="D89" i="24"/>
  <c r="E89" i="24" s="1"/>
  <c r="F89" i="24" s="1"/>
  <c r="D93" i="24"/>
  <c r="E93" i="24" s="1"/>
  <c r="F93" i="24" s="1"/>
  <c r="D97" i="24"/>
  <c r="E97" i="24" s="1"/>
  <c r="F97" i="24" s="1"/>
  <c r="D101" i="24"/>
  <c r="E101" i="24" s="1"/>
  <c r="F101" i="24" s="1"/>
  <c r="D105" i="24"/>
  <c r="E105" i="24" s="1"/>
  <c r="F105" i="24" s="1"/>
  <c r="D109" i="24"/>
  <c r="E109" i="24" s="1"/>
  <c r="F109" i="24" s="1"/>
  <c r="D113" i="24"/>
  <c r="E113" i="24" s="1"/>
  <c r="F113" i="24" s="1"/>
  <c r="D117" i="24"/>
  <c r="E117" i="24" s="1"/>
  <c r="F117" i="24" s="1"/>
  <c r="D121" i="24"/>
  <c r="E121" i="24" s="1"/>
  <c r="F121" i="24" s="1"/>
  <c r="D125" i="24"/>
  <c r="E125" i="24" s="1"/>
  <c r="F125" i="24" s="1"/>
  <c r="D129" i="24"/>
  <c r="E129" i="24" s="1"/>
  <c r="F129" i="24" s="1"/>
  <c r="D133" i="24"/>
  <c r="E133" i="24" s="1"/>
  <c r="F133" i="24" s="1"/>
  <c r="D137" i="24"/>
  <c r="E137" i="24" s="1"/>
  <c r="F137" i="24" s="1"/>
  <c r="D141" i="24"/>
  <c r="E141" i="24" s="1"/>
  <c r="F141" i="24" s="1"/>
  <c r="D145" i="24"/>
  <c r="E145" i="24" s="1"/>
  <c r="F145" i="24" s="1"/>
  <c r="D149" i="24"/>
  <c r="E149" i="24" s="1"/>
  <c r="F149" i="24" s="1"/>
  <c r="D153" i="24"/>
  <c r="E153" i="24" s="1"/>
  <c r="F153" i="24" s="1"/>
  <c r="D157" i="24"/>
  <c r="E157" i="24" s="1"/>
  <c r="F157" i="24" s="1"/>
  <c r="D161" i="24"/>
  <c r="E161" i="24" s="1"/>
  <c r="F161" i="24" s="1"/>
  <c r="D165" i="24"/>
  <c r="E165" i="24" s="1"/>
  <c r="F165" i="24" s="1"/>
  <c r="D169" i="24"/>
  <c r="E169" i="24" s="1"/>
  <c r="F169" i="24" s="1"/>
  <c r="D173" i="24"/>
  <c r="E173" i="24" s="1"/>
  <c r="F173" i="24" s="1"/>
  <c r="D177" i="24"/>
  <c r="E177" i="24" s="1"/>
  <c r="F177" i="24" s="1"/>
  <c r="D181" i="24"/>
  <c r="E181" i="24" s="1"/>
  <c r="F181" i="24" s="1"/>
  <c r="D185" i="24"/>
  <c r="E185" i="24" s="1"/>
  <c r="F185" i="24" s="1"/>
  <c r="D189" i="24"/>
  <c r="E189" i="24" s="1"/>
  <c r="F189" i="24" s="1"/>
  <c r="D193" i="24"/>
  <c r="E193" i="24" s="1"/>
  <c r="F193" i="24" s="1"/>
  <c r="D197" i="24"/>
  <c r="E197" i="24" s="1"/>
  <c r="F197" i="24" s="1"/>
  <c r="D201" i="24"/>
  <c r="E201" i="24" s="1"/>
  <c r="F201" i="24" s="1"/>
  <c r="D205" i="24"/>
  <c r="E205" i="24" s="1"/>
  <c r="F205" i="24" s="1"/>
  <c r="D209" i="24"/>
  <c r="E209" i="24" s="1"/>
  <c r="F209" i="24" s="1"/>
  <c r="D213" i="24"/>
  <c r="E213" i="24" s="1"/>
  <c r="F213" i="24" s="1"/>
  <c r="D217" i="24"/>
  <c r="E217" i="24" s="1"/>
  <c r="F217" i="24" s="1"/>
  <c r="D221" i="24"/>
  <c r="E221" i="24" s="1"/>
  <c r="F221" i="24" s="1"/>
  <c r="D225" i="24"/>
  <c r="E225" i="24" s="1"/>
  <c r="F225" i="24" s="1"/>
  <c r="D229" i="24"/>
  <c r="E229" i="24" s="1"/>
  <c r="F229" i="24" s="1"/>
  <c r="D233" i="24"/>
  <c r="E233" i="24" s="1"/>
  <c r="F233" i="24" s="1"/>
  <c r="D237" i="24"/>
  <c r="E237" i="24" s="1"/>
  <c r="F237" i="24" s="1"/>
  <c r="D241" i="24"/>
  <c r="E241" i="24" s="1"/>
  <c r="F241" i="24" s="1"/>
  <c r="D245" i="24"/>
  <c r="E245" i="24" s="1"/>
  <c r="F245" i="24" s="1"/>
  <c r="D249" i="24"/>
  <c r="E249" i="24" s="1"/>
  <c r="F249" i="24" s="1"/>
  <c r="D253" i="24"/>
  <c r="E253" i="24" s="1"/>
  <c r="F253" i="24" s="1"/>
  <c r="D257" i="24"/>
  <c r="E257" i="24" s="1"/>
  <c r="F257" i="24" s="1"/>
  <c r="D261" i="24"/>
  <c r="E261" i="24" s="1"/>
  <c r="F261" i="24" s="1"/>
  <c r="D265" i="24"/>
  <c r="E265" i="24" s="1"/>
  <c r="F265" i="24" s="1"/>
  <c r="D269" i="24"/>
  <c r="E269" i="24" s="1"/>
  <c r="F269" i="24" s="1"/>
  <c r="D273" i="24"/>
  <c r="E273" i="24" s="1"/>
  <c r="F273" i="24" s="1"/>
  <c r="D277" i="24"/>
  <c r="E277" i="24" s="1"/>
  <c r="F277" i="24" s="1"/>
  <c r="D281" i="24"/>
  <c r="E281" i="24" s="1"/>
  <c r="F281" i="24" s="1"/>
  <c r="D285" i="24"/>
  <c r="E285" i="24" s="1"/>
  <c r="F285" i="24" s="1"/>
  <c r="D289" i="24"/>
  <c r="E289" i="24" s="1"/>
  <c r="F289" i="24" s="1"/>
  <c r="D293" i="24"/>
  <c r="E293" i="24" s="1"/>
  <c r="F293" i="24" s="1"/>
  <c r="D297" i="24"/>
  <c r="E297" i="24" s="1"/>
  <c r="F297" i="24" s="1"/>
  <c r="D301" i="24"/>
  <c r="E301" i="24" s="1"/>
  <c r="F301" i="24" s="1"/>
  <c r="D305" i="24"/>
  <c r="E305" i="24" s="1"/>
  <c r="F305" i="24" s="1"/>
  <c r="D309" i="24"/>
  <c r="E309" i="24" s="1"/>
  <c r="F309" i="24" s="1"/>
  <c r="D313" i="24"/>
  <c r="E313" i="24" s="1"/>
  <c r="F313" i="24" s="1"/>
  <c r="D6" i="24"/>
  <c r="E6" i="24" s="1"/>
  <c r="F6" i="24" s="1"/>
  <c r="D10" i="24"/>
  <c r="E10" i="24" s="1"/>
  <c r="F10" i="24" s="1"/>
  <c r="D14" i="24"/>
  <c r="E14" i="24" s="1"/>
  <c r="F14" i="24" s="1"/>
  <c r="D18" i="24"/>
  <c r="E18" i="24" s="1"/>
  <c r="F18" i="24" s="1"/>
  <c r="D22" i="24"/>
  <c r="E22" i="24" s="1"/>
  <c r="F22" i="24" s="1"/>
  <c r="D26" i="24"/>
  <c r="E26" i="24" s="1"/>
  <c r="F26" i="24" s="1"/>
  <c r="D30" i="24"/>
  <c r="E30" i="24" s="1"/>
  <c r="F30" i="24" s="1"/>
  <c r="D34" i="24"/>
  <c r="E34" i="24" s="1"/>
  <c r="F34" i="24" s="1"/>
  <c r="D38" i="24"/>
  <c r="E38" i="24" s="1"/>
  <c r="F38" i="24" s="1"/>
  <c r="D42" i="24"/>
  <c r="E42" i="24" s="1"/>
  <c r="F42" i="24" s="1"/>
  <c r="D46" i="24"/>
  <c r="E46" i="24" s="1"/>
  <c r="F46" i="24" s="1"/>
  <c r="D50" i="24"/>
  <c r="E50" i="24" s="1"/>
  <c r="F50" i="24" s="1"/>
  <c r="D54" i="24"/>
  <c r="E54" i="24" s="1"/>
  <c r="F54" i="24" s="1"/>
  <c r="D58" i="24"/>
  <c r="E58" i="24" s="1"/>
  <c r="F58" i="24" s="1"/>
  <c r="D62" i="24"/>
  <c r="E62" i="24" s="1"/>
  <c r="F62" i="24" s="1"/>
  <c r="D66" i="24"/>
  <c r="E66" i="24" s="1"/>
  <c r="F66" i="24" s="1"/>
  <c r="D70" i="24"/>
  <c r="E70" i="24" s="1"/>
  <c r="F70" i="24" s="1"/>
  <c r="D74" i="24"/>
  <c r="E74" i="24" s="1"/>
  <c r="F74" i="24" s="1"/>
  <c r="D78" i="24"/>
  <c r="E78" i="24" s="1"/>
  <c r="F78" i="24" s="1"/>
  <c r="D82" i="24"/>
  <c r="E82" i="24" s="1"/>
  <c r="F82" i="24" s="1"/>
  <c r="D86" i="24"/>
  <c r="E86" i="24" s="1"/>
  <c r="F86" i="24" s="1"/>
  <c r="D90" i="24"/>
  <c r="E90" i="24" s="1"/>
  <c r="F90" i="24" s="1"/>
  <c r="D94" i="24"/>
  <c r="E94" i="24" s="1"/>
  <c r="F94" i="24" s="1"/>
  <c r="D98" i="24"/>
  <c r="E98" i="24" s="1"/>
  <c r="F98" i="24" s="1"/>
  <c r="D102" i="24"/>
  <c r="E102" i="24" s="1"/>
  <c r="F102" i="24" s="1"/>
  <c r="D106" i="24"/>
  <c r="E106" i="24" s="1"/>
  <c r="F106" i="24" s="1"/>
  <c r="D110" i="24"/>
  <c r="E110" i="24" s="1"/>
  <c r="F110" i="24" s="1"/>
  <c r="D114" i="24"/>
  <c r="E114" i="24" s="1"/>
  <c r="F114" i="24" s="1"/>
  <c r="D118" i="24"/>
  <c r="E118" i="24" s="1"/>
  <c r="F118" i="24" s="1"/>
  <c r="D122" i="24"/>
  <c r="E122" i="24" s="1"/>
  <c r="F122" i="24" s="1"/>
  <c r="D126" i="24"/>
  <c r="E126" i="24" s="1"/>
  <c r="F126" i="24" s="1"/>
  <c r="D130" i="24"/>
  <c r="E130" i="24" s="1"/>
  <c r="F130" i="24" s="1"/>
  <c r="D134" i="24"/>
  <c r="E134" i="24" s="1"/>
  <c r="F134" i="24" s="1"/>
  <c r="D138" i="24"/>
  <c r="E138" i="24" s="1"/>
  <c r="F138" i="24" s="1"/>
  <c r="D142" i="24"/>
  <c r="E142" i="24" s="1"/>
  <c r="F142" i="24" s="1"/>
  <c r="D146" i="24"/>
  <c r="E146" i="24" s="1"/>
  <c r="F146" i="24" s="1"/>
  <c r="D150" i="24"/>
  <c r="E150" i="24" s="1"/>
  <c r="F150" i="24" s="1"/>
  <c r="D154" i="24"/>
  <c r="E154" i="24" s="1"/>
  <c r="F154" i="24" s="1"/>
  <c r="D158" i="24"/>
  <c r="E158" i="24" s="1"/>
  <c r="F158" i="24" s="1"/>
  <c r="D162" i="24"/>
  <c r="E162" i="24" s="1"/>
  <c r="F162" i="24" s="1"/>
  <c r="D166" i="24"/>
  <c r="E166" i="24" s="1"/>
  <c r="F166" i="24" s="1"/>
  <c r="D170" i="24"/>
  <c r="E170" i="24" s="1"/>
  <c r="F170" i="24" s="1"/>
  <c r="D174" i="24"/>
  <c r="E174" i="24" s="1"/>
  <c r="F174" i="24" s="1"/>
  <c r="D178" i="24"/>
  <c r="E178" i="24" s="1"/>
  <c r="F178" i="24" s="1"/>
  <c r="D182" i="24"/>
  <c r="E182" i="24" s="1"/>
  <c r="F182" i="24" s="1"/>
  <c r="D186" i="24"/>
  <c r="E186" i="24" s="1"/>
  <c r="F186" i="24" s="1"/>
  <c r="D190" i="24"/>
  <c r="E190" i="24" s="1"/>
  <c r="F190" i="24" s="1"/>
  <c r="D194" i="24"/>
  <c r="E194" i="24" s="1"/>
  <c r="F194" i="24" s="1"/>
  <c r="D198" i="24"/>
  <c r="E198" i="24" s="1"/>
  <c r="F198" i="24" s="1"/>
  <c r="D202" i="24"/>
  <c r="E202" i="24" s="1"/>
  <c r="F202" i="24" s="1"/>
  <c r="D206" i="24"/>
  <c r="E206" i="24" s="1"/>
  <c r="F206" i="24" s="1"/>
  <c r="D210" i="24"/>
  <c r="E210" i="24" s="1"/>
  <c r="F210" i="24" s="1"/>
  <c r="D214" i="24"/>
  <c r="E214" i="24" s="1"/>
  <c r="F214" i="24" s="1"/>
  <c r="D218" i="24"/>
  <c r="E218" i="24" s="1"/>
  <c r="F218" i="24" s="1"/>
  <c r="D222" i="24"/>
  <c r="E222" i="24" s="1"/>
  <c r="F222" i="24" s="1"/>
  <c r="D226" i="24"/>
  <c r="E226" i="24" s="1"/>
  <c r="F226" i="24" s="1"/>
  <c r="D230" i="24"/>
  <c r="E230" i="24" s="1"/>
  <c r="F230" i="24" s="1"/>
  <c r="D234" i="24"/>
  <c r="E234" i="24" s="1"/>
  <c r="F234" i="24" s="1"/>
  <c r="D238" i="24"/>
  <c r="E238" i="24" s="1"/>
  <c r="F238" i="24" s="1"/>
  <c r="D242" i="24"/>
  <c r="E242" i="24" s="1"/>
  <c r="F242" i="24" s="1"/>
  <c r="D246" i="24"/>
  <c r="E246" i="24" s="1"/>
  <c r="F246" i="24" s="1"/>
  <c r="D250" i="24"/>
  <c r="E250" i="24" s="1"/>
  <c r="F250" i="24" s="1"/>
  <c r="D254" i="24"/>
  <c r="E254" i="24" s="1"/>
  <c r="F254" i="24" s="1"/>
  <c r="D258" i="24"/>
  <c r="E258" i="24" s="1"/>
  <c r="F258" i="24" s="1"/>
  <c r="D262" i="24"/>
  <c r="E262" i="24" s="1"/>
  <c r="F262" i="24" s="1"/>
  <c r="D266" i="24"/>
  <c r="E266" i="24" s="1"/>
  <c r="F266" i="24" s="1"/>
  <c r="D270" i="24"/>
  <c r="E270" i="24" s="1"/>
  <c r="F270" i="24" s="1"/>
  <c r="D274" i="24"/>
  <c r="E274" i="24" s="1"/>
  <c r="F274" i="24" s="1"/>
  <c r="D278" i="24"/>
  <c r="E278" i="24" s="1"/>
  <c r="F278" i="24" s="1"/>
  <c r="D282" i="24"/>
  <c r="E282" i="24" s="1"/>
  <c r="F282" i="24" s="1"/>
  <c r="D286" i="24"/>
  <c r="E286" i="24" s="1"/>
  <c r="F286" i="24" s="1"/>
  <c r="D290" i="24"/>
  <c r="E290" i="24" s="1"/>
  <c r="F290" i="24" s="1"/>
  <c r="D294" i="24"/>
  <c r="E294" i="24" s="1"/>
  <c r="F294" i="24" s="1"/>
  <c r="D298" i="24"/>
  <c r="E298" i="24" s="1"/>
  <c r="F298" i="24" s="1"/>
  <c r="D302" i="24"/>
  <c r="E302" i="24" s="1"/>
  <c r="F302" i="24" s="1"/>
  <c r="D306" i="24"/>
  <c r="E306" i="24" s="1"/>
  <c r="F306" i="24" s="1"/>
  <c r="D310" i="24"/>
  <c r="E310" i="24" s="1"/>
  <c r="F310" i="24" s="1"/>
  <c r="D314" i="24"/>
  <c r="E314" i="24" s="1"/>
  <c r="F314" i="24" s="1"/>
  <c r="D318" i="24"/>
  <c r="E318" i="24" s="1"/>
  <c r="F318" i="24" s="1"/>
  <c r="D322" i="24"/>
  <c r="E322" i="24" s="1"/>
  <c r="F322" i="24" s="1"/>
  <c r="D326" i="24"/>
  <c r="E326" i="24" s="1"/>
  <c r="F326" i="24" s="1"/>
  <c r="D330" i="24"/>
  <c r="E330" i="24" s="1"/>
  <c r="F330" i="24" s="1"/>
  <c r="D334" i="24"/>
  <c r="E334" i="24" s="1"/>
  <c r="F334" i="24" s="1"/>
  <c r="D338" i="24"/>
  <c r="E338" i="24" s="1"/>
  <c r="F338" i="24" s="1"/>
  <c r="D342" i="24"/>
  <c r="E342" i="24" s="1"/>
  <c r="F342" i="24" s="1"/>
  <c r="D346" i="24"/>
  <c r="E346" i="24" s="1"/>
  <c r="F346" i="24" s="1"/>
  <c r="D350" i="24"/>
  <c r="E350" i="24" s="1"/>
  <c r="F350" i="24" s="1"/>
  <c r="D354" i="24"/>
  <c r="E354" i="24" s="1"/>
  <c r="F354" i="24" s="1"/>
  <c r="D358" i="24"/>
  <c r="E358" i="24" s="1"/>
  <c r="F358" i="24" s="1"/>
  <c r="D362" i="24"/>
  <c r="E362" i="24" s="1"/>
  <c r="F362" i="24" s="1"/>
  <c r="D366" i="24"/>
  <c r="E366" i="24" s="1"/>
  <c r="F366" i="24" s="1"/>
  <c r="D370" i="24"/>
  <c r="E370" i="24" s="1"/>
  <c r="F370" i="24" s="1"/>
  <c r="D374" i="24"/>
  <c r="E374" i="24" s="1"/>
  <c r="F374" i="24" s="1"/>
  <c r="D378" i="24"/>
  <c r="E378" i="24" s="1"/>
  <c r="F378" i="24" s="1"/>
  <c r="D382" i="24"/>
  <c r="E382" i="24" s="1"/>
  <c r="F382" i="24" s="1"/>
  <c r="D317" i="24"/>
  <c r="E317" i="24" s="1"/>
  <c r="F317" i="24" s="1"/>
  <c r="D325" i="24"/>
  <c r="E325" i="24" s="1"/>
  <c r="F325" i="24" s="1"/>
  <c r="D333" i="24"/>
  <c r="E333" i="24" s="1"/>
  <c r="F333" i="24" s="1"/>
  <c r="D341" i="24"/>
  <c r="E341" i="24" s="1"/>
  <c r="F341" i="24" s="1"/>
  <c r="D349" i="24"/>
  <c r="E349" i="24" s="1"/>
  <c r="F349" i="24" s="1"/>
  <c r="D357" i="24"/>
  <c r="E357" i="24" s="1"/>
  <c r="F357" i="24" s="1"/>
  <c r="D365" i="24"/>
  <c r="E365" i="24" s="1"/>
  <c r="F365" i="24" s="1"/>
  <c r="D373" i="24"/>
  <c r="E373" i="24" s="1"/>
  <c r="F373" i="24" s="1"/>
  <c r="D381" i="24"/>
  <c r="E381" i="24" s="1"/>
  <c r="F381" i="24" s="1"/>
  <c r="D386" i="24"/>
  <c r="E386" i="24" s="1"/>
  <c r="F386" i="24" s="1"/>
  <c r="D390" i="24"/>
  <c r="E390" i="24" s="1"/>
  <c r="F390" i="24" s="1"/>
  <c r="D394" i="24"/>
  <c r="E394" i="24" s="1"/>
  <c r="F394" i="24" s="1"/>
  <c r="D398" i="24"/>
  <c r="E398" i="24" s="1"/>
  <c r="F398" i="24" s="1"/>
  <c r="D402" i="24"/>
  <c r="E402" i="24" s="1"/>
  <c r="F402" i="24" s="1"/>
  <c r="D406" i="24"/>
  <c r="E406" i="24" s="1"/>
  <c r="F406" i="24" s="1"/>
  <c r="D410" i="24"/>
  <c r="E410" i="24" s="1"/>
  <c r="F410" i="24" s="1"/>
  <c r="D414" i="24"/>
  <c r="E414" i="24" s="1"/>
  <c r="F414" i="24" s="1"/>
  <c r="D418" i="24"/>
  <c r="E418" i="24" s="1"/>
  <c r="F418" i="24" s="1"/>
  <c r="D422" i="24"/>
  <c r="E422" i="24" s="1"/>
  <c r="F422" i="24" s="1"/>
  <c r="D426" i="24"/>
  <c r="E426" i="24" s="1"/>
  <c r="F426" i="24" s="1"/>
  <c r="D430" i="24"/>
  <c r="E430" i="24" s="1"/>
  <c r="F430" i="24" s="1"/>
  <c r="D434" i="24"/>
  <c r="E434" i="24" s="1"/>
  <c r="F434" i="24" s="1"/>
  <c r="D438" i="24"/>
  <c r="E438" i="24" s="1"/>
  <c r="F438" i="24" s="1"/>
  <c r="D446" i="24"/>
  <c r="E446" i="24" s="1"/>
  <c r="F446" i="24" s="1"/>
  <c r="D454" i="24"/>
  <c r="E454" i="24" s="1"/>
  <c r="F454" i="24" s="1"/>
  <c r="D466" i="24"/>
  <c r="E466" i="24" s="1"/>
  <c r="F466" i="24" s="1"/>
  <c r="D474" i="24"/>
  <c r="E474" i="24" s="1"/>
  <c r="F474" i="24" s="1"/>
  <c r="D482" i="24"/>
  <c r="E482" i="24" s="1"/>
  <c r="F482" i="24" s="1"/>
  <c r="D494" i="24"/>
  <c r="E494" i="24" s="1"/>
  <c r="F494" i="24" s="1"/>
  <c r="D319" i="24"/>
  <c r="E319" i="24" s="1"/>
  <c r="F319" i="24" s="1"/>
  <c r="D327" i="24"/>
  <c r="E327" i="24" s="1"/>
  <c r="F327" i="24" s="1"/>
  <c r="D335" i="24"/>
  <c r="E335" i="24" s="1"/>
  <c r="F335" i="24" s="1"/>
  <c r="D343" i="24"/>
  <c r="E343" i="24" s="1"/>
  <c r="F343" i="24" s="1"/>
  <c r="D351" i="24"/>
  <c r="E351" i="24" s="1"/>
  <c r="F351" i="24" s="1"/>
  <c r="D359" i="24"/>
  <c r="E359" i="24" s="1"/>
  <c r="F359" i="24" s="1"/>
  <c r="D367" i="24"/>
  <c r="E367" i="24" s="1"/>
  <c r="F367" i="24" s="1"/>
  <c r="D375" i="24"/>
  <c r="E375" i="24" s="1"/>
  <c r="F375" i="24" s="1"/>
  <c r="D383" i="24"/>
  <c r="E383" i="24" s="1"/>
  <c r="F383" i="24" s="1"/>
  <c r="D387" i="24"/>
  <c r="E387" i="24" s="1"/>
  <c r="F387" i="24" s="1"/>
  <c r="D391" i="24"/>
  <c r="E391" i="24" s="1"/>
  <c r="F391" i="24" s="1"/>
  <c r="D395" i="24"/>
  <c r="E395" i="24" s="1"/>
  <c r="F395" i="24" s="1"/>
  <c r="D399" i="24"/>
  <c r="E399" i="24" s="1"/>
  <c r="F399" i="24" s="1"/>
  <c r="D403" i="24"/>
  <c r="E403" i="24" s="1"/>
  <c r="F403" i="24" s="1"/>
  <c r="D407" i="24"/>
  <c r="E407" i="24" s="1"/>
  <c r="F407" i="24" s="1"/>
  <c r="D411" i="24"/>
  <c r="E411" i="24" s="1"/>
  <c r="F411" i="24" s="1"/>
  <c r="D415" i="24"/>
  <c r="E415" i="24" s="1"/>
  <c r="F415" i="24" s="1"/>
  <c r="D419" i="24"/>
  <c r="E419" i="24" s="1"/>
  <c r="F419" i="24" s="1"/>
  <c r="D423" i="24"/>
  <c r="E423" i="24" s="1"/>
  <c r="F423" i="24" s="1"/>
  <c r="D427" i="24"/>
  <c r="E427" i="24" s="1"/>
  <c r="F427" i="24" s="1"/>
  <c r="D431" i="24"/>
  <c r="E431" i="24" s="1"/>
  <c r="F431" i="24" s="1"/>
  <c r="D435" i="24"/>
  <c r="E435" i="24" s="1"/>
  <c r="F435" i="24" s="1"/>
  <c r="D439" i="24"/>
  <c r="E439" i="24" s="1"/>
  <c r="F439" i="24" s="1"/>
  <c r="D443" i="24"/>
  <c r="E443" i="24" s="1"/>
  <c r="F443" i="24" s="1"/>
  <c r="D447" i="24"/>
  <c r="E447" i="24" s="1"/>
  <c r="F447" i="24" s="1"/>
  <c r="D451" i="24"/>
  <c r="E451" i="24" s="1"/>
  <c r="F451" i="24" s="1"/>
  <c r="D455" i="24"/>
  <c r="E455" i="24" s="1"/>
  <c r="F455" i="24" s="1"/>
  <c r="D459" i="24"/>
  <c r="E459" i="24" s="1"/>
  <c r="F459" i="24" s="1"/>
  <c r="D463" i="24"/>
  <c r="E463" i="24" s="1"/>
  <c r="F463" i="24" s="1"/>
  <c r="D467" i="24"/>
  <c r="E467" i="24" s="1"/>
  <c r="F467" i="24" s="1"/>
  <c r="D471" i="24"/>
  <c r="E471" i="24" s="1"/>
  <c r="F471" i="24" s="1"/>
  <c r="D475" i="24"/>
  <c r="E475" i="24" s="1"/>
  <c r="F475" i="24" s="1"/>
  <c r="D479" i="24"/>
  <c r="E479" i="24" s="1"/>
  <c r="F479" i="24" s="1"/>
  <c r="D483" i="24"/>
  <c r="E483" i="24" s="1"/>
  <c r="F483" i="24" s="1"/>
  <c r="D487" i="24"/>
  <c r="E487" i="24" s="1"/>
  <c r="F487" i="24" s="1"/>
  <c r="D491" i="24"/>
  <c r="E491" i="24" s="1"/>
  <c r="F491" i="24" s="1"/>
  <c r="D495" i="24"/>
  <c r="E495" i="24" s="1"/>
  <c r="F495" i="24" s="1"/>
  <c r="D436" i="24"/>
  <c r="E436" i="24" s="1"/>
  <c r="F436" i="24" s="1"/>
  <c r="D452" i="24"/>
  <c r="E452" i="24" s="1"/>
  <c r="F452" i="24" s="1"/>
  <c r="D460" i="24"/>
  <c r="E460" i="24" s="1"/>
  <c r="F460" i="24" s="1"/>
  <c r="D464" i="24"/>
  <c r="E464" i="24" s="1"/>
  <c r="F464" i="24" s="1"/>
  <c r="D472" i="24"/>
  <c r="E472" i="24" s="1"/>
  <c r="F472" i="24" s="1"/>
  <c r="D480" i="24"/>
  <c r="E480" i="24" s="1"/>
  <c r="F480" i="24" s="1"/>
  <c r="D488" i="24"/>
  <c r="E488" i="24" s="1"/>
  <c r="F488" i="24" s="1"/>
  <c r="D492" i="24"/>
  <c r="E492" i="24" s="1"/>
  <c r="F492" i="24" s="1"/>
  <c r="D321" i="24"/>
  <c r="E321" i="24" s="1"/>
  <c r="F321" i="24" s="1"/>
  <c r="D329" i="24"/>
  <c r="E329" i="24" s="1"/>
  <c r="F329" i="24" s="1"/>
  <c r="D337" i="24"/>
  <c r="E337" i="24" s="1"/>
  <c r="F337" i="24" s="1"/>
  <c r="D345" i="24"/>
  <c r="E345" i="24" s="1"/>
  <c r="F345" i="24" s="1"/>
  <c r="D353" i="24"/>
  <c r="E353" i="24" s="1"/>
  <c r="F353" i="24" s="1"/>
  <c r="D361" i="24"/>
  <c r="E361" i="24" s="1"/>
  <c r="F361" i="24" s="1"/>
  <c r="D369" i="24"/>
  <c r="E369" i="24" s="1"/>
  <c r="F369" i="24" s="1"/>
  <c r="D377" i="24"/>
  <c r="E377" i="24" s="1"/>
  <c r="F377" i="24" s="1"/>
  <c r="D384" i="24"/>
  <c r="E384" i="24" s="1"/>
  <c r="F384" i="24" s="1"/>
  <c r="D388" i="24"/>
  <c r="E388" i="24" s="1"/>
  <c r="F388" i="24" s="1"/>
  <c r="D392" i="24"/>
  <c r="E392" i="24" s="1"/>
  <c r="F392" i="24" s="1"/>
  <c r="D396" i="24"/>
  <c r="E396" i="24" s="1"/>
  <c r="F396" i="24" s="1"/>
  <c r="D400" i="24"/>
  <c r="E400" i="24" s="1"/>
  <c r="F400" i="24" s="1"/>
  <c r="D404" i="24"/>
  <c r="E404" i="24" s="1"/>
  <c r="F404" i="24" s="1"/>
  <c r="D408" i="24"/>
  <c r="E408" i="24" s="1"/>
  <c r="F408" i="24" s="1"/>
  <c r="D412" i="24"/>
  <c r="E412" i="24" s="1"/>
  <c r="F412" i="24" s="1"/>
  <c r="D416" i="24"/>
  <c r="E416" i="24" s="1"/>
  <c r="F416" i="24" s="1"/>
  <c r="D420" i="24"/>
  <c r="E420" i="24" s="1"/>
  <c r="F420" i="24" s="1"/>
  <c r="D424" i="24"/>
  <c r="E424" i="24" s="1"/>
  <c r="F424" i="24" s="1"/>
  <c r="D428" i="24"/>
  <c r="E428" i="24" s="1"/>
  <c r="F428" i="24" s="1"/>
  <c r="D432" i="24"/>
  <c r="E432" i="24" s="1"/>
  <c r="F432" i="24" s="1"/>
  <c r="D440" i="24"/>
  <c r="E440" i="24" s="1"/>
  <c r="F440" i="24" s="1"/>
  <c r="D444" i="24"/>
  <c r="E444" i="24" s="1"/>
  <c r="F444" i="24" s="1"/>
  <c r="D448" i="24"/>
  <c r="E448" i="24" s="1"/>
  <c r="F448" i="24" s="1"/>
  <c r="D456" i="24"/>
  <c r="E456" i="24" s="1"/>
  <c r="F456" i="24" s="1"/>
  <c r="D468" i="24"/>
  <c r="E468" i="24" s="1"/>
  <c r="F468" i="24" s="1"/>
  <c r="D476" i="24"/>
  <c r="E476" i="24" s="1"/>
  <c r="F476" i="24" s="1"/>
  <c r="D484" i="24"/>
  <c r="E484" i="24" s="1"/>
  <c r="F484" i="24" s="1"/>
  <c r="D496" i="24"/>
  <c r="E496" i="24" s="1"/>
  <c r="F496" i="24" s="1"/>
  <c r="D323" i="24"/>
  <c r="E323" i="24" s="1"/>
  <c r="F323" i="24" s="1"/>
  <c r="D331" i="24"/>
  <c r="E331" i="24" s="1"/>
  <c r="F331" i="24" s="1"/>
  <c r="D339" i="24"/>
  <c r="E339" i="24" s="1"/>
  <c r="F339" i="24" s="1"/>
  <c r="D347" i="24"/>
  <c r="E347" i="24" s="1"/>
  <c r="F347" i="24" s="1"/>
  <c r="D355" i="24"/>
  <c r="E355" i="24" s="1"/>
  <c r="F355" i="24" s="1"/>
  <c r="D363" i="24"/>
  <c r="E363" i="24" s="1"/>
  <c r="F363" i="24" s="1"/>
  <c r="D371" i="24"/>
  <c r="E371" i="24" s="1"/>
  <c r="F371" i="24" s="1"/>
  <c r="D379" i="24"/>
  <c r="E379" i="24" s="1"/>
  <c r="F379" i="24" s="1"/>
  <c r="D385" i="24"/>
  <c r="E385" i="24" s="1"/>
  <c r="F385" i="24" s="1"/>
  <c r="D389" i="24"/>
  <c r="E389" i="24" s="1"/>
  <c r="F389" i="24" s="1"/>
  <c r="D393" i="24"/>
  <c r="E393" i="24" s="1"/>
  <c r="F393" i="24" s="1"/>
  <c r="D397" i="24"/>
  <c r="E397" i="24" s="1"/>
  <c r="F397" i="24" s="1"/>
  <c r="D401" i="24"/>
  <c r="E401" i="24" s="1"/>
  <c r="F401" i="24" s="1"/>
  <c r="D405" i="24"/>
  <c r="E405" i="24" s="1"/>
  <c r="F405" i="24" s="1"/>
  <c r="D409" i="24"/>
  <c r="E409" i="24" s="1"/>
  <c r="F409" i="24" s="1"/>
  <c r="D413" i="24"/>
  <c r="E413" i="24" s="1"/>
  <c r="F413" i="24" s="1"/>
  <c r="D417" i="24"/>
  <c r="E417" i="24" s="1"/>
  <c r="F417" i="24" s="1"/>
  <c r="D421" i="24"/>
  <c r="E421" i="24" s="1"/>
  <c r="F421" i="24" s="1"/>
  <c r="D425" i="24"/>
  <c r="E425" i="24" s="1"/>
  <c r="F425" i="24" s="1"/>
  <c r="D429" i="24"/>
  <c r="E429" i="24" s="1"/>
  <c r="F429" i="24" s="1"/>
  <c r="D433" i="24"/>
  <c r="E433" i="24" s="1"/>
  <c r="F433" i="24" s="1"/>
  <c r="D437" i="24"/>
  <c r="E437" i="24" s="1"/>
  <c r="F437" i="24" s="1"/>
  <c r="D441" i="24"/>
  <c r="E441" i="24" s="1"/>
  <c r="F441" i="24" s="1"/>
  <c r="D445" i="24"/>
  <c r="E445" i="24" s="1"/>
  <c r="F445" i="24" s="1"/>
  <c r="D449" i="24"/>
  <c r="E449" i="24" s="1"/>
  <c r="F449" i="24" s="1"/>
  <c r="D453" i="24"/>
  <c r="E453" i="24" s="1"/>
  <c r="F453" i="24" s="1"/>
  <c r="D457" i="24"/>
  <c r="E457" i="24" s="1"/>
  <c r="F457" i="24" s="1"/>
  <c r="D461" i="24"/>
  <c r="E461" i="24" s="1"/>
  <c r="F461" i="24" s="1"/>
  <c r="D465" i="24"/>
  <c r="E465" i="24" s="1"/>
  <c r="F465" i="24" s="1"/>
  <c r="D469" i="24"/>
  <c r="E469" i="24" s="1"/>
  <c r="F469" i="24" s="1"/>
  <c r="D473" i="24"/>
  <c r="E473" i="24" s="1"/>
  <c r="F473" i="24" s="1"/>
  <c r="D477" i="24"/>
  <c r="E477" i="24" s="1"/>
  <c r="F477" i="24" s="1"/>
  <c r="D481" i="24"/>
  <c r="E481" i="24" s="1"/>
  <c r="F481" i="24" s="1"/>
  <c r="D485" i="24"/>
  <c r="E485" i="24" s="1"/>
  <c r="F485" i="24" s="1"/>
  <c r="D489" i="24"/>
  <c r="E489" i="24" s="1"/>
  <c r="F489" i="24" s="1"/>
  <c r="D493" i="24"/>
  <c r="E493" i="24" s="1"/>
  <c r="F493" i="24" s="1"/>
  <c r="D497" i="24"/>
  <c r="E497" i="24" s="1"/>
  <c r="F497" i="24" s="1"/>
  <c r="G497" i="24" s="1"/>
  <c r="H497" i="24" s="1"/>
  <c r="I497" i="24" s="1"/>
  <c r="D442" i="24"/>
  <c r="E442" i="24" s="1"/>
  <c r="F442" i="24" s="1"/>
  <c r="D450" i="24"/>
  <c r="E450" i="24" s="1"/>
  <c r="F450" i="24" s="1"/>
  <c r="D458" i="24"/>
  <c r="E458" i="24" s="1"/>
  <c r="F458" i="24" s="1"/>
  <c r="D462" i="24"/>
  <c r="E462" i="24" s="1"/>
  <c r="F462" i="24" s="1"/>
  <c r="D470" i="24"/>
  <c r="E470" i="24" s="1"/>
  <c r="F470" i="24" s="1"/>
  <c r="D478" i="24"/>
  <c r="E478" i="24" s="1"/>
  <c r="F478" i="24" s="1"/>
  <c r="D486" i="24"/>
  <c r="E486" i="24" s="1"/>
  <c r="F486" i="24" s="1"/>
  <c r="D490" i="24"/>
  <c r="E490" i="24" s="1"/>
  <c r="F490" i="24" s="1"/>
  <c r="G470" i="24" l="1"/>
  <c r="H470" i="24" s="1"/>
  <c r="I470" i="24" s="1"/>
  <c r="G442" i="24"/>
  <c r="H442" i="24" s="1"/>
  <c r="I442" i="24" s="1"/>
  <c r="G485" i="24"/>
  <c r="H485" i="24" s="1"/>
  <c r="I485" i="24" s="1"/>
  <c r="G488" i="24"/>
  <c r="H488" i="24" s="1"/>
  <c r="I488" i="24" s="1"/>
  <c r="G491" i="24"/>
  <c r="H491" i="24" s="1"/>
  <c r="I491" i="24" s="1"/>
  <c r="G494" i="24"/>
  <c r="H494" i="24" s="1"/>
  <c r="I494" i="24" s="1"/>
  <c r="G20" i="24"/>
  <c r="H20" i="24" s="1"/>
  <c r="I20" i="24" s="1"/>
  <c r="G453" i="24"/>
  <c r="H453" i="24" s="1"/>
  <c r="I453" i="24" s="1"/>
  <c r="G405" i="24"/>
  <c r="H405" i="24" s="1"/>
  <c r="I405" i="24" s="1"/>
  <c r="G363" i="24"/>
  <c r="H363" i="24" s="1"/>
  <c r="I363" i="24" s="1"/>
  <c r="G424" i="24"/>
  <c r="H424" i="24" s="1"/>
  <c r="I424" i="24" s="1"/>
  <c r="G392" i="24"/>
  <c r="H392" i="24" s="1"/>
  <c r="I392" i="24" s="1"/>
  <c r="G460" i="24"/>
  <c r="H460" i="24" s="1"/>
  <c r="I460" i="24" s="1"/>
  <c r="G459" i="24"/>
  <c r="H459" i="24" s="1"/>
  <c r="I459" i="24" s="1"/>
  <c r="G411" i="24"/>
  <c r="H411" i="24" s="1"/>
  <c r="I411" i="24" s="1"/>
  <c r="G375" i="24"/>
  <c r="H375" i="24" s="1"/>
  <c r="I375" i="24" s="1"/>
  <c r="G454" i="24"/>
  <c r="H454" i="24" s="1"/>
  <c r="I454" i="24" s="1"/>
  <c r="G398" i="24"/>
  <c r="H398" i="24" s="1"/>
  <c r="I398" i="24" s="1"/>
  <c r="G317" i="24"/>
  <c r="H317" i="24" s="1"/>
  <c r="I317" i="24" s="1"/>
  <c r="G338" i="24"/>
  <c r="H338" i="24" s="1"/>
  <c r="I338" i="24" s="1"/>
  <c r="G290" i="24"/>
  <c r="H290" i="24" s="1"/>
  <c r="I290" i="24" s="1"/>
  <c r="G242" i="24"/>
  <c r="H242" i="24" s="1"/>
  <c r="I242" i="24" s="1"/>
  <c r="G194" i="24"/>
  <c r="H194" i="24" s="1"/>
  <c r="I194" i="24" s="1"/>
  <c r="G130" i="24"/>
  <c r="H130" i="24" s="1"/>
  <c r="I130" i="24" s="1"/>
  <c r="G114" i="24"/>
  <c r="H114" i="24" s="1"/>
  <c r="I114" i="24" s="1"/>
  <c r="G34" i="24"/>
  <c r="H34" i="24" s="1"/>
  <c r="I34" i="24" s="1"/>
  <c r="G313" i="24"/>
  <c r="H313" i="24" s="1"/>
  <c r="I313" i="24" s="1"/>
  <c r="G265" i="24"/>
  <c r="H265" i="24" s="1"/>
  <c r="I265" i="24" s="1"/>
  <c r="G201" i="24"/>
  <c r="H201" i="24" s="1"/>
  <c r="I201" i="24" s="1"/>
  <c r="G169" i="24"/>
  <c r="H169" i="24" s="1"/>
  <c r="I169" i="24" s="1"/>
  <c r="G121" i="24"/>
  <c r="H121" i="24" s="1"/>
  <c r="I121" i="24" s="1"/>
  <c r="G57" i="24"/>
  <c r="H57" i="24" s="1"/>
  <c r="I57" i="24" s="1"/>
  <c r="G9" i="24"/>
  <c r="H9" i="24" s="1"/>
  <c r="I9" i="24" s="1"/>
  <c r="G340" i="24"/>
  <c r="H340" i="24" s="1"/>
  <c r="I340" i="24" s="1"/>
  <c r="G292" i="24"/>
  <c r="H292" i="24" s="1"/>
  <c r="I292" i="24" s="1"/>
  <c r="G276" i="24"/>
  <c r="H276" i="24" s="1"/>
  <c r="I276" i="24" s="1"/>
  <c r="G228" i="24"/>
  <c r="H228" i="24" s="1"/>
  <c r="I228" i="24" s="1"/>
  <c r="G180" i="24"/>
  <c r="H180" i="24" s="1"/>
  <c r="I180" i="24" s="1"/>
  <c r="G132" i="24"/>
  <c r="H132" i="24" s="1"/>
  <c r="I132" i="24" s="1"/>
  <c r="G100" i="24"/>
  <c r="H100" i="24" s="1"/>
  <c r="I100" i="24" s="1"/>
  <c r="G36" i="24"/>
  <c r="H36" i="24" s="1"/>
  <c r="I36" i="24" s="1"/>
  <c r="G481" i="24"/>
  <c r="H481" i="24" s="1"/>
  <c r="I481" i="24" s="1"/>
  <c r="G465" i="24"/>
  <c r="H465" i="24" s="1"/>
  <c r="I465" i="24" s="1"/>
  <c r="G449" i="24"/>
  <c r="H449" i="24" s="1"/>
  <c r="I449" i="24" s="1"/>
  <c r="G433" i="24"/>
  <c r="H433" i="24" s="1"/>
  <c r="I433" i="24" s="1"/>
  <c r="G417" i="24"/>
  <c r="H417" i="24" s="1"/>
  <c r="I417" i="24" s="1"/>
  <c r="G401" i="24"/>
  <c r="H401" i="24" s="1"/>
  <c r="I401" i="24" s="1"/>
  <c r="G385" i="24"/>
  <c r="H385" i="24" s="1"/>
  <c r="I385" i="24" s="1"/>
  <c r="G355" i="24"/>
  <c r="H355" i="24" s="1"/>
  <c r="I355" i="24" s="1"/>
  <c r="G323" i="24"/>
  <c r="H323" i="24" s="1"/>
  <c r="I323" i="24" s="1"/>
  <c r="G468" i="24"/>
  <c r="H468" i="24" s="1"/>
  <c r="I468" i="24" s="1"/>
  <c r="G440" i="24"/>
  <c r="H440" i="24" s="1"/>
  <c r="I440" i="24" s="1"/>
  <c r="G420" i="24"/>
  <c r="H420" i="24" s="1"/>
  <c r="I420" i="24" s="1"/>
  <c r="G404" i="24"/>
  <c r="H404" i="24" s="1"/>
  <c r="I404" i="24" s="1"/>
  <c r="G388" i="24"/>
  <c r="H388" i="24" s="1"/>
  <c r="I388" i="24" s="1"/>
  <c r="G361" i="24"/>
  <c r="H361" i="24" s="1"/>
  <c r="I361" i="24" s="1"/>
  <c r="G329" i="24"/>
  <c r="H329" i="24" s="1"/>
  <c r="I329" i="24" s="1"/>
  <c r="G480" i="24"/>
  <c r="H480" i="24" s="1"/>
  <c r="I480" i="24" s="1"/>
  <c r="G452" i="24"/>
  <c r="H452" i="24" s="1"/>
  <c r="I452" i="24" s="1"/>
  <c r="G487" i="24"/>
  <c r="H487" i="24" s="1"/>
  <c r="I487" i="24" s="1"/>
  <c r="G471" i="24"/>
  <c r="H471" i="24" s="1"/>
  <c r="I471" i="24" s="1"/>
  <c r="G455" i="24"/>
  <c r="H455" i="24" s="1"/>
  <c r="I455" i="24" s="1"/>
  <c r="G439" i="24"/>
  <c r="H439" i="24" s="1"/>
  <c r="I439" i="24" s="1"/>
  <c r="G423" i="24"/>
  <c r="H423" i="24" s="1"/>
  <c r="I423" i="24" s="1"/>
  <c r="G407" i="24"/>
  <c r="H407" i="24" s="1"/>
  <c r="I407" i="24" s="1"/>
  <c r="G391" i="24"/>
  <c r="H391" i="24" s="1"/>
  <c r="I391" i="24" s="1"/>
  <c r="G367" i="24"/>
  <c r="H367" i="24" s="1"/>
  <c r="I367" i="24" s="1"/>
  <c r="G335" i="24"/>
  <c r="H335" i="24" s="1"/>
  <c r="I335" i="24" s="1"/>
  <c r="G482" i="24"/>
  <c r="H482" i="24" s="1"/>
  <c r="I482" i="24" s="1"/>
  <c r="G446" i="24"/>
  <c r="H446" i="24" s="1"/>
  <c r="I446" i="24" s="1"/>
  <c r="G426" i="24"/>
  <c r="H426" i="24" s="1"/>
  <c r="I426" i="24" s="1"/>
  <c r="G410" i="24"/>
  <c r="H410" i="24" s="1"/>
  <c r="I410" i="24" s="1"/>
  <c r="G394" i="24"/>
  <c r="H394" i="24" s="1"/>
  <c r="I394" i="24" s="1"/>
  <c r="G373" i="24"/>
  <c r="H373" i="24" s="1"/>
  <c r="I373" i="24" s="1"/>
  <c r="G341" i="24"/>
  <c r="H341" i="24" s="1"/>
  <c r="I341" i="24" s="1"/>
  <c r="G382" i="24"/>
  <c r="H382" i="24" s="1"/>
  <c r="I382" i="24" s="1"/>
  <c r="G366" i="24"/>
  <c r="H366" i="24" s="1"/>
  <c r="I366" i="24" s="1"/>
  <c r="G350" i="24"/>
  <c r="H350" i="24" s="1"/>
  <c r="I350" i="24" s="1"/>
  <c r="G334" i="24"/>
  <c r="H334" i="24" s="1"/>
  <c r="I334" i="24" s="1"/>
  <c r="G318" i="24"/>
  <c r="H318" i="24" s="1"/>
  <c r="I318" i="24" s="1"/>
  <c r="G302" i="24"/>
  <c r="H302" i="24" s="1"/>
  <c r="I302" i="24" s="1"/>
  <c r="G286" i="24"/>
  <c r="H286" i="24" s="1"/>
  <c r="I286" i="24" s="1"/>
  <c r="G270" i="24"/>
  <c r="H270" i="24" s="1"/>
  <c r="I270" i="24" s="1"/>
  <c r="G254" i="24"/>
  <c r="H254" i="24" s="1"/>
  <c r="I254" i="24" s="1"/>
  <c r="G238" i="24"/>
  <c r="H238" i="24" s="1"/>
  <c r="I238" i="24" s="1"/>
  <c r="G222" i="24"/>
  <c r="H222" i="24" s="1"/>
  <c r="I222" i="24" s="1"/>
  <c r="G206" i="24"/>
  <c r="H206" i="24" s="1"/>
  <c r="I206" i="24" s="1"/>
  <c r="G190" i="24"/>
  <c r="H190" i="24" s="1"/>
  <c r="I190" i="24" s="1"/>
  <c r="G174" i="24"/>
  <c r="H174" i="24" s="1"/>
  <c r="I174" i="24" s="1"/>
  <c r="G158" i="24"/>
  <c r="H158" i="24" s="1"/>
  <c r="I158" i="24" s="1"/>
  <c r="G142" i="24"/>
  <c r="H142" i="24" s="1"/>
  <c r="I142" i="24" s="1"/>
  <c r="G126" i="24"/>
  <c r="H126" i="24" s="1"/>
  <c r="I126" i="24" s="1"/>
  <c r="G110" i="24"/>
  <c r="H110" i="24" s="1"/>
  <c r="I110" i="24" s="1"/>
  <c r="G94" i="24"/>
  <c r="H94" i="24" s="1"/>
  <c r="I94" i="24" s="1"/>
  <c r="G78" i="24"/>
  <c r="H78" i="24" s="1"/>
  <c r="I78" i="24" s="1"/>
  <c r="G62" i="24"/>
  <c r="H62" i="24" s="1"/>
  <c r="I62" i="24" s="1"/>
  <c r="G46" i="24"/>
  <c r="H46" i="24" s="1"/>
  <c r="I46" i="24" s="1"/>
  <c r="G30" i="24"/>
  <c r="H30" i="24" s="1"/>
  <c r="I30" i="24" s="1"/>
  <c r="G14" i="24"/>
  <c r="H14" i="24" s="1"/>
  <c r="I14" i="24" s="1"/>
  <c r="G309" i="24"/>
  <c r="H309" i="24" s="1"/>
  <c r="I309" i="24" s="1"/>
  <c r="G293" i="24"/>
  <c r="H293" i="24" s="1"/>
  <c r="I293" i="24" s="1"/>
  <c r="G277" i="24"/>
  <c r="H277" i="24" s="1"/>
  <c r="I277" i="24" s="1"/>
  <c r="G261" i="24"/>
  <c r="H261" i="24" s="1"/>
  <c r="I261" i="24" s="1"/>
  <c r="G245" i="24"/>
  <c r="H245" i="24" s="1"/>
  <c r="I245" i="24" s="1"/>
  <c r="G229" i="24"/>
  <c r="H229" i="24" s="1"/>
  <c r="I229" i="24" s="1"/>
  <c r="G213" i="24"/>
  <c r="H213" i="24" s="1"/>
  <c r="I213" i="24" s="1"/>
  <c r="G197" i="24"/>
  <c r="H197" i="24" s="1"/>
  <c r="I197" i="24" s="1"/>
  <c r="G181" i="24"/>
  <c r="H181" i="24" s="1"/>
  <c r="I181" i="24" s="1"/>
  <c r="G165" i="24"/>
  <c r="H165" i="24" s="1"/>
  <c r="I165" i="24" s="1"/>
  <c r="G149" i="24"/>
  <c r="H149" i="24" s="1"/>
  <c r="I149" i="24" s="1"/>
  <c r="G133" i="24"/>
  <c r="H133" i="24" s="1"/>
  <c r="I133" i="24" s="1"/>
  <c r="G117" i="24"/>
  <c r="H117" i="24" s="1"/>
  <c r="I117" i="24" s="1"/>
  <c r="G101" i="24"/>
  <c r="H101" i="24" s="1"/>
  <c r="I101" i="24" s="1"/>
  <c r="G85" i="24"/>
  <c r="H85" i="24" s="1"/>
  <c r="I85" i="24" s="1"/>
  <c r="G69" i="24"/>
  <c r="H69" i="24" s="1"/>
  <c r="I69" i="24" s="1"/>
  <c r="G53" i="24"/>
  <c r="H53" i="24" s="1"/>
  <c r="I53" i="24" s="1"/>
  <c r="G37" i="24"/>
  <c r="H37" i="24" s="1"/>
  <c r="I37" i="24" s="1"/>
  <c r="G21" i="24"/>
  <c r="H21" i="24" s="1"/>
  <c r="I21" i="24" s="1"/>
  <c r="G5" i="24"/>
  <c r="H5" i="24" s="1"/>
  <c r="I5" i="24" s="1"/>
  <c r="G368" i="24"/>
  <c r="H368" i="24" s="1"/>
  <c r="I368" i="24" s="1"/>
  <c r="G352" i="24"/>
  <c r="H352" i="24" s="1"/>
  <c r="I352" i="24" s="1"/>
  <c r="G336" i="24"/>
  <c r="H336" i="24" s="1"/>
  <c r="I336" i="24" s="1"/>
  <c r="G320" i="24"/>
  <c r="H320" i="24" s="1"/>
  <c r="I320" i="24" s="1"/>
  <c r="G304" i="24"/>
  <c r="H304" i="24" s="1"/>
  <c r="I304" i="24" s="1"/>
  <c r="G288" i="24"/>
  <c r="H288" i="24" s="1"/>
  <c r="I288" i="24" s="1"/>
  <c r="G272" i="24"/>
  <c r="H272" i="24" s="1"/>
  <c r="I272" i="24" s="1"/>
  <c r="G256" i="24"/>
  <c r="H256" i="24" s="1"/>
  <c r="I256" i="24" s="1"/>
  <c r="G240" i="24"/>
  <c r="H240" i="24" s="1"/>
  <c r="I240" i="24" s="1"/>
  <c r="G224" i="24"/>
  <c r="H224" i="24" s="1"/>
  <c r="I224" i="24" s="1"/>
  <c r="G208" i="24"/>
  <c r="H208" i="24" s="1"/>
  <c r="I208" i="24" s="1"/>
  <c r="G192" i="24"/>
  <c r="H192" i="24" s="1"/>
  <c r="I192" i="24" s="1"/>
  <c r="G176" i="24"/>
  <c r="H176" i="24" s="1"/>
  <c r="I176" i="24" s="1"/>
  <c r="G160" i="24"/>
  <c r="H160" i="24" s="1"/>
  <c r="I160" i="24" s="1"/>
  <c r="G144" i="24"/>
  <c r="H144" i="24" s="1"/>
  <c r="I144" i="24" s="1"/>
  <c r="G128" i="24"/>
  <c r="H128" i="24" s="1"/>
  <c r="I128" i="24" s="1"/>
  <c r="G112" i="24"/>
  <c r="H112" i="24" s="1"/>
  <c r="I112" i="24" s="1"/>
  <c r="G96" i="24"/>
  <c r="H96" i="24" s="1"/>
  <c r="I96" i="24" s="1"/>
  <c r="G80" i="24"/>
  <c r="H80" i="24" s="1"/>
  <c r="I80" i="24" s="1"/>
  <c r="G64" i="24"/>
  <c r="H64" i="24" s="1"/>
  <c r="I64" i="24" s="1"/>
  <c r="G48" i="24"/>
  <c r="H48" i="24" s="1"/>
  <c r="I48" i="24" s="1"/>
  <c r="G32" i="24"/>
  <c r="H32" i="24" s="1"/>
  <c r="I32" i="24" s="1"/>
  <c r="G16" i="24"/>
  <c r="H16" i="24" s="1"/>
  <c r="I16" i="24" s="1"/>
  <c r="G315" i="24"/>
  <c r="H315" i="24" s="1"/>
  <c r="I315" i="24" s="1"/>
  <c r="G299" i="24"/>
  <c r="H299" i="24" s="1"/>
  <c r="I299" i="24" s="1"/>
  <c r="G283" i="24"/>
  <c r="H283" i="24" s="1"/>
  <c r="I283" i="24" s="1"/>
  <c r="G267" i="24"/>
  <c r="H267" i="24" s="1"/>
  <c r="I267" i="24" s="1"/>
  <c r="G251" i="24"/>
  <c r="H251" i="24" s="1"/>
  <c r="I251" i="24" s="1"/>
  <c r="G235" i="24"/>
  <c r="H235" i="24" s="1"/>
  <c r="I235" i="24" s="1"/>
  <c r="G219" i="24"/>
  <c r="H219" i="24" s="1"/>
  <c r="I219" i="24" s="1"/>
  <c r="G203" i="24"/>
  <c r="H203" i="24" s="1"/>
  <c r="I203" i="24" s="1"/>
  <c r="G187" i="24"/>
  <c r="H187" i="24" s="1"/>
  <c r="I187" i="24" s="1"/>
  <c r="G171" i="24"/>
  <c r="H171" i="24" s="1"/>
  <c r="I171" i="24" s="1"/>
  <c r="G155" i="24"/>
  <c r="H155" i="24" s="1"/>
  <c r="I155" i="24" s="1"/>
  <c r="G139" i="24"/>
  <c r="H139" i="24" s="1"/>
  <c r="I139" i="24" s="1"/>
  <c r="G123" i="24"/>
  <c r="H123" i="24" s="1"/>
  <c r="I123" i="24" s="1"/>
  <c r="G107" i="24"/>
  <c r="H107" i="24" s="1"/>
  <c r="I107" i="24" s="1"/>
  <c r="G91" i="24"/>
  <c r="H91" i="24" s="1"/>
  <c r="I91" i="24" s="1"/>
  <c r="G75" i="24"/>
  <c r="H75" i="24" s="1"/>
  <c r="I75" i="24" s="1"/>
  <c r="G59" i="24"/>
  <c r="H59" i="24" s="1"/>
  <c r="I59" i="24" s="1"/>
  <c r="G43" i="24"/>
  <c r="H43" i="24" s="1"/>
  <c r="I43" i="24" s="1"/>
  <c r="G27" i="24"/>
  <c r="H27" i="24" s="1"/>
  <c r="I27" i="24" s="1"/>
  <c r="G11" i="24"/>
  <c r="H11" i="24" s="1"/>
  <c r="I11" i="24" s="1"/>
  <c r="G437" i="24"/>
  <c r="H437" i="24" s="1"/>
  <c r="I437" i="24" s="1"/>
  <c r="G331" i="24"/>
  <c r="H331" i="24" s="1"/>
  <c r="I331" i="24" s="1"/>
  <c r="G444" i="24"/>
  <c r="H444" i="24" s="1"/>
  <c r="I444" i="24" s="1"/>
  <c r="G369" i="24"/>
  <c r="H369" i="24" s="1"/>
  <c r="I369" i="24" s="1"/>
  <c r="G475" i="24"/>
  <c r="H475" i="24" s="1"/>
  <c r="I475" i="24" s="1"/>
  <c r="G443" i="24"/>
  <c r="H443" i="24" s="1"/>
  <c r="I443" i="24" s="1"/>
  <c r="G395" i="24"/>
  <c r="H395" i="24" s="1"/>
  <c r="I395" i="24" s="1"/>
  <c r="G414" i="24"/>
  <c r="H414" i="24" s="1"/>
  <c r="I414" i="24" s="1"/>
  <c r="G349" i="24"/>
  <c r="H349" i="24" s="1"/>
  <c r="I349" i="24" s="1"/>
  <c r="G354" i="24"/>
  <c r="H354" i="24" s="1"/>
  <c r="I354" i="24" s="1"/>
  <c r="G274" i="24"/>
  <c r="H274" i="24" s="1"/>
  <c r="I274" i="24" s="1"/>
  <c r="G258" i="24"/>
  <c r="H258" i="24" s="1"/>
  <c r="I258" i="24" s="1"/>
  <c r="G178" i="24"/>
  <c r="H178" i="24" s="1"/>
  <c r="I178" i="24" s="1"/>
  <c r="G146" i="24"/>
  <c r="H146" i="24" s="1"/>
  <c r="I146" i="24" s="1"/>
  <c r="G98" i="24"/>
  <c r="H98" i="24" s="1"/>
  <c r="I98" i="24" s="1"/>
  <c r="G50" i="24"/>
  <c r="H50" i="24" s="1"/>
  <c r="I50" i="24" s="1"/>
  <c r="G297" i="24"/>
  <c r="H297" i="24" s="1"/>
  <c r="I297" i="24" s="1"/>
  <c r="G249" i="24"/>
  <c r="H249" i="24" s="1"/>
  <c r="I249" i="24" s="1"/>
  <c r="G217" i="24"/>
  <c r="H217" i="24" s="1"/>
  <c r="I217" i="24" s="1"/>
  <c r="G153" i="24"/>
  <c r="H153" i="24" s="1"/>
  <c r="I153" i="24" s="1"/>
  <c r="G105" i="24"/>
  <c r="H105" i="24" s="1"/>
  <c r="I105" i="24" s="1"/>
  <c r="G73" i="24"/>
  <c r="H73" i="24" s="1"/>
  <c r="I73" i="24" s="1"/>
  <c r="G25" i="24"/>
  <c r="H25" i="24" s="1"/>
  <c r="I25" i="24" s="1"/>
  <c r="G356" i="24"/>
  <c r="H356" i="24" s="1"/>
  <c r="I356" i="24" s="1"/>
  <c r="G308" i="24"/>
  <c r="H308" i="24" s="1"/>
  <c r="I308" i="24" s="1"/>
  <c r="G260" i="24"/>
  <c r="H260" i="24" s="1"/>
  <c r="I260" i="24" s="1"/>
  <c r="G212" i="24"/>
  <c r="H212" i="24" s="1"/>
  <c r="I212" i="24" s="1"/>
  <c r="G164" i="24"/>
  <c r="H164" i="24" s="1"/>
  <c r="I164" i="24" s="1"/>
  <c r="G116" i="24"/>
  <c r="H116" i="24" s="1"/>
  <c r="I116" i="24" s="1"/>
  <c r="G84" i="24"/>
  <c r="H84" i="24" s="1"/>
  <c r="I84" i="24" s="1"/>
  <c r="G68" i="24"/>
  <c r="H68" i="24" s="1"/>
  <c r="I68" i="24" s="1"/>
  <c r="G462" i="24"/>
  <c r="H462" i="24" s="1"/>
  <c r="I462" i="24" s="1"/>
  <c r="G486" i="24"/>
  <c r="H486" i="24" s="1"/>
  <c r="I486" i="24" s="1"/>
  <c r="G493" i="24"/>
  <c r="H493" i="24" s="1"/>
  <c r="I493" i="24" s="1"/>
  <c r="G461" i="24"/>
  <c r="H461" i="24" s="1"/>
  <c r="I461" i="24" s="1"/>
  <c r="G429" i="24"/>
  <c r="H429" i="24" s="1"/>
  <c r="I429" i="24" s="1"/>
  <c r="G397" i="24"/>
  <c r="H397" i="24" s="1"/>
  <c r="I397" i="24" s="1"/>
  <c r="G347" i="24"/>
  <c r="H347" i="24" s="1"/>
  <c r="I347" i="24" s="1"/>
  <c r="G456" i="24"/>
  <c r="H456" i="24" s="1"/>
  <c r="I456" i="24" s="1"/>
  <c r="G416" i="24"/>
  <c r="H416" i="24" s="1"/>
  <c r="I416" i="24" s="1"/>
  <c r="G384" i="24"/>
  <c r="H384" i="24" s="1"/>
  <c r="I384" i="24" s="1"/>
  <c r="G321" i="24"/>
  <c r="H321" i="24" s="1"/>
  <c r="I321" i="24" s="1"/>
  <c r="G436" i="24"/>
  <c r="H436" i="24" s="1"/>
  <c r="I436" i="24" s="1"/>
  <c r="G483" i="24"/>
  <c r="H483" i="24" s="1"/>
  <c r="I483" i="24" s="1"/>
  <c r="G451" i="24"/>
  <c r="H451" i="24" s="1"/>
  <c r="I451" i="24" s="1"/>
  <c r="G435" i="24"/>
  <c r="H435" i="24" s="1"/>
  <c r="I435" i="24" s="1"/>
  <c r="G419" i="24"/>
  <c r="H419" i="24" s="1"/>
  <c r="I419" i="24" s="1"/>
  <c r="G403" i="24"/>
  <c r="H403" i="24" s="1"/>
  <c r="I403" i="24" s="1"/>
  <c r="G387" i="24"/>
  <c r="H387" i="24" s="1"/>
  <c r="I387" i="24" s="1"/>
  <c r="G359" i="24"/>
  <c r="H359" i="24" s="1"/>
  <c r="I359" i="24" s="1"/>
  <c r="G327" i="24"/>
  <c r="H327" i="24" s="1"/>
  <c r="I327" i="24" s="1"/>
  <c r="G474" i="24"/>
  <c r="H474" i="24" s="1"/>
  <c r="I474" i="24" s="1"/>
  <c r="G438" i="24"/>
  <c r="H438" i="24" s="1"/>
  <c r="I438" i="24" s="1"/>
  <c r="G422" i="24"/>
  <c r="H422" i="24" s="1"/>
  <c r="I422" i="24" s="1"/>
  <c r="G406" i="24"/>
  <c r="H406" i="24" s="1"/>
  <c r="I406" i="24" s="1"/>
  <c r="G390" i="24"/>
  <c r="H390" i="24" s="1"/>
  <c r="I390" i="24" s="1"/>
  <c r="G365" i="24"/>
  <c r="H365" i="24" s="1"/>
  <c r="I365" i="24" s="1"/>
  <c r="G333" i="24"/>
  <c r="H333" i="24" s="1"/>
  <c r="I333" i="24" s="1"/>
  <c r="G378" i="24"/>
  <c r="H378" i="24" s="1"/>
  <c r="I378" i="24" s="1"/>
  <c r="G362" i="24"/>
  <c r="H362" i="24" s="1"/>
  <c r="I362" i="24" s="1"/>
  <c r="G346" i="24"/>
  <c r="H346" i="24" s="1"/>
  <c r="I346" i="24" s="1"/>
  <c r="G330" i="24"/>
  <c r="H330" i="24" s="1"/>
  <c r="I330" i="24" s="1"/>
  <c r="G314" i="24"/>
  <c r="H314" i="24" s="1"/>
  <c r="I314" i="24" s="1"/>
  <c r="G298" i="24"/>
  <c r="H298" i="24" s="1"/>
  <c r="I298" i="24" s="1"/>
  <c r="G282" i="24"/>
  <c r="H282" i="24" s="1"/>
  <c r="I282" i="24" s="1"/>
  <c r="G266" i="24"/>
  <c r="H266" i="24" s="1"/>
  <c r="I266" i="24" s="1"/>
  <c r="G250" i="24"/>
  <c r="H250" i="24" s="1"/>
  <c r="I250" i="24" s="1"/>
  <c r="G234" i="24"/>
  <c r="H234" i="24" s="1"/>
  <c r="I234" i="24" s="1"/>
  <c r="G218" i="24"/>
  <c r="H218" i="24" s="1"/>
  <c r="I218" i="24" s="1"/>
  <c r="G202" i="24"/>
  <c r="H202" i="24" s="1"/>
  <c r="I202" i="24" s="1"/>
  <c r="G186" i="24"/>
  <c r="H186" i="24" s="1"/>
  <c r="I186" i="24" s="1"/>
  <c r="G170" i="24"/>
  <c r="H170" i="24" s="1"/>
  <c r="I170" i="24" s="1"/>
  <c r="G154" i="24"/>
  <c r="H154" i="24" s="1"/>
  <c r="I154" i="24" s="1"/>
  <c r="G138" i="24"/>
  <c r="H138" i="24" s="1"/>
  <c r="I138" i="24" s="1"/>
  <c r="G122" i="24"/>
  <c r="H122" i="24" s="1"/>
  <c r="I122" i="24" s="1"/>
  <c r="G106" i="24"/>
  <c r="H106" i="24" s="1"/>
  <c r="I106" i="24" s="1"/>
  <c r="G90" i="24"/>
  <c r="H90" i="24" s="1"/>
  <c r="I90" i="24" s="1"/>
  <c r="G74" i="24"/>
  <c r="H74" i="24" s="1"/>
  <c r="I74" i="24" s="1"/>
  <c r="G58" i="24"/>
  <c r="H58" i="24" s="1"/>
  <c r="I58" i="24" s="1"/>
  <c r="G42" i="24"/>
  <c r="H42" i="24" s="1"/>
  <c r="I42" i="24" s="1"/>
  <c r="G26" i="24"/>
  <c r="H26" i="24" s="1"/>
  <c r="I26" i="24" s="1"/>
  <c r="G10" i="24"/>
  <c r="H10" i="24" s="1"/>
  <c r="I10" i="24" s="1"/>
  <c r="G305" i="24"/>
  <c r="H305" i="24" s="1"/>
  <c r="I305" i="24" s="1"/>
  <c r="G289" i="24"/>
  <c r="H289" i="24" s="1"/>
  <c r="I289" i="24" s="1"/>
  <c r="G273" i="24"/>
  <c r="H273" i="24" s="1"/>
  <c r="I273" i="24" s="1"/>
  <c r="G257" i="24"/>
  <c r="H257" i="24" s="1"/>
  <c r="I257" i="24" s="1"/>
  <c r="G241" i="24"/>
  <c r="H241" i="24" s="1"/>
  <c r="I241" i="24" s="1"/>
  <c r="G225" i="24"/>
  <c r="H225" i="24" s="1"/>
  <c r="I225" i="24" s="1"/>
  <c r="G209" i="24"/>
  <c r="H209" i="24" s="1"/>
  <c r="I209" i="24" s="1"/>
  <c r="G193" i="24"/>
  <c r="H193" i="24" s="1"/>
  <c r="I193" i="24" s="1"/>
  <c r="G177" i="24"/>
  <c r="H177" i="24" s="1"/>
  <c r="I177" i="24" s="1"/>
  <c r="G161" i="24"/>
  <c r="H161" i="24" s="1"/>
  <c r="I161" i="24" s="1"/>
  <c r="G145" i="24"/>
  <c r="H145" i="24" s="1"/>
  <c r="I145" i="24" s="1"/>
  <c r="G129" i="24"/>
  <c r="H129" i="24" s="1"/>
  <c r="I129" i="24" s="1"/>
  <c r="G113" i="24"/>
  <c r="H113" i="24" s="1"/>
  <c r="I113" i="24" s="1"/>
  <c r="G97" i="24"/>
  <c r="H97" i="24" s="1"/>
  <c r="I97" i="24" s="1"/>
  <c r="G81" i="24"/>
  <c r="H81" i="24" s="1"/>
  <c r="I81" i="24" s="1"/>
  <c r="G65" i="24"/>
  <c r="H65" i="24" s="1"/>
  <c r="I65" i="24" s="1"/>
  <c r="G49" i="24"/>
  <c r="H49" i="24" s="1"/>
  <c r="I49" i="24" s="1"/>
  <c r="G33" i="24"/>
  <c r="H33" i="24" s="1"/>
  <c r="I33" i="24" s="1"/>
  <c r="G17" i="24"/>
  <c r="H17" i="24" s="1"/>
  <c r="I17" i="24" s="1"/>
  <c r="G380" i="24"/>
  <c r="H380" i="24" s="1"/>
  <c r="I380" i="24" s="1"/>
  <c r="G364" i="24"/>
  <c r="H364" i="24" s="1"/>
  <c r="I364" i="24" s="1"/>
  <c r="G348" i="24"/>
  <c r="H348" i="24" s="1"/>
  <c r="I348" i="24" s="1"/>
  <c r="G332" i="24"/>
  <c r="H332" i="24" s="1"/>
  <c r="I332" i="24" s="1"/>
  <c r="G316" i="24"/>
  <c r="H316" i="24" s="1"/>
  <c r="I316" i="24" s="1"/>
  <c r="G300" i="24"/>
  <c r="H300" i="24" s="1"/>
  <c r="I300" i="24" s="1"/>
  <c r="G284" i="24"/>
  <c r="H284" i="24" s="1"/>
  <c r="I284" i="24" s="1"/>
  <c r="G268" i="24"/>
  <c r="H268" i="24" s="1"/>
  <c r="I268" i="24" s="1"/>
  <c r="G252" i="24"/>
  <c r="H252" i="24" s="1"/>
  <c r="I252" i="24" s="1"/>
  <c r="G236" i="24"/>
  <c r="H236" i="24" s="1"/>
  <c r="I236" i="24" s="1"/>
  <c r="G220" i="24"/>
  <c r="H220" i="24" s="1"/>
  <c r="I220" i="24" s="1"/>
  <c r="G204" i="24"/>
  <c r="H204" i="24" s="1"/>
  <c r="I204" i="24" s="1"/>
  <c r="G188" i="24"/>
  <c r="H188" i="24" s="1"/>
  <c r="I188" i="24" s="1"/>
  <c r="G172" i="24"/>
  <c r="H172" i="24" s="1"/>
  <c r="I172" i="24" s="1"/>
  <c r="G156" i="24"/>
  <c r="H156" i="24" s="1"/>
  <c r="I156" i="24" s="1"/>
  <c r="G140" i="24"/>
  <c r="H140" i="24" s="1"/>
  <c r="I140" i="24" s="1"/>
  <c r="G124" i="24"/>
  <c r="H124" i="24" s="1"/>
  <c r="I124" i="24" s="1"/>
  <c r="G108" i="24"/>
  <c r="H108" i="24" s="1"/>
  <c r="I108" i="24" s="1"/>
  <c r="G92" i="24"/>
  <c r="H92" i="24" s="1"/>
  <c r="I92" i="24" s="1"/>
  <c r="G76" i="24"/>
  <c r="H76" i="24" s="1"/>
  <c r="I76" i="24" s="1"/>
  <c r="G60" i="24"/>
  <c r="H60" i="24" s="1"/>
  <c r="I60" i="24" s="1"/>
  <c r="G44" i="24"/>
  <c r="H44" i="24" s="1"/>
  <c r="I44" i="24" s="1"/>
  <c r="G28" i="24"/>
  <c r="H28" i="24" s="1"/>
  <c r="I28" i="24" s="1"/>
  <c r="G12" i="24"/>
  <c r="H12" i="24" s="1"/>
  <c r="I12" i="24" s="1"/>
  <c r="G311" i="24"/>
  <c r="H311" i="24" s="1"/>
  <c r="I311" i="24" s="1"/>
  <c r="G295" i="24"/>
  <c r="H295" i="24" s="1"/>
  <c r="I295" i="24" s="1"/>
  <c r="G279" i="24"/>
  <c r="H279" i="24" s="1"/>
  <c r="I279" i="24" s="1"/>
  <c r="G263" i="24"/>
  <c r="H263" i="24" s="1"/>
  <c r="I263" i="24" s="1"/>
  <c r="G247" i="24"/>
  <c r="H247" i="24" s="1"/>
  <c r="I247" i="24" s="1"/>
  <c r="G231" i="24"/>
  <c r="H231" i="24" s="1"/>
  <c r="I231" i="24" s="1"/>
  <c r="G215" i="24"/>
  <c r="H215" i="24" s="1"/>
  <c r="I215" i="24" s="1"/>
  <c r="G199" i="24"/>
  <c r="H199" i="24" s="1"/>
  <c r="I199" i="24" s="1"/>
  <c r="G183" i="24"/>
  <c r="H183" i="24" s="1"/>
  <c r="I183" i="24" s="1"/>
  <c r="G167" i="24"/>
  <c r="H167" i="24" s="1"/>
  <c r="I167" i="24" s="1"/>
  <c r="G151" i="24"/>
  <c r="H151" i="24" s="1"/>
  <c r="I151" i="24" s="1"/>
  <c r="G135" i="24"/>
  <c r="H135" i="24" s="1"/>
  <c r="I135" i="24" s="1"/>
  <c r="G119" i="24"/>
  <c r="H119" i="24" s="1"/>
  <c r="I119" i="24" s="1"/>
  <c r="G103" i="24"/>
  <c r="H103" i="24" s="1"/>
  <c r="I103" i="24" s="1"/>
  <c r="G87" i="24"/>
  <c r="H87" i="24" s="1"/>
  <c r="I87" i="24" s="1"/>
  <c r="G71" i="24"/>
  <c r="H71" i="24" s="1"/>
  <c r="I71" i="24" s="1"/>
  <c r="G55" i="24"/>
  <c r="H55" i="24" s="1"/>
  <c r="I55" i="24" s="1"/>
  <c r="G39" i="24"/>
  <c r="H39" i="24" s="1"/>
  <c r="I39" i="24" s="1"/>
  <c r="G23" i="24"/>
  <c r="H23" i="24" s="1"/>
  <c r="I23" i="24" s="1"/>
  <c r="G7" i="24"/>
  <c r="H7" i="24" s="1"/>
  <c r="I7" i="24" s="1"/>
  <c r="G469" i="24"/>
  <c r="H469" i="24" s="1"/>
  <c r="I469" i="24" s="1"/>
  <c r="G421" i="24"/>
  <c r="H421" i="24" s="1"/>
  <c r="I421" i="24" s="1"/>
  <c r="G389" i="24"/>
  <c r="H389" i="24" s="1"/>
  <c r="I389" i="24" s="1"/>
  <c r="G476" i="24"/>
  <c r="H476" i="24" s="1"/>
  <c r="I476" i="24" s="1"/>
  <c r="G408" i="24"/>
  <c r="H408" i="24" s="1"/>
  <c r="I408" i="24" s="1"/>
  <c r="G337" i="24"/>
  <c r="H337" i="24" s="1"/>
  <c r="I337" i="24" s="1"/>
  <c r="G427" i="24"/>
  <c r="H427" i="24" s="1"/>
  <c r="I427" i="24" s="1"/>
  <c r="G343" i="24"/>
  <c r="H343" i="24" s="1"/>
  <c r="I343" i="24" s="1"/>
  <c r="G430" i="24"/>
  <c r="H430" i="24" s="1"/>
  <c r="I430" i="24" s="1"/>
  <c r="G381" i="24"/>
  <c r="H381" i="24" s="1"/>
  <c r="I381" i="24" s="1"/>
  <c r="G370" i="24"/>
  <c r="H370" i="24" s="1"/>
  <c r="I370" i="24" s="1"/>
  <c r="G322" i="24"/>
  <c r="H322" i="24" s="1"/>
  <c r="I322" i="24" s="1"/>
  <c r="G306" i="24"/>
  <c r="H306" i="24" s="1"/>
  <c r="I306" i="24" s="1"/>
  <c r="G226" i="24"/>
  <c r="H226" i="24" s="1"/>
  <c r="I226" i="24" s="1"/>
  <c r="G210" i="24"/>
  <c r="H210" i="24" s="1"/>
  <c r="I210" i="24" s="1"/>
  <c r="G162" i="24"/>
  <c r="H162" i="24" s="1"/>
  <c r="I162" i="24" s="1"/>
  <c r="G82" i="24"/>
  <c r="H82" i="24" s="1"/>
  <c r="I82" i="24" s="1"/>
  <c r="G66" i="24"/>
  <c r="H66" i="24" s="1"/>
  <c r="I66" i="24" s="1"/>
  <c r="G18" i="24"/>
  <c r="H18" i="24" s="1"/>
  <c r="I18" i="24" s="1"/>
  <c r="G281" i="24"/>
  <c r="H281" i="24" s="1"/>
  <c r="I281" i="24" s="1"/>
  <c r="G233" i="24"/>
  <c r="H233" i="24" s="1"/>
  <c r="I233" i="24" s="1"/>
  <c r="G185" i="24"/>
  <c r="H185" i="24" s="1"/>
  <c r="I185" i="24" s="1"/>
  <c r="G137" i="24"/>
  <c r="H137" i="24" s="1"/>
  <c r="I137" i="24" s="1"/>
  <c r="G89" i="24"/>
  <c r="H89" i="24" s="1"/>
  <c r="I89" i="24" s="1"/>
  <c r="G41" i="24"/>
  <c r="H41" i="24" s="1"/>
  <c r="I41" i="24" s="1"/>
  <c r="G372" i="24"/>
  <c r="H372" i="24" s="1"/>
  <c r="I372" i="24" s="1"/>
  <c r="G324" i="24"/>
  <c r="H324" i="24" s="1"/>
  <c r="I324" i="24" s="1"/>
  <c r="G244" i="24"/>
  <c r="H244" i="24" s="1"/>
  <c r="I244" i="24" s="1"/>
  <c r="G196" i="24"/>
  <c r="H196" i="24" s="1"/>
  <c r="I196" i="24" s="1"/>
  <c r="G148" i="24"/>
  <c r="H148" i="24" s="1"/>
  <c r="I148" i="24" s="1"/>
  <c r="G52" i="24"/>
  <c r="H52" i="24" s="1"/>
  <c r="I52" i="24" s="1"/>
  <c r="G490" i="24"/>
  <c r="H490" i="24" s="1"/>
  <c r="I490" i="24" s="1"/>
  <c r="G458" i="24"/>
  <c r="H458" i="24" s="1"/>
  <c r="I458" i="24" s="1"/>
  <c r="G477" i="24"/>
  <c r="H477" i="24" s="1"/>
  <c r="I477" i="24" s="1"/>
  <c r="G445" i="24"/>
  <c r="H445" i="24" s="1"/>
  <c r="I445" i="24" s="1"/>
  <c r="G413" i="24"/>
  <c r="H413" i="24" s="1"/>
  <c r="I413" i="24" s="1"/>
  <c r="G379" i="24"/>
  <c r="H379" i="24" s="1"/>
  <c r="I379" i="24" s="1"/>
  <c r="G496" i="24"/>
  <c r="H496" i="24" s="1"/>
  <c r="I496" i="24" s="1"/>
  <c r="G432" i="24"/>
  <c r="H432" i="24" s="1"/>
  <c r="I432" i="24" s="1"/>
  <c r="G400" i="24"/>
  <c r="H400" i="24" s="1"/>
  <c r="I400" i="24" s="1"/>
  <c r="G353" i="24"/>
  <c r="H353" i="24" s="1"/>
  <c r="I353" i="24" s="1"/>
  <c r="G472" i="24"/>
  <c r="H472" i="24" s="1"/>
  <c r="I472" i="24" s="1"/>
  <c r="G467" i="24"/>
  <c r="H467" i="24" s="1"/>
  <c r="I467" i="24" s="1"/>
  <c r="G478" i="24"/>
  <c r="H478" i="24" s="1"/>
  <c r="I478" i="24" s="1"/>
  <c r="G450" i="24"/>
  <c r="H450" i="24" s="1"/>
  <c r="I450" i="24" s="1"/>
  <c r="G489" i="24"/>
  <c r="H489" i="24" s="1"/>
  <c r="I489" i="24" s="1"/>
  <c r="G473" i="24"/>
  <c r="H473" i="24" s="1"/>
  <c r="I473" i="24" s="1"/>
  <c r="G457" i="24"/>
  <c r="H457" i="24" s="1"/>
  <c r="I457" i="24" s="1"/>
  <c r="G441" i="24"/>
  <c r="H441" i="24" s="1"/>
  <c r="I441" i="24" s="1"/>
  <c r="G425" i="24"/>
  <c r="H425" i="24" s="1"/>
  <c r="I425" i="24" s="1"/>
  <c r="G409" i="24"/>
  <c r="H409" i="24" s="1"/>
  <c r="I409" i="24" s="1"/>
  <c r="G393" i="24"/>
  <c r="H393" i="24" s="1"/>
  <c r="I393" i="24" s="1"/>
  <c r="G371" i="24"/>
  <c r="H371" i="24" s="1"/>
  <c r="I371" i="24" s="1"/>
  <c r="G339" i="24"/>
  <c r="H339" i="24" s="1"/>
  <c r="I339" i="24" s="1"/>
  <c r="G484" i="24"/>
  <c r="H484" i="24" s="1"/>
  <c r="I484" i="24" s="1"/>
  <c r="G448" i="24"/>
  <c r="H448" i="24" s="1"/>
  <c r="I448" i="24" s="1"/>
  <c r="G428" i="24"/>
  <c r="H428" i="24" s="1"/>
  <c r="I428" i="24" s="1"/>
  <c r="G412" i="24"/>
  <c r="H412" i="24" s="1"/>
  <c r="I412" i="24" s="1"/>
  <c r="G396" i="24"/>
  <c r="H396" i="24" s="1"/>
  <c r="I396" i="24" s="1"/>
  <c r="G377" i="24"/>
  <c r="H377" i="24" s="1"/>
  <c r="I377" i="24" s="1"/>
  <c r="G345" i="24"/>
  <c r="H345" i="24" s="1"/>
  <c r="I345" i="24" s="1"/>
  <c r="G492" i="24"/>
  <c r="H492" i="24" s="1"/>
  <c r="I492" i="24" s="1"/>
  <c r="G464" i="24"/>
  <c r="H464" i="24" s="1"/>
  <c r="I464" i="24" s="1"/>
  <c r="G495" i="24"/>
  <c r="H495" i="24" s="1"/>
  <c r="I495" i="24" s="1"/>
  <c r="G479" i="24"/>
  <c r="H479" i="24" s="1"/>
  <c r="I479" i="24" s="1"/>
  <c r="G463" i="24"/>
  <c r="H463" i="24" s="1"/>
  <c r="I463" i="24" s="1"/>
  <c r="G447" i="24"/>
  <c r="H447" i="24" s="1"/>
  <c r="I447" i="24" s="1"/>
  <c r="G431" i="24"/>
  <c r="H431" i="24" s="1"/>
  <c r="I431" i="24" s="1"/>
  <c r="G415" i="24"/>
  <c r="H415" i="24" s="1"/>
  <c r="I415" i="24" s="1"/>
  <c r="G399" i="24"/>
  <c r="H399" i="24" s="1"/>
  <c r="I399" i="24" s="1"/>
  <c r="G383" i="24"/>
  <c r="H383" i="24" s="1"/>
  <c r="I383" i="24" s="1"/>
  <c r="G351" i="24"/>
  <c r="H351" i="24" s="1"/>
  <c r="I351" i="24" s="1"/>
  <c r="G319" i="24"/>
  <c r="H319" i="24" s="1"/>
  <c r="I319" i="24" s="1"/>
  <c r="G466" i="24"/>
  <c r="H466" i="24" s="1"/>
  <c r="I466" i="24" s="1"/>
  <c r="G434" i="24"/>
  <c r="H434" i="24" s="1"/>
  <c r="I434" i="24" s="1"/>
  <c r="G418" i="24"/>
  <c r="H418" i="24" s="1"/>
  <c r="I418" i="24" s="1"/>
  <c r="G402" i="24"/>
  <c r="H402" i="24" s="1"/>
  <c r="I402" i="24" s="1"/>
  <c r="G386" i="24"/>
  <c r="H386" i="24" s="1"/>
  <c r="I386" i="24" s="1"/>
  <c r="G357" i="24"/>
  <c r="H357" i="24" s="1"/>
  <c r="I357" i="24" s="1"/>
  <c r="G325" i="24"/>
  <c r="H325" i="24" s="1"/>
  <c r="I325" i="24" s="1"/>
  <c r="G374" i="24"/>
  <c r="H374" i="24" s="1"/>
  <c r="I374" i="24" s="1"/>
  <c r="G358" i="24"/>
  <c r="H358" i="24" s="1"/>
  <c r="I358" i="24" s="1"/>
  <c r="G342" i="24"/>
  <c r="H342" i="24" s="1"/>
  <c r="I342" i="24" s="1"/>
  <c r="G326" i="24"/>
  <c r="H326" i="24" s="1"/>
  <c r="I326" i="24" s="1"/>
  <c r="G310" i="24"/>
  <c r="H310" i="24" s="1"/>
  <c r="I310" i="24" s="1"/>
  <c r="G294" i="24"/>
  <c r="H294" i="24" s="1"/>
  <c r="I294" i="24" s="1"/>
  <c r="G278" i="24"/>
  <c r="H278" i="24" s="1"/>
  <c r="I278" i="24" s="1"/>
  <c r="G262" i="24"/>
  <c r="H262" i="24" s="1"/>
  <c r="I262" i="24" s="1"/>
  <c r="G246" i="24"/>
  <c r="H246" i="24" s="1"/>
  <c r="I246" i="24" s="1"/>
  <c r="G230" i="24"/>
  <c r="H230" i="24" s="1"/>
  <c r="I230" i="24" s="1"/>
  <c r="G214" i="24"/>
  <c r="H214" i="24" s="1"/>
  <c r="I214" i="24" s="1"/>
  <c r="G198" i="24"/>
  <c r="H198" i="24" s="1"/>
  <c r="I198" i="24" s="1"/>
  <c r="G182" i="24"/>
  <c r="H182" i="24" s="1"/>
  <c r="I182" i="24" s="1"/>
  <c r="G166" i="24"/>
  <c r="H166" i="24" s="1"/>
  <c r="I166" i="24" s="1"/>
  <c r="G150" i="24"/>
  <c r="H150" i="24" s="1"/>
  <c r="I150" i="24" s="1"/>
  <c r="G134" i="24"/>
  <c r="H134" i="24" s="1"/>
  <c r="I134" i="24" s="1"/>
  <c r="G118" i="24"/>
  <c r="H118" i="24" s="1"/>
  <c r="I118" i="24" s="1"/>
  <c r="G102" i="24"/>
  <c r="H102" i="24" s="1"/>
  <c r="I102" i="24" s="1"/>
  <c r="G86" i="24"/>
  <c r="H86" i="24" s="1"/>
  <c r="I86" i="24" s="1"/>
  <c r="G70" i="24"/>
  <c r="H70" i="24" s="1"/>
  <c r="I70" i="24" s="1"/>
  <c r="G54" i="24"/>
  <c r="H54" i="24" s="1"/>
  <c r="I54" i="24" s="1"/>
  <c r="G38" i="24"/>
  <c r="H38" i="24" s="1"/>
  <c r="I38" i="24" s="1"/>
  <c r="G22" i="24"/>
  <c r="H22" i="24" s="1"/>
  <c r="I22" i="24" s="1"/>
  <c r="G6" i="24"/>
  <c r="H6" i="24" s="1"/>
  <c r="I6" i="24" s="1"/>
  <c r="G301" i="24"/>
  <c r="H301" i="24" s="1"/>
  <c r="I301" i="24" s="1"/>
  <c r="G285" i="24"/>
  <c r="H285" i="24" s="1"/>
  <c r="I285" i="24" s="1"/>
  <c r="G269" i="24"/>
  <c r="H269" i="24" s="1"/>
  <c r="I269" i="24" s="1"/>
  <c r="G253" i="24"/>
  <c r="H253" i="24" s="1"/>
  <c r="I253" i="24" s="1"/>
  <c r="G237" i="24"/>
  <c r="H237" i="24" s="1"/>
  <c r="I237" i="24" s="1"/>
  <c r="G221" i="24"/>
  <c r="H221" i="24" s="1"/>
  <c r="I221" i="24" s="1"/>
  <c r="G205" i="24"/>
  <c r="H205" i="24" s="1"/>
  <c r="I205" i="24" s="1"/>
  <c r="G189" i="24"/>
  <c r="H189" i="24" s="1"/>
  <c r="I189" i="24" s="1"/>
  <c r="G173" i="24"/>
  <c r="H173" i="24" s="1"/>
  <c r="I173" i="24" s="1"/>
  <c r="G157" i="24"/>
  <c r="H157" i="24" s="1"/>
  <c r="I157" i="24" s="1"/>
  <c r="G141" i="24"/>
  <c r="H141" i="24" s="1"/>
  <c r="I141" i="24" s="1"/>
  <c r="G125" i="24"/>
  <c r="H125" i="24" s="1"/>
  <c r="I125" i="24" s="1"/>
  <c r="G109" i="24"/>
  <c r="H109" i="24" s="1"/>
  <c r="I109" i="24" s="1"/>
  <c r="G93" i="24"/>
  <c r="H93" i="24" s="1"/>
  <c r="I93" i="24" s="1"/>
  <c r="G77" i="24"/>
  <c r="H77" i="24" s="1"/>
  <c r="I77" i="24" s="1"/>
  <c r="G61" i="24"/>
  <c r="H61" i="24" s="1"/>
  <c r="I61" i="24" s="1"/>
  <c r="G45" i="24"/>
  <c r="H45" i="24" s="1"/>
  <c r="I45" i="24" s="1"/>
  <c r="G29" i="24"/>
  <c r="H29" i="24" s="1"/>
  <c r="I29" i="24" s="1"/>
  <c r="G13" i="24"/>
  <c r="H13" i="24" s="1"/>
  <c r="I13" i="24" s="1"/>
  <c r="G376" i="24"/>
  <c r="H376" i="24" s="1"/>
  <c r="I376" i="24" s="1"/>
  <c r="G360" i="24"/>
  <c r="H360" i="24" s="1"/>
  <c r="I360" i="24" s="1"/>
  <c r="G344" i="24"/>
  <c r="H344" i="24" s="1"/>
  <c r="I344" i="24" s="1"/>
  <c r="G328" i="24"/>
  <c r="H328" i="24" s="1"/>
  <c r="I328" i="24" s="1"/>
  <c r="G312" i="24"/>
  <c r="H312" i="24" s="1"/>
  <c r="I312" i="24" s="1"/>
  <c r="G296" i="24"/>
  <c r="H296" i="24" s="1"/>
  <c r="I296" i="24" s="1"/>
  <c r="G280" i="24"/>
  <c r="H280" i="24" s="1"/>
  <c r="I280" i="24" s="1"/>
  <c r="G264" i="24"/>
  <c r="H264" i="24" s="1"/>
  <c r="I264" i="24" s="1"/>
  <c r="G248" i="24"/>
  <c r="H248" i="24" s="1"/>
  <c r="I248" i="24" s="1"/>
  <c r="G232" i="24"/>
  <c r="H232" i="24" s="1"/>
  <c r="I232" i="24" s="1"/>
  <c r="G216" i="24"/>
  <c r="H216" i="24" s="1"/>
  <c r="I216" i="24" s="1"/>
  <c r="G200" i="24"/>
  <c r="H200" i="24" s="1"/>
  <c r="I200" i="24" s="1"/>
  <c r="G184" i="24"/>
  <c r="H184" i="24" s="1"/>
  <c r="I184" i="24" s="1"/>
  <c r="G168" i="24"/>
  <c r="H168" i="24" s="1"/>
  <c r="I168" i="24" s="1"/>
  <c r="G152" i="24"/>
  <c r="H152" i="24" s="1"/>
  <c r="I152" i="24" s="1"/>
  <c r="G136" i="24"/>
  <c r="H136" i="24" s="1"/>
  <c r="I136" i="24" s="1"/>
  <c r="G120" i="24"/>
  <c r="H120" i="24" s="1"/>
  <c r="I120" i="24" s="1"/>
  <c r="G104" i="24"/>
  <c r="H104" i="24" s="1"/>
  <c r="I104" i="24" s="1"/>
  <c r="G88" i="24"/>
  <c r="H88" i="24" s="1"/>
  <c r="I88" i="24" s="1"/>
  <c r="G72" i="24"/>
  <c r="H72" i="24" s="1"/>
  <c r="I72" i="24" s="1"/>
  <c r="G56" i="24"/>
  <c r="H56" i="24" s="1"/>
  <c r="I56" i="24" s="1"/>
  <c r="G40" i="24"/>
  <c r="H40" i="24" s="1"/>
  <c r="I40" i="24" s="1"/>
  <c r="G24" i="24"/>
  <c r="H24" i="24" s="1"/>
  <c r="I24" i="24" s="1"/>
  <c r="G8" i="24"/>
  <c r="H8" i="24" s="1"/>
  <c r="I8" i="24" s="1"/>
  <c r="G307" i="24"/>
  <c r="H307" i="24" s="1"/>
  <c r="I307" i="24" s="1"/>
  <c r="G291" i="24"/>
  <c r="H291" i="24" s="1"/>
  <c r="I291" i="24" s="1"/>
  <c r="G275" i="24"/>
  <c r="H275" i="24" s="1"/>
  <c r="I275" i="24" s="1"/>
  <c r="G259" i="24"/>
  <c r="H259" i="24" s="1"/>
  <c r="I259" i="24" s="1"/>
  <c r="G243" i="24"/>
  <c r="H243" i="24" s="1"/>
  <c r="I243" i="24" s="1"/>
  <c r="G227" i="24"/>
  <c r="H227" i="24" s="1"/>
  <c r="I227" i="24" s="1"/>
  <c r="G211" i="24"/>
  <c r="H211" i="24" s="1"/>
  <c r="I211" i="24" s="1"/>
  <c r="G195" i="24"/>
  <c r="H195" i="24" s="1"/>
  <c r="I195" i="24" s="1"/>
  <c r="G179" i="24"/>
  <c r="H179" i="24" s="1"/>
  <c r="I179" i="24" s="1"/>
  <c r="G163" i="24"/>
  <c r="H163" i="24" s="1"/>
  <c r="I163" i="24" s="1"/>
  <c r="G147" i="24"/>
  <c r="H147" i="24" s="1"/>
  <c r="I147" i="24" s="1"/>
  <c r="G131" i="24"/>
  <c r="H131" i="24" s="1"/>
  <c r="I131" i="24" s="1"/>
  <c r="G115" i="24"/>
  <c r="H115" i="24" s="1"/>
  <c r="I115" i="24" s="1"/>
  <c r="G99" i="24"/>
  <c r="H99" i="24" s="1"/>
  <c r="I99" i="24" s="1"/>
  <c r="G83" i="24"/>
  <c r="H83" i="24" s="1"/>
  <c r="I83" i="24" s="1"/>
  <c r="G67" i="24"/>
  <c r="H67" i="24" s="1"/>
  <c r="I67" i="24" s="1"/>
  <c r="G51" i="24"/>
  <c r="H51" i="24" s="1"/>
  <c r="I51" i="24" s="1"/>
  <c r="G35" i="24"/>
  <c r="H35" i="24" s="1"/>
  <c r="I35" i="24" s="1"/>
  <c r="G19" i="24"/>
  <c r="H19" i="24" s="1"/>
  <c r="I19" i="24" s="1"/>
  <c r="G3" i="24"/>
  <c r="H3" i="24" s="1"/>
  <c r="I3" i="24" s="1"/>
  <c r="G4" i="24"/>
  <c r="H4" i="24" s="1"/>
  <c r="I4" i="24" s="1"/>
  <c r="G303" i="24"/>
  <c r="H303" i="24" s="1"/>
  <c r="I303" i="24" s="1"/>
  <c r="G287" i="24"/>
  <c r="H287" i="24" s="1"/>
  <c r="I287" i="24" s="1"/>
  <c r="G271" i="24"/>
  <c r="H271" i="24" s="1"/>
  <c r="I271" i="24" s="1"/>
  <c r="G255" i="24"/>
  <c r="H255" i="24" s="1"/>
  <c r="I255" i="24" s="1"/>
  <c r="G239" i="24"/>
  <c r="H239" i="24" s="1"/>
  <c r="I239" i="24" s="1"/>
  <c r="G223" i="24"/>
  <c r="H223" i="24" s="1"/>
  <c r="I223" i="24" s="1"/>
  <c r="G207" i="24"/>
  <c r="H207" i="24" s="1"/>
  <c r="I207" i="24" s="1"/>
  <c r="G191" i="24"/>
  <c r="H191" i="24" s="1"/>
  <c r="I191" i="24" s="1"/>
  <c r="G175" i="24"/>
  <c r="H175" i="24" s="1"/>
  <c r="I175" i="24" s="1"/>
  <c r="G159" i="24"/>
  <c r="H159" i="24" s="1"/>
  <c r="I159" i="24" s="1"/>
  <c r="G143" i="24"/>
  <c r="H143" i="24" s="1"/>
  <c r="I143" i="24" s="1"/>
  <c r="G127" i="24"/>
  <c r="H127" i="24" s="1"/>
  <c r="I127" i="24" s="1"/>
  <c r="G111" i="24"/>
  <c r="H111" i="24" s="1"/>
  <c r="I111" i="24" s="1"/>
  <c r="G95" i="24"/>
  <c r="H95" i="24" s="1"/>
  <c r="I95" i="24" s="1"/>
  <c r="G79" i="24"/>
  <c r="H79" i="24" s="1"/>
  <c r="I79" i="24" s="1"/>
  <c r="G63" i="24"/>
  <c r="H63" i="24" s="1"/>
  <c r="I63" i="24" s="1"/>
  <c r="G47" i="24"/>
  <c r="H47" i="24" s="1"/>
  <c r="I47" i="24" s="1"/>
  <c r="G31" i="24"/>
  <c r="H31" i="24" s="1"/>
  <c r="I31" i="24" s="1"/>
  <c r="G15" i="24"/>
  <c r="H15" i="24" s="1"/>
  <c r="I15" i="24" s="1"/>
  <c r="G2" i="24"/>
  <c r="H2" i="24" l="1"/>
  <c r="I2" i="24" s="1"/>
  <c r="I498" i="24" s="1"/>
  <c r="L15" i="24" s="1"/>
  <c r="N3" i="21" l="1" a="1"/>
  <c r="N3" i="21" s="1"/>
  <c r="G9" i="23" a="1"/>
  <c r="G9" i="23" s="1"/>
  <c r="G2" i="23" a="1"/>
  <c r="G2" i="23" s="1"/>
  <c r="L17" i="22" a="1"/>
  <c r="L17" i="22" s="1"/>
  <c r="L10" i="22" a="1"/>
  <c r="L10" i="22" s="1"/>
  <c r="L3" i="22" a="1"/>
  <c r="L3" i="22" s="1"/>
  <c r="P23" i="19" a="1"/>
  <c r="R27" i="19" s="1"/>
  <c r="P16" i="19" a="1"/>
  <c r="R20" i="19" s="1"/>
  <c r="P9" i="19" a="1"/>
  <c r="R13" i="19" s="1"/>
  <c r="P2" i="19" a="1"/>
  <c r="Q6" i="19" s="1"/>
  <c r="P23" i="18" a="1"/>
  <c r="P23" i="18" s="1"/>
  <c r="P16" i="18" a="1"/>
  <c r="P16" i="18" s="1"/>
  <c r="P9" i="18" a="1"/>
  <c r="P9" i="18" s="1"/>
  <c r="P2" i="18" a="1"/>
  <c r="P2" i="18" s="1"/>
  <c r="Q7" i="21" l="1"/>
  <c r="T6" i="21"/>
  <c r="W5" i="21"/>
  <c r="O5" i="21"/>
  <c r="R4" i="21"/>
  <c r="N4" i="21"/>
  <c r="X7" i="21"/>
  <c r="U3" i="21"/>
  <c r="T7" i="21"/>
  <c r="P7" i="21"/>
  <c r="W6" i="21"/>
  <c r="S6" i="21"/>
  <c r="O6" i="21"/>
  <c r="V5" i="21"/>
  <c r="R5" i="21"/>
  <c r="N5" i="21"/>
  <c r="U4" i="21"/>
  <c r="Q4" i="21"/>
  <c r="X3" i="21"/>
  <c r="T3" i="21"/>
  <c r="P3" i="21"/>
  <c r="W7" i="21"/>
  <c r="S7" i="21"/>
  <c r="O7" i="21"/>
  <c r="V6" i="21"/>
  <c r="R6" i="21"/>
  <c r="N6" i="21"/>
  <c r="U5" i="21"/>
  <c r="Q5" i="21"/>
  <c r="X4" i="21"/>
  <c r="T4" i="21"/>
  <c r="P4" i="21"/>
  <c r="W3" i="21"/>
  <c r="S3" i="21"/>
  <c r="O3" i="21"/>
  <c r="U7" i="21"/>
  <c r="X6" i="21"/>
  <c r="P6" i="21"/>
  <c r="S5" i="21"/>
  <c r="V4" i="21"/>
  <c r="Q3" i="21"/>
  <c r="V7" i="21"/>
  <c r="R7" i="21"/>
  <c r="N7" i="21"/>
  <c r="U6" i="21"/>
  <c r="Q6" i="21"/>
  <c r="X5" i="21"/>
  <c r="T5" i="21"/>
  <c r="P5" i="21"/>
  <c r="W4" i="21"/>
  <c r="S4" i="21"/>
  <c r="O4" i="21"/>
  <c r="V3" i="21"/>
  <c r="R3" i="21"/>
  <c r="H12" i="23"/>
  <c r="H10" i="23"/>
  <c r="G12" i="23"/>
  <c r="C6" i="20" s="1"/>
  <c r="G10" i="23"/>
  <c r="H13" i="23"/>
  <c r="H11" i="23"/>
  <c r="D6" i="20" s="1"/>
  <c r="H9" i="23"/>
  <c r="G13" i="23"/>
  <c r="G11" i="23"/>
  <c r="F6" i="20" s="1"/>
  <c r="E6" i="20" s="1"/>
  <c r="H5" i="23"/>
  <c r="H3" i="23"/>
  <c r="G5" i="23"/>
  <c r="C3" i="20" s="1"/>
  <c r="G3" i="23"/>
  <c r="H6" i="23"/>
  <c r="H4" i="23"/>
  <c r="D3" i="20" s="1"/>
  <c r="H2" i="23"/>
  <c r="G6" i="23"/>
  <c r="G4" i="23"/>
  <c r="F3" i="20" s="1"/>
  <c r="E3" i="20" s="1"/>
  <c r="N20" i="22"/>
  <c r="L18" i="22"/>
  <c r="L19" i="22"/>
  <c r="F11" i="20" s="1"/>
  <c r="E11" i="20" s="1"/>
  <c r="M21" i="22"/>
  <c r="L20" i="22"/>
  <c r="C11" i="20" s="1"/>
  <c r="N18" i="22"/>
  <c r="M17" i="22"/>
  <c r="M19" i="22"/>
  <c r="D11" i="20" s="1"/>
  <c r="N21" i="22"/>
  <c r="M20" i="22"/>
  <c r="N17" i="22"/>
  <c r="L21" i="22"/>
  <c r="N19" i="22"/>
  <c r="M18" i="22"/>
  <c r="M12" i="22"/>
  <c r="D10" i="20" s="1"/>
  <c r="M13" i="22"/>
  <c r="N10" i="22"/>
  <c r="M14" i="22"/>
  <c r="L13" i="22"/>
  <c r="C10" i="20" s="1"/>
  <c r="N11" i="22"/>
  <c r="M10" i="22"/>
  <c r="N13" i="22"/>
  <c r="L11" i="22"/>
  <c r="N14" i="22"/>
  <c r="L12" i="22"/>
  <c r="F10" i="20" s="1"/>
  <c r="E10" i="20" s="1"/>
  <c r="L14" i="22"/>
  <c r="N12" i="22"/>
  <c r="M11" i="22"/>
  <c r="M4" i="22"/>
  <c r="L4" i="22"/>
  <c r="M7" i="22"/>
  <c r="M5" i="22"/>
  <c r="D4" i="20" s="1"/>
  <c r="M3" i="22"/>
  <c r="M6" i="22"/>
  <c r="L6" i="22"/>
  <c r="C4" i="20" s="1"/>
  <c r="L7" i="22"/>
  <c r="L5" i="22"/>
  <c r="F4" i="20" s="1"/>
  <c r="E4" i="20" s="1"/>
  <c r="P3" i="19"/>
  <c r="P5" i="19"/>
  <c r="C5" i="20" s="1"/>
  <c r="P24" i="19"/>
  <c r="Q25" i="19"/>
  <c r="D14" i="20" s="1"/>
  <c r="R26" i="19"/>
  <c r="Q3" i="19"/>
  <c r="Q5" i="19"/>
  <c r="P9" i="19"/>
  <c r="Q10" i="19"/>
  <c r="R11" i="19"/>
  <c r="P13" i="19"/>
  <c r="P16" i="19"/>
  <c r="Q17" i="19"/>
  <c r="R18" i="19"/>
  <c r="P20" i="19"/>
  <c r="P23" i="19"/>
  <c r="Q24" i="19"/>
  <c r="R25" i="19"/>
  <c r="P27" i="19"/>
  <c r="P17" i="19"/>
  <c r="Q18" i="19"/>
  <c r="D13" i="20" s="1"/>
  <c r="R19" i="19"/>
  <c r="P2" i="19"/>
  <c r="P4" i="19"/>
  <c r="F5" i="20" s="1"/>
  <c r="E5" i="20" s="1"/>
  <c r="P6" i="19"/>
  <c r="Q9" i="19"/>
  <c r="R10" i="19"/>
  <c r="P12" i="19"/>
  <c r="C12" i="20" s="1"/>
  <c r="Q13" i="19"/>
  <c r="Q16" i="19"/>
  <c r="R17" i="19"/>
  <c r="P19" i="19"/>
  <c r="C13" i="20" s="1"/>
  <c r="Q20" i="19"/>
  <c r="Q23" i="19"/>
  <c r="R24" i="19"/>
  <c r="P26" i="19"/>
  <c r="C14" i="20" s="1"/>
  <c r="Q27" i="19"/>
  <c r="P10" i="19"/>
  <c r="Q11" i="19"/>
  <c r="D12" i="20" s="1"/>
  <c r="R12" i="19"/>
  <c r="Q2" i="19"/>
  <c r="Q4" i="19"/>
  <c r="D5" i="20" s="1"/>
  <c r="R9" i="19"/>
  <c r="P11" i="19"/>
  <c r="F12" i="20" s="1"/>
  <c r="E12" i="20" s="1"/>
  <c r="Q12" i="19"/>
  <c r="R16" i="19"/>
  <c r="P18" i="19"/>
  <c r="F13" i="20" s="1"/>
  <c r="E13" i="20" s="1"/>
  <c r="Q19" i="19"/>
  <c r="R23" i="19"/>
  <c r="P25" i="19"/>
  <c r="F14" i="20" s="1"/>
  <c r="E14" i="20" s="1"/>
  <c r="Q26" i="19"/>
  <c r="Q25" i="18"/>
  <c r="D9" i="20" s="1"/>
  <c r="P25" i="18"/>
  <c r="F9" i="20" s="1"/>
  <c r="E9" i="20" s="1"/>
  <c r="R26" i="18"/>
  <c r="P24" i="18"/>
  <c r="R27" i="18"/>
  <c r="Q26" i="18"/>
  <c r="R23" i="18"/>
  <c r="Q27" i="18"/>
  <c r="P26" i="18"/>
  <c r="C9" i="20" s="1"/>
  <c r="R24" i="18"/>
  <c r="Q23" i="18"/>
  <c r="P27" i="18"/>
  <c r="R25" i="18"/>
  <c r="Q24" i="18"/>
  <c r="P17" i="18"/>
  <c r="R20" i="18"/>
  <c r="Q19" i="18"/>
  <c r="P18" i="18"/>
  <c r="F8" i="20" s="1"/>
  <c r="E8" i="20" s="1"/>
  <c r="R16" i="18"/>
  <c r="R19" i="18"/>
  <c r="Q18" i="18"/>
  <c r="D8" i="20" s="1"/>
  <c r="Q20" i="18"/>
  <c r="P19" i="18"/>
  <c r="C8" i="20" s="1"/>
  <c r="R17" i="18"/>
  <c r="Q16" i="18"/>
  <c r="P20" i="18"/>
  <c r="R18" i="18"/>
  <c r="Q17" i="18"/>
  <c r="R12" i="18"/>
  <c r="R13" i="18"/>
  <c r="Q12" i="18"/>
  <c r="P11" i="18"/>
  <c r="F7" i="20" s="1"/>
  <c r="E7" i="20" s="1"/>
  <c r="R9" i="18"/>
  <c r="Q11" i="18"/>
  <c r="D7" i="20" s="1"/>
  <c r="Q13" i="18"/>
  <c r="P12" i="18"/>
  <c r="C7" i="20" s="1"/>
  <c r="R10" i="18"/>
  <c r="Q9" i="18"/>
  <c r="P10" i="18"/>
  <c r="P13" i="18"/>
  <c r="R11" i="18"/>
  <c r="Q10" i="18"/>
  <c r="Q5" i="18"/>
  <c r="P3" i="18"/>
  <c r="Q6" i="18"/>
  <c r="Q4" i="18"/>
  <c r="D2" i="20" s="1"/>
  <c r="Q2" i="18"/>
  <c r="Q3" i="18"/>
  <c r="P5" i="18"/>
  <c r="C2" i="20" s="1"/>
  <c r="P6" i="18"/>
  <c r="P4" i="18"/>
  <c r="F2" i="20" s="1"/>
  <c r="E2" i="20" s="1"/>
  <c r="U3" i="3" l="1" a="1"/>
  <c r="U3" i="3" s="1"/>
  <c r="V23" i="3" l="1"/>
  <c r="AB7" i="3"/>
  <c r="X7" i="3"/>
  <c r="AE6" i="3"/>
  <c r="AA6" i="3"/>
  <c r="W6" i="3"/>
  <c r="AD5" i="3"/>
  <c r="Z5" i="3"/>
  <c r="V5" i="3"/>
  <c r="D19" i="20" s="1"/>
  <c r="AC4" i="3"/>
  <c r="Y4" i="3"/>
  <c r="U4" i="3"/>
  <c r="AB3" i="3"/>
  <c r="X3" i="3"/>
  <c r="AE7" i="3"/>
  <c r="AA7" i="3"/>
  <c r="W7" i="3"/>
  <c r="AD6" i="3"/>
  <c r="Z6" i="3"/>
  <c r="V6" i="3"/>
  <c r="Y13" i="3" s="1"/>
  <c r="AC5" i="3"/>
  <c r="Y5" i="3"/>
  <c r="U5" i="3"/>
  <c r="F19" i="20" s="1"/>
  <c r="E19" i="20" s="1"/>
  <c r="AB4" i="3"/>
  <c r="X4" i="3"/>
  <c r="AE3" i="3"/>
  <c r="AA3" i="3"/>
  <c r="W3" i="3"/>
  <c r="AD7" i="3"/>
  <c r="Z7" i="3"/>
  <c r="V7" i="3"/>
  <c r="V26" i="3" s="1"/>
  <c r="AC6" i="3"/>
  <c r="Y6" i="3"/>
  <c r="U6" i="3"/>
  <c r="C19" i="20" s="1"/>
  <c r="AB5" i="3"/>
  <c r="X5" i="3"/>
  <c r="AE4" i="3"/>
  <c r="AA4" i="3"/>
  <c r="W4" i="3"/>
  <c r="AD3" i="3"/>
  <c r="Z3" i="3"/>
  <c r="V3" i="3"/>
  <c r="AC7" i="3"/>
  <c r="Y7" i="3"/>
  <c r="U7" i="3"/>
  <c r="V25" i="3" s="1"/>
  <c r="AB6" i="3"/>
  <c r="X6" i="3"/>
  <c r="AE5" i="3"/>
  <c r="AA5" i="3"/>
  <c r="W5" i="3"/>
  <c r="AD4" i="3"/>
  <c r="Z4" i="3"/>
  <c r="V4" i="3"/>
  <c r="AC3" i="3"/>
  <c r="Y3" i="3"/>
  <c r="C38" i="2"/>
  <c r="C37" i="2"/>
  <c r="C36" i="2"/>
  <c r="C35" i="2"/>
  <c r="C34" i="2"/>
  <c r="C33" i="2"/>
  <c r="M5" i="3" l="1"/>
  <c r="N5" i="3" s="1"/>
  <c r="S5" i="3" s="1"/>
  <c r="M9" i="3"/>
  <c r="N9" i="3" s="1"/>
  <c r="S9" i="3" s="1"/>
  <c r="M13" i="3"/>
  <c r="N13" i="3" s="1"/>
  <c r="S13" i="3" s="1"/>
  <c r="M17" i="3"/>
  <c r="N17" i="3" s="1"/>
  <c r="S17" i="3" s="1"/>
  <c r="M21" i="3"/>
  <c r="N21" i="3" s="1"/>
  <c r="S21" i="3" s="1"/>
  <c r="M25" i="3"/>
  <c r="N25" i="3" s="1"/>
  <c r="S25" i="3" s="1"/>
  <c r="M29" i="3"/>
  <c r="N29" i="3" s="1"/>
  <c r="S29" i="3" s="1"/>
  <c r="M33" i="3"/>
  <c r="N33" i="3" s="1"/>
  <c r="S33" i="3" s="1"/>
  <c r="M37" i="3"/>
  <c r="N37" i="3" s="1"/>
  <c r="S37" i="3" s="1"/>
  <c r="M41" i="3"/>
  <c r="N41" i="3" s="1"/>
  <c r="S41" i="3" s="1"/>
  <c r="M45" i="3"/>
  <c r="N45" i="3" s="1"/>
  <c r="S45" i="3" s="1"/>
  <c r="M49" i="3"/>
  <c r="N49" i="3" s="1"/>
  <c r="S49" i="3" s="1"/>
  <c r="M53" i="3"/>
  <c r="N53" i="3" s="1"/>
  <c r="S53" i="3" s="1"/>
  <c r="M57" i="3"/>
  <c r="N57" i="3" s="1"/>
  <c r="S57" i="3" s="1"/>
  <c r="M61" i="3"/>
  <c r="N61" i="3" s="1"/>
  <c r="S61" i="3" s="1"/>
  <c r="M65" i="3"/>
  <c r="N65" i="3" s="1"/>
  <c r="S65" i="3" s="1"/>
  <c r="M69" i="3"/>
  <c r="N69" i="3" s="1"/>
  <c r="S69" i="3" s="1"/>
  <c r="M73" i="3"/>
  <c r="N73" i="3" s="1"/>
  <c r="S73" i="3" s="1"/>
  <c r="M77" i="3"/>
  <c r="N77" i="3" s="1"/>
  <c r="S77" i="3" s="1"/>
  <c r="M81" i="3"/>
  <c r="N81" i="3" s="1"/>
  <c r="S81" i="3" s="1"/>
  <c r="M85" i="3"/>
  <c r="N85" i="3" s="1"/>
  <c r="S85" i="3" s="1"/>
  <c r="M89" i="3"/>
  <c r="N89" i="3" s="1"/>
  <c r="S89" i="3" s="1"/>
  <c r="M93" i="3"/>
  <c r="N93" i="3" s="1"/>
  <c r="S93" i="3" s="1"/>
  <c r="M97" i="3"/>
  <c r="N97" i="3" s="1"/>
  <c r="S97" i="3" s="1"/>
  <c r="M101" i="3"/>
  <c r="N101" i="3" s="1"/>
  <c r="S101" i="3" s="1"/>
  <c r="M105" i="3"/>
  <c r="N105" i="3" s="1"/>
  <c r="S105" i="3" s="1"/>
  <c r="M109" i="3"/>
  <c r="N109" i="3" s="1"/>
  <c r="S109" i="3" s="1"/>
  <c r="M113" i="3"/>
  <c r="N113" i="3" s="1"/>
  <c r="S113" i="3" s="1"/>
  <c r="M117" i="3"/>
  <c r="N117" i="3" s="1"/>
  <c r="S117" i="3" s="1"/>
  <c r="M121" i="3"/>
  <c r="N121" i="3" s="1"/>
  <c r="S121" i="3" s="1"/>
  <c r="M125" i="3"/>
  <c r="N125" i="3" s="1"/>
  <c r="S125" i="3" s="1"/>
  <c r="M129" i="3"/>
  <c r="N129" i="3" s="1"/>
  <c r="S129" i="3" s="1"/>
  <c r="M133" i="3"/>
  <c r="N133" i="3" s="1"/>
  <c r="S133" i="3" s="1"/>
  <c r="M137" i="3"/>
  <c r="N137" i="3" s="1"/>
  <c r="S137" i="3" s="1"/>
  <c r="M141" i="3"/>
  <c r="N141" i="3" s="1"/>
  <c r="S141" i="3" s="1"/>
  <c r="M145" i="3"/>
  <c r="N145" i="3" s="1"/>
  <c r="S145" i="3" s="1"/>
  <c r="M149" i="3"/>
  <c r="N149" i="3" s="1"/>
  <c r="S149" i="3" s="1"/>
  <c r="M153" i="3"/>
  <c r="N153" i="3" s="1"/>
  <c r="S153" i="3" s="1"/>
  <c r="M157" i="3"/>
  <c r="N157" i="3" s="1"/>
  <c r="S157" i="3" s="1"/>
  <c r="M161" i="3"/>
  <c r="N161" i="3" s="1"/>
  <c r="S161" i="3" s="1"/>
  <c r="M165" i="3"/>
  <c r="N165" i="3" s="1"/>
  <c r="S165" i="3" s="1"/>
  <c r="M169" i="3"/>
  <c r="N169" i="3" s="1"/>
  <c r="S169" i="3" s="1"/>
  <c r="M173" i="3"/>
  <c r="N173" i="3" s="1"/>
  <c r="S173" i="3" s="1"/>
  <c r="M177" i="3"/>
  <c r="N177" i="3" s="1"/>
  <c r="S177" i="3" s="1"/>
  <c r="M181" i="3"/>
  <c r="N181" i="3" s="1"/>
  <c r="S181" i="3" s="1"/>
  <c r="M185" i="3"/>
  <c r="N185" i="3" s="1"/>
  <c r="S185" i="3" s="1"/>
  <c r="M189" i="3"/>
  <c r="N189" i="3" s="1"/>
  <c r="S189" i="3" s="1"/>
  <c r="M193" i="3"/>
  <c r="N193" i="3" s="1"/>
  <c r="S193" i="3" s="1"/>
  <c r="M197" i="3"/>
  <c r="N197" i="3" s="1"/>
  <c r="S197" i="3" s="1"/>
  <c r="M201" i="3"/>
  <c r="N201" i="3" s="1"/>
  <c r="S201" i="3" s="1"/>
  <c r="M205" i="3"/>
  <c r="N205" i="3" s="1"/>
  <c r="S205" i="3" s="1"/>
  <c r="M209" i="3"/>
  <c r="N209" i="3" s="1"/>
  <c r="S209" i="3" s="1"/>
  <c r="M213" i="3"/>
  <c r="N213" i="3" s="1"/>
  <c r="S213" i="3" s="1"/>
  <c r="M217" i="3"/>
  <c r="N217" i="3" s="1"/>
  <c r="S217" i="3" s="1"/>
  <c r="M221" i="3"/>
  <c r="N221" i="3" s="1"/>
  <c r="S221" i="3" s="1"/>
  <c r="M225" i="3"/>
  <c r="N225" i="3" s="1"/>
  <c r="S225" i="3" s="1"/>
  <c r="M229" i="3"/>
  <c r="N229" i="3" s="1"/>
  <c r="S229" i="3" s="1"/>
  <c r="M233" i="3"/>
  <c r="N233" i="3" s="1"/>
  <c r="S233" i="3" s="1"/>
  <c r="M237" i="3"/>
  <c r="N237" i="3" s="1"/>
  <c r="S237" i="3" s="1"/>
  <c r="M241" i="3"/>
  <c r="N241" i="3" s="1"/>
  <c r="S241" i="3" s="1"/>
  <c r="M245" i="3"/>
  <c r="N245" i="3" s="1"/>
  <c r="S245" i="3" s="1"/>
  <c r="M249" i="3"/>
  <c r="N249" i="3" s="1"/>
  <c r="S249" i="3" s="1"/>
  <c r="M253" i="3"/>
  <c r="N253" i="3" s="1"/>
  <c r="S253" i="3" s="1"/>
  <c r="M257" i="3"/>
  <c r="N257" i="3" s="1"/>
  <c r="S257" i="3" s="1"/>
  <c r="M261" i="3"/>
  <c r="N261" i="3" s="1"/>
  <c r="S261" i="3" s="1"/>
  <c r="M265" i="3"/>
  <c r="N265" i="3" s="1"/>
  <c r="S265" i="3" s="1"/>
  <c r="M269" i="3"/>
  <c r="N269" i="3" s="1"/>
  <c r="S269" i="3" s="1"/>
  <c r="M273" i="3"/>
  <c r="N273" i="3" s="1"/>
  <c r="S273" i="3" s="1"/>
  <c r="M277" i="3"/>
  <c r="N277" i="3" s="1"/>
  <c r="S277" i="3" s="1"/>
  <c r="M281" i="3"/>
  <c r="N281" i="3" s="1"/>
  <c r="S281" i="3" s="1"/>
  <c r="M285" i="3"/>
  <c r="N285" i="3" s="1"/>
  <c r="S285" i="3" s="1"/>
  <c r="M289" i="3"/>
  <c r="N289" i="3" s="1"/>
  <c r="S289" i="3" s="1"/>
  <c r="M293" i="3"/>
  <c r="N293" i="3" s="1"/>
  <c r="S293" i="3" s="1"/>
  <c r="M297" i="3"/>
  <c r="N297" i="3" s="1"/>
  <c r="S297" i="3" s="1"/>
  <c r="M301" i="3"/>
  <c r="N301" i="3" s="1"/>
  <c r="S301" i="3" s="1"/>
  <c r="M305" i="3"/>
  <c r="N305" i="3" s="1"/>
  <c r="S305" i="3" s="1"/>
  <c r="M309" i="3"/>
  <c r="N309" i="3" s="1"/>
  <c r="S309" i="3" s="1"/>
  <c r="M313" i="3"/>
  <c r="N313" i="3" s="1"/>
  <c r="S313" i="3" s="1"/>
  <c r="M317" i="3"/>
  <c r="N317" i="3" s="1"/>
  <c r="S317" i="3" s="1"/>
  <c r="M321" i="3"/>
  <c r="N321" i="3" s="1"/>
  <c r="S321" i="3" s="1"/>
  <c r="M325" i="3"/>
  <c r="N325" i="3" s="1"/>
  <c r="S325" i="3" s="1"/>
  <c r="M329" i="3"/>
  <c r="N329" i="3" s="1"/>
  <c r="S329" i="3" s="1"/>
  <c r="M333" i="3"/>
  <c r="N333" i="3" s="1"/>
  <c r="S333" i="3" s="1"/>
  <c r="M337" i="3"/>
  <c r="N337" i="3" s="1"/>
  <c r="S337" i="3" s="1"/>
  <c r="M341" i="3"/>
  <c r="N341" i="3" s="1"/>
  <c r="S341" i="3" s="1"/>
  <c r="M345" i="3"/>
  <c r="N345" i="3" s="1"/>
  <c r="S345" i="3" s="1"/>
  <c r="M349" i="3"/>
  <c r="N349" i="3" s="1"/>
  <c r="S349" i="3" s="1"/>
  <c r="M353" i="3"/>
  <c r="N353" i="3" s="1"/>
  <c r="S353" i="3" s="1"/>
  <c r="M357" i="3"/>
  <c r="N357" i="3" s="1"/>
  <c r="S357" i="3" s="1"/>
  <c r="M361" i="3"/>
  <c r="N361" i="3" s="1"/>
  <c r="S361" i="3" s="1"/>
  <c r="M365" i="3"/>
  <c r="N365" i="3" s="1"/>
  <c r="S365" i="3" s="1"/>
  <c r="M369" i="3"/>
  <c r="N369" i="3" s="1"/>
  <c r="S369" i="3" s="1"/>
  <c r="M373" i="3"/>
  <c r="N373" i="3" s="1"/>
  <c r="S373" i="3" s="1"/>
  <c r="M377" i="3"/>
  <c r="N377" i="3" s="1"/>
  <c r="S377" i="3" s="1"/>
  <c r="M381" i="3"/>
  <c r="N381" i="3" s="1"/>
  <c r="S381" i="3" s="1"/>
  <c r="M385" i="3"/>
  <c r="N385" i="3" s="1"/>
  <c r="S385" i="3" s="1"/>
  <c r="M389" i="3"/>
  <c r="N389" i="3" s="1"/>
  <c r="S389" i="3" s="1"/>
  <c r="M393" i="3"/>
  <c r="N393" i="3" s="1"/>
  <c r="S393" i="3" s="1"/>
  <c r="M397" i="3"/>
  <c r="N397" i="3" s="1"/>
  <c r="S397" i="3" s="1"/>
  <c r="M401" i="3"/>
  <c r="N401" i="3" s="1"/>
  <c r="S401" i="3" s="1"/>
  <c r="M405" i="3"/>
  <c r="N405" i="3" s="1"/>
  <c r="S405" i="3" s="1"/>
  <c r="M409" i="3"/>
  <c r="N409" i="3" s="1"/>
  <c r="S409" i="3" s="1"/>
  <c r="M413" i="3"/>
  <c r="N413" i="3" s="1"/>
  <c r="S413" i="3" s="1"/>
  <c r="M417" i="3"/>
  <c r="N417" i="3" s="1"/>
  <c r="S417" i="3" s="1"/>
  <c r="M421" i="3"/>
  <c r="N421" i="3" s="1"/>
  <c r="S421" i="3" s="1"/>
  <c r="M425" i="3"/>
  <c r="N425" i="3" s="1"/>
  <c r="S425" i="3" s="1"/>
  <c r="M429" i="3"/>
  <c r="N429" i="3" s="1"/>
  <c r="S429" i="3" s="1"/>
  <c r="M433" i="3"/>
  <c r="N433" i="3" s="1"/>
  <c r="S433" i="3" s="1"/>
  <c r="M437" i="3"/>
  <c r="N437" i="3" s="1"/>
  <c r="S437" i="3" s="1"/>
  <c r="M441" i="3"/>
  <c r="N441" i="3" s="1"/>
  <c r="S441" i="3" s="1"/>
  <c r="M445" i="3"/>
  <c r="N445" i="3" s="1"/>
  <c r="S445" i="3" s="1"/>
  <c r="M449" i="3"/>
  <c r="N449" i="3" s="1"/>
  <c r="S449" i="3" s="1"/>
  <c r="M453" i="3"/>
  <c r="N453" i="3" s="1"/>
  <c r="S453" i="3" s="1"/>
  <c r="M457" i="3"/>
  <c r="N457" i="3" s="1"/>
  <c r="S457" i="3" s="1"/>
  <c r="M461" i="3"/>
  <c r="N461" i="3" s="1"/>
  <c r="S461" i="3" s="1"/>
  <c r="M465" i="3"/>
  <c r="N465" i="3" s="1"/>
  <c r="S465" i="3" s="1"/>
  <c r="M469" i="3"/>
  <c r="N469" i="3" s="1"/>
  <c r="S469" i="3" s="1"/>
  <c r="M473" i="3"/>
  <c r="N473" i="3" s="1"/>
  <c r="S473" i="3" s="1"/>
  <c r="M477" i="3"/>
  <c r="N477" i="3" s="1"/>
  <c r="S477" i="3" s="1"/>
  <c r="M481" i="3"/>
  <c r="N481" i="3" s="1"/>
  <c r="S481" i="3" s="1"/>
  <c r="M485" i="3"/>
  <c r="N485" i="3" s="1"/>
  <c r="S485" i="3" s="1"/>
  <c r="M489" i="3"/>
  <c r="N489" i="3" s="1"/>
  <c r="S489" i="3" s="1"/>
  <c r="M493" i="3"/>
  <c r="N493" i="3" s="1"/>
  <c r="S493" i="3" s="1"/>
  <c r="M497" i="3"/>
  <c r="N497" i="3" s="1"/>
  <c r="S497" i="3" s="1"/>
  <c r="M6" i="3"/>
  <c r="N6" i="3" s="1"/>
  <c r="S6" i="3" s="1"/>
  <c r="M10" i="3"/>
  <c r="N10" i="3" s="1"/>
  <c r="S10" i="3" s="1"/>
  <c r="M14" i="3"/>
  <c r="N14" i="3" s="1"/>
  <c r="S14" i="3" s="1"/>
  <c r="M18" i="3"/>
  <c r="N18" i="3" s="1"/>
  <c r="S18" i="3" s="1"/>
  <c r="M22" i="3"/>
  <c r="N22" i="3" s="1"/>
  <c r="S22" i="3" s="1"/>
  <c r="M26" i="3"/>
  <c r="N26" i="3" s="1"/>
  <c r="S26" i="3" s="1"/>
  <c r="M30" i="3"/>
  <c r="N30" i="3" s="1"/>
  <c r="S30" i="3" s="1"/>
  <c r="M34" i="3"/>
  <c r="N34" i="3" s="1"/>
  <c r="S34" i="3" s="1"/>
  <c r="M38" i="3"/>
  <c r="N38" i="3" s="1"/>
  <c r="S38" i="3" s="1"/>
  <c r="M42" i="3"/>
  <c r="N42" i="3" s="1"/>
  <c r="S42" i="3" s="1"/>
  <c r="M46" i="3"/>
  <c r="N46" i="3" s="1"/>
  <c r="S46" i="3" s="1"/>
  <c r="M50" i="3"/>
  <c r="N50" i="3" s="1"/>
  <c r="S50" i="3" s="1"/>
  <c r="M54" i="3"/>
  <c r="N54" i="3" s="1"/>
  <c r="S54" i="3" s="1"/>
  <c r="M58" i="3"/>
  <c r="N58" i="3" s="1"/>
  <c r="S58" i="3" s="1"/>
  <c r="M62" i="3"/>
  <c r="N62" i="3" s="1"/>
  <c r="S62" i="3" s="1"/>
  <c r="M66" i="3"/>
  <c r="N66" i="3" s="1"/>
  <c r="S66" i="3" s="1"/>
  <c r="M70" i="3"/>
  <c r="N70" i="3" s="1"/>
  <c r="S70" i="3" s="1"/>
  <c r="M74" i="3"/>
  <c r="N74" i="3" s="1"/>
  <c r="S74" i="3" s="1"/>
  <c r="M78" i="3"/>
  <c r="N78" i="3" s="1"/>
  <c r="S78" i="3" s="1"/>
  <c r="M82" i="3"/>
  <c r="N82" i="3" s="1"/>
  <c r="S82" i="3" s="1"/>
  <c r="M86" i="3"/>
  <c r="N86" i="3" s="1"/>
  <c r="S86" i="3" s="1"/>
  <c r="M90" i="3"/>
  <c r="N90" i="3" s="1"/>
  <c r="S90" i="3" s="1"/>
  <c r="M94" i="3"/>
  <c r="N94" i="3" s="1"/>
  <c r="S94" i="3" s="1"/>
  <c r="M98" i="3"/>
  <c r="N98" i="3" s="1"/>
  <c r="S98" i="3" s="1"/>
  <c r="M102" i="3"/>
  <c r="N102" i="3" s="1"/>
  <c r="S102" i="3" s="1"/>
  <c r="M106" i="3"/>
  <c r="N106" i="3" s="1"/>
  <c r="S106" i="3" s="1"/>
  <c r="M110" i="3"/>
  <c r="N110" i="3" s="1"/>
  <c r="S110" i="3" s="1"/>
  <c r="M114" i="3"/>
  <c r="N114" i="3" s="1"/>
  <c r="S114" i="3" s="1"/>
  <c r="M118" i="3"/>
  <c r="N118" i="3" s="1"/>
  <c r="S118" i="3" s="1"/>
  <c r="M122" i="3"/>
  <c r="N122" i="3" s="1"/>
  <c r="S122" i="3" s="1"/>
  <c r="M126" i="3"/>
  <c r="N126" i="3" s="1"/>
  <c r="S126" i="3" s="1"/>
  <c r="M130" i="3"/>
  <c r="N130" i="3" s="1"/>
  <c r="S130" i="3" s="1"/>
  <c r="M134" i="3"/>
  <c r="N134" i="3" s="1"/>
  <c r="S134" i="3" s="1"/>
  <c r="M138" i="3"/>
  <c r="N138" i="3" s="1"/>
  <c r="S138" i="3" s="1"/>
  <c r="M142" i="3"/>
  <c r="N142" i="3" s="1"/>
  <c r="S142" i="3" s="1"/>
  <c r="M146" i="3"/>
  <c r="N146" i="3" s="1"/>
  <c r="S146" i="3" s="1"/>
  <c r="M150" i="3"/>
  <c r="N150" i="3" s="1"/>
  <c r="S150" i="3" s="1"/>
  <c r="M154" i="3"/>
  <c r="N154" i="3" s="1"/>
  <c r="S154" i="3" s="1"/>
  <c r="M158" i="3"/>
  <c r="N158" i="3" s="1"/>
  <c r="S158" i="3" s="1"/>
  <c r="M162" i="3"/>
  <c r="N162" i="3" s="1"/>
  <c r="S162" i="3" s="1"/>
  <c r="M166" i="3"/>
  <c r="N166" i="3" s="1"/>
  <c r="S166" i="3" s="1"/>
  <c r="M170" i="3"/>
  <c r="N170" i="3" s="1"/>
  <c r="S170" i="3" s="1"/>
  <c r="M174" i="3"/>
  <c r="N174" i="3" s="1"/>
  <c r="S174" i="3" s="1"/>
  <c r="M178" i="3"/>
  <c r="N178" i="3" s="1"/>
  <c r="S178" i="3" s="1"/>
  <c r="M182" i="3"/>
  <c r="N182" i="3" s="1"/>
  <c r="S182" i="3" s="1"/>
  <c r="M186" i="3"/>
  <c r="N186" i="3" s="1"/>
  <c r="S186" i="3" s="1"/>
  <c r="M190" i="3"/>
  <c r="N190" i="3" s="1"/>
  <c r="S190" i="3" s="1"/>
  <c r="M194" i="3"/>
  <c r="N194" i="3" s="1"/>
  <c r="S194" i="3" s="1"/>
  <c r="M198" i="3"/>
  <c r="N198" i="3" s="1"/>
  <c r="S198" i="3" s="1"/>
  <c r="M202" i="3"/>
  <c r="N202" i="3" s="1"/>
  <c r="S202" i="3" s="1"/>
  <c r="M206" i="3"/>
  <c r="N206" i="3" s="1"/>
  <c r="S206" i="3" s="1"/>
  <c r="M210" i="3"/>
  <c r="N210" i="3" s="1"/>
  <c r="S210" i="3" s="1"/>
  <c r="M214" i="3"/>
  <c r="N214" i="3" s="1"/>
  <c r="S214" i="3" s="1"/>
  <c r="M218" i="3"/>
  <c r="N218" i="3" s="1"/>
  <c r="S218" i="3" s="1"/>
  <c r="M222" i="3"/>
  <c r="N222" i="3" s="1"/>
  <c r="S222" i="3" s="1"/>
  <c r="M226" i="3"/>
  <c r="N226" i="3" s="1"/>
  <c r="S226" i="3" s="1"/>
  <c r="M230" i="3"/>
  <c r="N230" i="3" s="1"/>
  <c r="S230" i="3" s="1"/>
  <c r="M234" i="3"/>
  <c r="N234" i="3" s="1"/>
  <c r="S234" i="3" s="1"/>
  <c r="M238" i="3"/>
  <c r="N238" i="3" s="1"/>
  <c r="S238" i="3" s="1"/>
  <c r="M242" i="3"/>
  <c r="N242" i="3" s="1"/>
  <c r="S242" i="3" s="1"/>
  <c r="M246" i="3"/>
  <c r="N246" i="3" s="1"/>
  <c r="S246" i="3" s="1"/>
  <c r="M250" i="3"/>
  <c r="N250" i="3" s="1"/>
  <c r="S250" i="3" s="1"/>
  <c r="M254" i="3"/>
  <c r="N254" i="3" s="1"/>
  <c r="S254" i="3" s="1"/>
  <c r="M258" i="3"/>
  <c r="N258" i="3" s="1"/>
  <c r="S258" i="3" s="1"/>
  <c r="M262" i="3"/>
  <c r="N262" i="3" s="1"/>
  <c r="S262" i="3" s="1"/>
  <c r="M266" i="3"/>
  <c r="N266" i="3" s="1"/>
  <c r="S266" i="3" s="1"/>
  <c r="M270" i="3"/>
  <c r="N270" i="3" s="1"/>
  <c r="S270" i="3" s="1"/>
  <c r="M274" i="3"/>
  <c r="N274" i="3" s="1"/>
  <c r="S274" i="3" s="1"/>
  <c r="M278" i="3"/>
  <c r="N278" i="3" s="1"/>
  <c r="S278" i="3" s="1"/>
  <c r="M282" i="3"/>
  <c r="N282" i="3" s="1"/>
  <c r="S282" i="3" s="1"/>
  <c r="M286" i="3"/>
  <c r="N286" i="3" s="1"/>
  <c r="S286" i="3" s="1"/>
  <c r="M290" i="3"/>
  <c r="N290" i="3" s="1"/>
  <c r="S290" i="3" s="1"/>
  <c r="M294" i="3"/>
  <c r="N294" i="3" s="1"/>
  <c r="S294" i="3" s="1"/>
  <c r="M298" i="3"/>
  <c r="N298" i="3" s="1"/>
  <c r="S298" i="3" s="1"/>
  <c r="M302" i="3"/>
  <c r="N302" i="3" s="1"/>
  <c r="S302" i="3" s="1"/>
  <c r="M306" i="3"/>
  <c r="N306" i="3" s="1"/>
  <c r="S306" i="3" s="1"/>
  <c r="M310" i="3"/>
  <c r="N310" i="3" s="1"/>
  <c r="S310" i="3" s="1"/>
  <c r="M314" i="3"/>
  <c r="N314" i="3" s="1"/>
  <c r="S314" i="3" s="1"/>
  <c r="M318" i="3"/>
  <c r="N318" i="3" s="1"/>
  <c r="S318" i="3" s="1"/>
  <c r="M322" i="3"/>
  <c r="N322" i="3" s="1"/>
  <c r="S322" i="3" s="1"/>
  <c r="M326" i="3"/>
  <c r="N326" i="3" s="1"/>
  <c r="S326" i="3" s="1"/>
  <c r="M330" i="3"/>
  <c r="N330" i="3" s="1"/>
  <c r="S330" i="3" s="1"/>
  <c r="M334" i="3"/>
  <c r="N334" i="3" s="1"/>
  <c r="S334" i="3" s="1"/>
  <c r="M338" i="3"/>
  <c r="N338" i="3" s="1"/>
  <c r="S338" i="3" s="1"/>
  <c r="M342" i="3"/>
  <c r="N342" i="3" s="1"/>
  <c r="S342" i="3" s="1"/>
  <c r="M346" i="3"/>
  <c r="N346" i="3" s="1"/>
  <c r="S346" i="3" s="1"/>
  <c r="M350" i="3"/>
  <c r="N350" i="3" s="1"/>
  <c r="S350" i="3" s="1"/>
  <c r="M354" i="3"/>
  <c r="N354" i="3" s="1"/>
  <c r="S354" i="3" s="1"/>
  <c r="M358" i="3"/>
  <c r="N358" i="3" s="1"/>
  <c r="S358" i="3" s="1"/>
  <c r="M362" i="3"/>
  <c r="N362" i="3" s="1"/>
  <c r="S362" i="3" s="1"/>
  <c r="M366" i="3"/>
  <c r="N366" i="3" s="1"/>
  <c r="S366" i="3" s="1"/>
  <c r="M370" i="3"/>
  <c r="N370" i="3" s="1"/>
  <c r="S370" i="3" s="1"/>
  <c r="M374" i="3"/>
  <c r="N374" i="3" s="1"/>
  <c r="S374" i="3" s="1"/>
  <c r="M378" i="3"/>
  <c r="N378" i="3" s="1"/>
  <c r="S378" i="3" s="1"/>
  <c r="M382" i="3"/>
  <c r="N382" i="3" s="1"/>
  <c r="S382" i="3" s="1"/>
  <c r="M386" i="3"/>
  <c r="N386" i="3" s="1"/>
  <c r="S386" i="3" s="1"/>
  <c r="M390" i="3"/>
  <c r="N390" i="3" s="1"/>
  <c r="S390" i="3" s="1"/>
  <c r="M394" i="3"/>
  <c r="N394" i="3" s="1"/>
  <c r="S394" i="3" s="1"/>
  <c r="M398" i="3"/>
  <c r="N398" i="3" s="1"/>
  <c r="S398" i="3" s="1"/>
  <c r="M402" i="3"/>
  <c r="N402" i="3" s="1"/>
  <c r="S402" i="3" s="1"/>
  <c r="M406" i="3"/>
  <c r="N406" i="3" s="1"/>
  <c r="S406" i="3" s="1"/>
  <c r="M410" i="3"/>
  <c r="N410" i="3" s="1"/>
  <c r="S410" i="3" s="1"/>
  <c r="M414" i="3"/>
  <c r="N414" i="3" s="1"/>
  <c r="S414" i="3" s="1"/>
  <c r="M418" i="3"/>
  <c r="N418" i="3" s="1"/>
  <c r="S418" i="3" s="1"/>
  <c r="M422" i="3"/>
  <c r="N422" i="3" s="1"/>
  <c r="S422" i="3" s="1"/>
  <c r="M426" i="3"/>
  <c r="N426" i="3" s="1"/>
  <c r="S426" i="3" s="1"/>
  <c r="M430" i="3"/>
  <c r="N430" i="3" s="1"/>
  <c r="S430" i="3" s="1"/>
  <c r="M434" i="3"/>
  <c r="N434" i="3" s="1"/>
  <c r="S434" i="3" s="1"/>
  <c r="M438" i="3"/>
  <c r="N438" i="3" s="1"/>
  <c r="S438" i="3" s="1"/>
  <c r="M442" i="3"/>
  <c r="N442" i="3" s="1"/>
  <c r="S442" i="3" s="1"/>
  <c r="M446" i="3"/>
  <c r="N446" i="3" s="1"/>
  <c r="S446" i="3" s="1"/>
  <c r="M450" i="3"/>
  <c r="N450" i="3" s="1"/>
  <c r="S450" i="3" s="1"/>
  <c r="M454" i="3"/>
  <c r="N454" i="3" s="1"/>
  <c r="S454" i="3" s="1"/>
  <c r="M458" i="3"/>
  <c r="N458" i="3" s="1"/>
  <c r="S458" i="3" s="1"/>
  <c r="M462" i="3"/>
  <c r="N462" i="3" s="1"/>
  <c r="S462" i="3" s="1"/>
  <c r="M466" i="3"/>
  <c r="N466" i="3" s="1"/>
  <c r="S466" i="3" s="1"/>
  <c r="M470" i="3"/>
  <c r="N470" i="3" s="1"/>
  <c r="S470" i="3" s="1"/>
  <c r="M474" i="3"/>
  <c r="N474" i="3" s="1"/>
  <c r="S474" i="3" s="1"/>
  <c r="M478" i="3"/>
  <c r="N478" i="3" s="1"/>
  <c r="S478" i="3" s="1"/>
  <c r="M482" i="3"/>
  <c r="N482" i="3" s="1"/>
  <c r="S482" i="3" s="1"/>
  <c r="M486" i="3"/>
  <c r="N486" i="3" s="1"/>
  <c r="S486" i="3" s="1"/>
  <c r="M490" i="3"/>
  <c r="N490" i="3" s="1"/>
  <c r="S490" i="3" s="1"/>
  <c r="M494" i="3"/>
  <c r="N494" i="3" s="1"/>
  <c r="S494" i="3" s="1"/>
  <c r="M2" i="3"/>
  <c r="N2" i="3" s="1"/>
  <c r="S2" i="3" s="1"/>
  <c r="M3" i="3"/>
  <c r="N3" i="3" s="1"/>
  <c r="S3" i="3" s="1"/>
  <c r="M7" i="3"/>
  <c r="N7" i="3" s="1"/>
  <c r="S7" i="3" s="1"/>
  <c r="M11" i="3"/>
  <c r="N11" i="3" s="1"/>
  <c r="S11" i="3" s="1"/>
  <c r="M15" i="3"/>
  <c r="N15" i="3" s="1"/>
  <c r="S15" i="3" s="1"/>
  <c r="M19" i="3"/>
  <c r="N19" i="3" s="1"/>
  <c r="S19" i="3" s="1"/>
  <c r="M23" i="3"/>
  <c r="N23" i="3" s="1"/>
  <c r="S23" i="3" s="1"/>
  <c r="M27" i="3"/>
  <c r="N27" i="3" s="1"/>
  <c r="S27" i="3" s="1"/>
  <c r="M31" i="3"/>
  <c r="N31" i="3" s="1"/>
  <c r="S31" i="3" s="1"/>
  <c r="M35" i="3"/>
  <c r="N35" i="3" s="1"/>
  <c r="S35" i="3" s="1"/>
  <c r="M39" i="3"/>
  <c r="N39" i="3" s="1"/>
  <c r="S39" i="3" s="1"/>
  <c r="M43" i="3"/>
  <c r="N43" i="3" s="1"/>
  <c r="S43" i="3" s="1"/>
  <c r="M47" i="3"/>
  <c r="N47" i="3" s="1"/>
  <c r="S47" i="3" s="1"/>
  <c r="M51" i="3"/>
  <c r="N51" i="3" s="1"/>
  <c r="S51" i="3" s="1"/>
  <c r="M55" i="3"/>
  <c r="N55" i="3" s="1"/>
  <c r="S55" i="3" s="1"/>
  <c r="M59" i="3"/>
  <c r="N59" i="3" s="1"/>
  <c r="S59" i="3" s="1"/>
  <c r="M63" i="3"/>
  <c r="N63" i="3" s="1"/>
  <c r="S63" i="3" s="1"/>
  <c r="M67" i="3"/>
  <c r="N67" i="3" s="1"/>
  <c r="S67" i="3" s="1"/>
  <c r="M71" i="3"/>
  <c r="N71" i="3" s="1"/>
  <c r="S71" i="3" s="1"/>
  <c r="M75" i="3"/>
  <c r="N75" i="3" s="1"/>
  <c r="S75" i="3" s="1"/>
  <c r="M79" i="3"/>
  <c r="N79" i="3" s="1"/>
  <c r="S79" i="3" s="1"/>
  <c r="M83" i="3"/>
  <c r="N83" i="3" s="1"/>
  <c r="S83" i="3" s="1"/>
  <c r="M87" i="3"/>
  <c r="N87" i="3" s="1"/>
  <c r="S87" i="3" s="1"/>
  <c r="M91" i="3"/>
  <c r="N91" i="3" s="1"/>
  <c r="S91" i="3" s="1"/>
  <c r="M95" i="3"/>
  <c r="N95" i="3" s="1"/>
  <c r="S95" i="3" s="1"/>
  <c r="M99" i="3"/>
  <c r="N99" i="3" s="1"/>
  <c r="S99" i="3" s="1"/>
  <c r="M103" i="3"/>
  <c r="N103" i="3" s="1"/>
  <c r="S103" i="3" s="1"/>
  <c r="M107" i="3"/>
  <c r="N107" i="3" s="1"/>
  <c r="S107" i="3" s="1"/>
  <c r="M111" i="3"/>
  <c r="N111" i="3" s="1"/>
  <c r="S111" i="3" s="1"/>
  <c r="M115" i="3"/>
  <c r="N115" i="3" s="1"/>
  <c r="S115" i="3" s="1"/>
  <c r="M119" i="3"/>
  <c r="N119" i="3" s="1"/>
  <c r="S119" i="3" s="1"/>
  <c r="M123" i="3"/>
  <c r="N123" i="3" s="1"/>
  <c r="S123" i="3" s="1"/>
  <c r="M127" i="3"/>
  <c r="N127" i="3" s="1"/>
  <c r="S127" i="3" s="1"/>
  <c r="M131" i="3"/>
  <c r="N131" i="3" s="1"/>
  <c r="S131" i="3" s="1"/>
  <c r="M135" i="3"/>
  <c r="N135" i="3" s="1"/>
  <c r="S135" i="3" s="1"/>
  <c r="M139" i="3"/>
  <c r="N139" i="3" s="1"/>
  <c r="S139" i="3" s="1"/>
  <c r="M143" i="3"/>
  <c r="N143" i="3" s="1"/>
  <c r="S143" i="3" s="1"/>
  <c r="M147" i="3"/>
  <c r="N147" i="3" s="1"/>
  <c r="S147" i="3" s="1"/>
  <c r="M151" i="3"/>
  <c r="N151" i="3" s="1"/>
  <c r="S151" i="3" s="1"/>
  <c r="M155" i="3"/>
  <c r="N155" i="3" s="1"/>
  <c r="S155" i="3" s="1"/>
  <c r="M159" i="3"/>
  <c r="N159" i="3" s="1"/>
  <c r="S159" i="3" s="1"/>
  <c r="M163" i="3"/>
  <c r="N163" i="3" s="1"/>
  <c r="S163" i="3" s="1"/>
  <c r="M167" i="3"/>
  <c r="N167" i="3" s="1"/>
  <c r="S167" i="3" s="1"/>
  <c r="M171" i="3"/>
  <c r="N171" i="3" s="1"/>
  <c r="S171" i="3" s="1"/>
  <c r="M175" i="3"/>
  <c r="N175" i="3" s="1"/>
  <c r="S175" i="3" s="1"/>
  <c r="M179" i="3"/>
  <c r="N179" i="3" s="1"/>
  <c r="S179" i="3" s="1"/>
  <c r="M183" i="3"/>
  <c r="N183" i="3" s="1"/>
  <c r="S183" i="3" s="1"/>
  <c r="M187" i="3"/>
  <c r="N187" i="3" s="1"/>
  <c r="S187" i="3" s="1"/>
  <c r="M191" i="3"/>
  <c r="N191" i="3" s="1"/>
  <c r="S191" i="3" s="1"/>
  <c r="M195" i="3"/>
  <c r="N195" i="3" s="1"/>
  <c r="S195" i="3" s="1"/>
  <c r="M199" i="3"/>
  <c r="N199" i="3" s="1"/>
  <c r="S199" i="3" s="1"/>
  <c r="M203" i="3"/>
  <c r="N203" i="3" s="1"/>
  <c r="S203" i="3" s="1"/>
  <c r="M207" i="3"/>
  <c r="N207" i="3" s="1"/>
  <c r="S207" i="3" s="1"/>
  <c r="M211" i="3"/>
  <c r="N211" i="3" s="1"/>
  <c r="S211" i="3" s="1"/>
  <c r="M215" i="3"/>
  <c r="N215" i="3" s="1"/>
  <c r="S215" i="3" s="1"/>
  <c r="M4" i="3"/>
  <c r="N4" i="3" s="1"/>
  <c r="S4" i="3" s="1"/>
  <c r="M8" i="3"/>
  <c r="N8" i="3" s="1"/>
  <c r="S8" i="3" s="1"/>
  <c r="M12" i="3"/>
  <c r="N12" i="3" s="1"/>
  <c r="S12" i="3" s="1"/>
  <c r="M16" i="3"/>
  <c r="N16" i="3" s="1"/>
  <c r="S16" i="3" s="1"/>
  <c r="M20" i="3"/>
  <c r="N20" i="3" s="1"/>
  <c r="S20" i="3" s="1"/>
  <c r="M24" i="3"/>
  <c r="N24" i="3" s="1"/>
  <c r="S24" i="3" s="1"/>
  <c r="M28" i="3"/>
  <c r="N28" i="3" s="1"/>
  <c r="S28" i="3" s="1"/>
  <c r="M32" i="3"/>
  <c r="N32" i="3" s="1"/>
  <c r="S32" i="3" s="1"/>
  <c r="M36" i="3"/>
  <c r="N36" i="3" s="1"/>
  <c r="S36" i="3" s="1"/>
  <c r="M40" i="3"/>
  <c r="N40" i="3" s="1"/>
  <c r="S40" i="3" s="1"/>
  <c r="M44" i="3"/>
  <c r="N44" i="3" s="1"/>
  <c r="S44" i="3" s="1"/>
  <c r="M48" i="3"/>
  <c r="N48" i="3" s="1"/>
  <c r="S48" i="3" s="1"/>
  <c r="M52" i="3"/>
  <c r="N52" i="3" s="1"/>
  <c r="S52" i="3" s="1"/>
  <c r="M56" i="3"/>
  <c r="N56" i="3" s="1"/>
  <c r="S56" i="3" s="1"/>
  <c r="M60" i="3"/>
  <c r="N60" i="3" s="1"/>
  <c r="S60" i="3" s="1"/>
  <c r="M64" i="3"/>
  <c r="N64" i="3" s="1"/>
  <c r="S64" i="3" s="1"/>
  <c r="M68" i="3"/>
  <c r="N68" i="3" s="1"/>
  <c r="S68" i="3" s="1"/>
  <c r="M72" i="3"/>
  <c r="N72" i="3" s="1"/>
  <c r="S72" i="3" s="1"/>
  <c r="M76" i="3"/>
  <c r="N76" i="3" s="1"/>
  <c r="S76" i="3" s="1"/>
  <c r="M80" i="3"/>
  <c r="N80" i="3" s="1"/>
  <c r="S80" i="3" s="1"/>
  <c r="M84" i="3"/>
  <c r="N84" i="3" s="1"/>
  <c r="S84" i="3" s="1"/>
  <c r="M88" i="3"/>
  <c r="N88" i="3" s="1"/>
  <c r="S88" i="3" s="1"/>
  <c r="M92" i="3"/>
  <c r="N92" i="3" s="1"/>
  <c r="S92" i="3" s="1"/>
  <c r="M96" i="3"/>
  <c r="N96" i="3" s="1"/>
  <c r="S96" i="3" s="1"/>
  <c r="M100" i="3"/>
  <c r="N100" i="3" s="1"/>
  <c r="S100" i="3" s="1"/>
  <c r="M104" i="3"/>
  <c r="N104" i="3" s="1"/>
  <c r="S104" i="3" s="1"/>
  <c r="M108" i="3"/>
  <c r="N108" i="3" s="1"/>
  <c r="S108" i="3" s="1"/>
  <c r="M112" i="3"/>
  <c r="N112" i="3" s="1"/>
  <c r="S112" i="3" s="1"/>
  <c r="M116" i="3"/>
  <c r="N116" i="3" s="1"/>
  <c r="S116" i="3" s="1"/>
  <c r="M120" i="3"/>
  <c r="N120" i="3" s="1"/>
  <c r="S120" i="3" s="1"/>
  <c r="M124" i="3"/>
  <c r="N124" i="3" s="1"/>
  <c r="S124" i="3" s="1"/>
  <c r="M128" i="3"/>
  <c r="N128" i="3" s="1"/>
  <c r="S128" i="3" s="1"/>
  <c r="M132" i="3"/>
  <c r="N132" i="3" s="1"/>
  <c r="S132" i="3" s="1"/>
  <c r="M136" i="3"/>
  <c r="N136" i="3" s="1"/>
  <c r="S136" i="3" s="1"/>
  <c r="M140" i="3"/>
  <c r="N140" i="3" s="1"/>
  <c r="S140" i="3" s="1"/>
  <c r="M144" i="3"/>
  <c r="N144" i="3" s="1"/>
  <c r="S144" i="3" s="1"/>
  <c r="M148" i="3"/>
  <c r="N148" i="3" s="1"/>
  <c r="S148" i="3" s="1"/>
  <c r="M152" i="3"/>
  <c r="N152" i="3" s="1"/>
  <c r="S152" i="3" s="1"/>
  <c r="M156" i="3"/>
  <c r="N156" i="3" s="1"/>
  <c r="S156" i="3" s="1"/>
  <c r="M160" i="3"/>
  <c r="N160" i="3" s="1"/>
  <c r="S160" i="3" s="1"/>
  <c r="M164" i="3"/>
  <c r="N164" i="3" s="1"/>
  <c r="S164" i="3" s="1"/>
  <c r="M168" i="3"/>
  <c r="N168" i="3" s="1"/>
  <c r="S168" i="3" s="1"/>
  <c r="M172" i="3"/>
  <c r="N172" i="3" s="1"/>
  <c r="S172" i="3" s="1"/>
  <c r="M176" i="3"/>
  <c r="N176" i="3" s="1"/>
  <c r="S176" i="3" s="1"/>
  <c r="M180" i="3"/>
  <c r="N180" i="3" s="1"/>
  <c r="S180" i="3" s="1"/>
  <c r="M184" i="3"/>
  <c r="N184" i="3" s="1"/>
  <c r="S184" i="3" s="1"/>
  <c r="M188" i="3"/>
  <c r="N188" i="3" s="1"/>
  <c r="S188" i="3" s="1"/>
  <c r="M192" i="3"/>
  <c r="N192" i="3" s="1"/>
  <c r="S192" i="3" s="1"/>
  <c r="M196" i="3"/>
  <c r="N196" i="3" s="1"/>
  <c r="S196" i="3" s="1"/>
  <c r="M200" i="3"/>
  <c r="N200" i="3" s="1"/>
  <c r="S200" i="3" s="1"/>
  <c r="M204" i="3"/>
  <c r="N204" i="3" s="1"/>
  <c r="S204" i="3" s="1"/>
  <c r="M208" i="3"/>
  <c r="N208" i="3" s="1"/>
  <c r="S208" i="3" s="1"/>
  <c r="M212" i="3"/>
  <c r="N212" i="3" s="1"/>
  <c r="S212" i="3" s="1"/>
  <c r="M216" i="3"/>
  <c r="N216" i="3" s="1"/>
  <c r="S216" i="3" s="1"/>
  <c r="M220" i="3"/>
  <c r="N220" i="3" s="1"/>
  <c r="S220" i="3" s="1"/>
  <c r="M223" i="3"/>
  <c r="N223" i="3" s="1"/>
  <c r="S223" i="3" s="1"/>
  <c r="M231" i="3"/>
  <c r="N231" i="3" s="1"/>
  <c r="S231" i="3" s="1"/>
  <c r="M239" i="3"/>
  <c r="N239" i="3" s="1"/>
  <c r="S239" i="3" s="1"/>
  <c r="M247" i="3"/>
  <c r="N247" i="3" s="1"/>
  <c r="S247" i="3" s="1"/>
  <c r="M255" i="3"/>
  <c r="N255" i="3" s="1"/>
  <c r="S255" i="3" s="1"/>
  <c r="M263" i="3"/>
  <c r="N263" i="3" s="1"/>
  <c r="S263" i="3" s="1"/>
  <c r="M271" i="3"/>
  <c r="N271" i="3" s="1"/>
  <c r="S271" i="3" s="1"/>
  <c r="M279" i="3"/>
  <c r="N279" i="3" s="1"/>
  <c r="S279" i="3" s="1"/>
  <c r="M287" i="3"/>
  <c r="N287" i="3" s="1"/>
  <c r="S287" i="3" s="1"/>
  <c r="M295" i="3"/>
  <c r="N295" i="3" s="1"/>
  <c r="S295" i="3" s="1"/>
  <c r="M303" i="3"/>
  <c r="N303" i="3" s="1"/>
  <c r="S303" i="3" s="1"/>
  <c r="M311" i="3"/>
  <c r="N311" i="3" s="1"/>
  <c r="S311" i="3" s="1"/>
  <c r="M319" i="3"/>
  <c r="N319" i="3" s="1"/>
  <c r="S319" i="3" s="1"/>
  <c r="M327" i="3"/>
  <c r="N327" i="3" s="1"/>
  <c r="S327" i="3" s="1"/>
  <c r="M335" i="3"/>
  <c r="N335" i="3" s="1"/>
  <c r="S335" i="3" s="1"/>
  <c r="M343" i="3"/>
  <c r="N343" i="3" s="1"/>
  <c r="S343" i="3" s="1"/>
  <c r="M351" i="3"/>
  <c r="N351" i="3" s="1"/>
  <c r="S351" i="3" s="1"/>
  <c r="M359" i="3"/>
  <c r="N359" i="3" s="1"/>
  <c r="S359" i="3" s="1"/>
  <c r="M367" i="3"/>
  <c r="N367" i="3" s="1"/>
  <c r="S367" i="3" s="1"/>
  <c r="M375" i="3"/>
  <c r="N375" i="3" s="1"/>
  <c r="S375" i="3" s="1"/>
  <c r="M383" i="3"/>
  <c r="N383" i="3" s="1"/>
  <c r="S383" i="3" s="1"/>
  <c r="M391" i="3"/>
  <c r="N391" i="3" s="1"/>
  <c r="S391" i="3" s="1"/>
  <c r="M399" i="3"/>
  <c r="N399" i="3" s="1"/>
  <c r="S399" i="3" s="1"/>
  <c r="M407" i="3"/>
  <c r="N407" i="3" s="1"/>
  <c r="S407" i="3" s="1"/>
  <c r="M415" i="3"/>
  <c r="N415" i="3" s="1"/>
  <c r="S415" i="3" s="1"/>
  <c r="M423" i="3"/>
  <c r="N423" i="3" s="1"/>
  <c r="S423" i="3" s="1"/>
  <c r="M431" i="3"/>
  <c r="N431" i="3" s="1"/>
  <c r="S431" i="3" s="1"/>
  <c r="M439" i="3"/>
  <c r="N439" i="3" s="1"/>
  <c r="S439" i="3" s="1"/>
  <c r="M447" i="3"/>
  <c r="N447" i="3" s="1"/>
  <c r="S447" i="3" s="1"/>
  <c r="M455" i="3"/>
  <c r="N455" i="3" s="1"/>
  <c r="S455" i="3" s="1"/>
  <c r="M463" i="3"/>
  <c r="N463" i="3" s="1"/>
  <c r="S463" i="3" s="1"/>
  <c r="M471" i="3"/>
  <c r="N471" i="3" s="1"/>
  <c r="S471" i="3" s="1"/>
  <c r="M479" i="3"/>
  <c r="N479" i="3" s="1"/>
  <c r="S479" i="3" s="1"/>
  <c r="M487" i="3"/>
  <c r="N487" i="3" s="1"/>
  <c r="S487" i="3" s="1"/>
  <c r="M495" i="3"/>
  <c r="N495" i="3" s="1"/>
  <c r="S495" i="3" s="1"/>
  <c r="M396" i="3"/>
  <c r="N396" i="3" s="1"/>
  <c r="S396" i="3" s="1"/>
  <c r="M436" i="3"/>
  <c r="N436" i="3" s="1"/>
  <c r="S436" i="3" s="1"/>
  <c r="M468" i="3"/>
  <c r="N468" i="3" s="1"/>
  <c r="S468" i="3" s="1"/>
  <c r="M492" i="3"/>
  <c r="N492" i="3" s="1"/>
  <c r="S492" i="3" s="1"/>
  <c r="M224" i="3"/>
  <c r="N224" i="3" s="1"/>
  <c r="S224" i="3" s="1"/>
  <c r="M232" i="3"/>
  <c r="N232" i="3" s="1"/>
  <c r="S232" i="3" s="1"/>
  <c r="M240" i="3"/>
  <c r="N240" i="3" s="1"/>
  <c r="S240" i="3" s="1"/>
  <c r="M248" i="3"/>
  <c r="N248" i="3" s="1"/>
  <c r="S248" i="3" s="1"/>
  <c r="M256" i="3"/>
  <c r="N256" i="3" s="1"/>
  <c r="S256" i="3" s="1"/>
  <c r="M264" i="3"/>
  <c r="N264" i="3" s="1"/>
  <c r="S264" i="3" s="1"/>
  <c r="M272" i="3"/>
  <c r="N272" i="3" s="1"/>
  <c r="S272" i="3" s="1"/>
  <c r="M280" i="3"/>
  <c r="N280" i="3" s="1"/>
  <c r="S280" i="3" s="1"/>
  <c r="M288" i="3"/>
  <c r="N288" i="3" s="1"/>
  <c r="S288" i="3" s="1"/>
  <c r="M296" i="3"/>
  <c r="N296" i="3" s="1"/>
  <c r="S296" i="3" s="1"/>
  <c r="M304" i="3"/>
  <c r="N304" i="3" s="1"/>
  <c r="S304" i="3" s="1"/>
  <c r="M312" i="3"/>
  <c r="N312" i="3" s="1"/>
  <c r="S312" i="3" s="1"/>
  <c r="M320" i="3"/>
  <c r="N320" i="3" s="1"/>
  <c r="S320" i="3" s="1"/>
  <c r="M328" i="3"/>
  <c r="N328" i="3" s="1"/>
  <c r="S328" i="3" s="1"/>
  <c r="M336" i="3"/>
  <c r="N336" i="3" s="1"/>
  <c r="S336" i="3" s="1"/>
  <c r="M344" i="3"/>
  <c r="N344" i="3" s="1"/>
  <c r="S344" i="3" s="1"/>
  <c r="M352" i="3"/>
  <c r="N352" i="3" s="1"/>
  <c r="S352" i="3" s="1"/>
  <c r="M360" i="3"/>
  <c r="N360" i="3" s="1"/>
  <c r="S360" i="3" s="1"/>
  <c r="M368" i="3"/>
  <c r="N368" i="3" s="1"/>
  <c r="S368" i="3" s="1"/>
  <c r="M376" i="3"/>
  <c r="N376" i="3" s="1"/>
  <c r="S376" i="3" s="1"/>
  <c r="M384" i="3"/>
  <c r="N384" i="3" s="1"/>
  <c r="S384" i="3" s="1"/>
  <c r="M392" i="3"/>
  <c r="N392" i="3" s="1"/>
  <c r="S392" i="3" s="1"/>
  <c r="M400" i="3"/>
  <c r="N400" i="3" s="1"/>
  <c r="S400" i="3" s="1"/>
  <c r="M408" i="3"/>
  <c r="N408" i="3" s="1"/>
  <c r="S408" i="3" s="1"/>
  <c r="M416" i="3"/>
  <c r="N416" i="3" s="1"/>
  <c r="S416" i="3" s="1"/>
  <c r="M424" i="3"/>
  <c r="N424" i="3" s="1"/>
  <c r="S424" i="3" s="1"/>
  <c r="M432" i="3"/>
  <c r="N432" i="3" s="1"/>
  <c r="S432" i="3" s="1"/>
  <c r="M440" i="3"/>
  <c r="N440" i="3" s="1"/>
  <c r="S440" i="3" s="1"/>
  <c r="M448" i="3"/>
  <c r="N448" i="3" s="1"/>
  <c r="S448" i="3" s="1"/>
  <c r="M456" i="3"/>
  <c r="N456" i="3" s="1"/>
  <c r="S456" i="3" s="1"/>
  <c r="M464" i="3"/>
  <c r="N464" i="3" s="1"/>
  <c r="S464" i="3" s="1"/>
  <c r="M472" i="3"/>
  <c r="N472" i="3" s="1"/>
  <c r="S472" i="3" s="1"/>
  <c r="M480" i="3"/>
  <c r="N480" i="3" s="1"/>
  <c r="S480" i="3" s="1"/>
  <c r="M488" i="3"/>
  <c r="N488" i="3" s="1"/>
  <c r="S488" i="3" s="1"/>
  <c r="M496" i="3"/>
  <c r="N496" i="3" s="1"/>
  <c r="S496" i="3" s="1"/>
  <c r="M228" i="3"/>
  <c r="N228" i="3" s="1"/>
  <c r="S228" i="3" s="1"/>
  <c r="M252" i="3"/>
  <c r="N252" i="3" s="1"/>
  <c r="S252" i="3" s="1"/>
  <c r="M268" i="3"/>
  <c r="N268" i="3" s="1"/>
  <c r="S268" i="3" s="1"/>
  <c r="M284" i="3"/>
  <c r="N284" i="3" s="1"/>
  <c r="S284" i="3" s="1"/>
  <c r="M300" i="3"/>
  <c r="N300" i="3" s="1"/>
  <c r="S300" i="3" s="1"/>
  <c r="M316" i="3"/>
  <c r="N316" i="3" s="1"/>
  <c r="S316" i="3" s="1"/>
  <c r="M332" i="3"/>
  <c r="N332" i="3" s="1"/>
  <c r="S332" i="3" s="1"/>
  <c r="M348" i="3"/>
  <c r="N348" i="3" s="1"/>
  <c r="S348" i="3" s="1"/>
  <c r="M364" i="3"/>
  <c r="N364" i="3" s="1"/>
  <c r="S364" i="3" s="1"/>
  <c r="M380" i="3"/>
  <c r="N380" i="3" s="1"/>
  <c r="S380" i="3" s="1"/>
  <c r="M404" i="3"/>
  <c r="N404" i="3" s="1"/>
  <c r="S404" i="3" s="1"/>
  <c r="M420" i="3"/>
  <c r="N420" i="3" s="1"/>
  <c r="S420" i="3" s="1"/>
  <c r="M444" i="3"/>
  <c r="N444" i="3" s="1"/>
  <c r="S444" i="3" s="1"/>
  <c r="M460" i="3"/>
  <c r="N460" i="3" s="1"/>
  <c r="S460" i="3" s="1"/>
  <c r="M484" i="3"/>
  <c r="N484" i="3" s="1"/>
  <c r="S484" i="3" s="1"/>
  <c r="V13" i="3"/>
  <c r="M219" i="3"/>
  <c r="N219" i="3" s="1"/>
  <c r="S219" i="3" s="1"/>
  <c r="M227" i="3"/>
  <c r="N227" i="3" s="1"/>
  <c r="S227" i="3" s="1"/>
  <c r="M235" i="3"/>
  <c r="N235" i="3" s="1"/>
  <c r="S235" i="3" s="1"/>
  <c r="M243" i="3"/>
  <c r="N243" i="3" s="1"/>
  <c r="S243" i="3" s="1"/>
  <c r="M251" i="3"/>
  <c r="N251" i="3" s="1"/>
  <c r="S251" i="3" s="1"/>
  <c r="M259" i="3"/>
  <c r="N259" i="3" s="1"/>
  <c r="S259" i="3" s="1"/>
  <c r="M267" i="3"/>
  <c r="N267" i="3" s="1"/>
  <c r="S267" i="3" s="1"/>
  <c r="M275" i="3"/>
  <c r="N275" i="3" s="1"/>
  <c r="S275" i="3" s="1"/>
  <c r="M283" i="3"/>
  <c r="N283" i="3" s="1"/>
  <c r="S283" i="3" s="1"/>
  <c r="M291" i="3"/>
  <c r="N291" i="3" s="1"/>
  <c r="S291" i="3" s="1"/>
  <c r="M299" i="3"/>
  <c r="N299" i="3" s="1"/>
  <c r="S299" i="3" s="1"/>
  <c r="M307" i="3"/>
  <c r="N307" i="3" s="1"/>
  <c r="S307" i="3" s="1"/>
  <c r="M315" i="3"/>
  <c r="N315" i="3" s="1"/>
  <c r="S315" i="3" s="1"/>
  <c r="M323" i="3"/>
  <c r="N323" i="3" s="1"/>
  <c r="S323" i="3" s="1"/>
  <c r="M331" i="3"/>
  <c r="N331" i="3" s="1"/>
  <c r="S331" i="3" s="1"/>
  <c r="M339" i="3"/>
  <c r="N339" i="3" s="1"/>
  <c r="S339" i="3" s="1"/>
  <c r="M347" i="3"/>
  <c r="N347" i="3" s="1"/>
  <c r="S347" i="3" s="1"/>
  <c r="M355" i="3"/>
  <c r="N355" i="3" s="1"/>
  <c r="S355" i="3" s="1"/>
  <c r="M363" i="3"/>
  <c r="N363" i="3" s="1"/>
  <c r="S363" i="3" s="1"/>
  <c r="M371" i="3"/>
  <c r="N371" i="3" s="1"/>
  <c r="S371" i="3" s="1"/>
  <c r="M379" i="3"/>
  <c r="N379" i="3" s="1"/>
  <c r="S379" i="3" s="1"/>
  <c r="M387" i="3"/>
  <c r="N387" i="3" s="1"/>
  <c r="S387" i="3" s="1"/>
  <c r="M395" i="3"/>
  <c r="N395" i="3" s="1"/>
  <c r="S395" i="3" s="1"/>
  <c r="M403" i="3"/>
  <c r="N403" i="3" s="1"/>
  <c r="S403" i="3" s="1"/>
  <c r="M411" i="3"/>
  <c r="N411" i="3" s="1"/>
  <c r="S411" i="3" s="1"/>
  <c r="M419" i="3"/>
  <c r="N419" i="3" s="1"/>
  <c r="S419" i="3" s="1"/>
  <c r="M427" i="3"/>
  <c r="N427" i="3" s="1"/>
  <c r="S427" i="3" s="1"/>
  <c r="M435" i="3"/>
  <c r="N435" i="3" s="1"/>
  <c r="S435" i="3" s="1"/>
  <c r="M443" i="3"/>
  <c r="N443" i="3" s="1"/>
  <c r="S443" i="3" s="1"/>
  <c r="M451" i="3"/>
  <c r="N451" i="3" s="1"/>
  <c r="S451" i="3" s="1"/>
  <c r="M459" i="3"/>
  <c r="N459" i="3" s="1"/>
  <c r="S459" i="3" s="1"/>
  <c r="M467" i="3"/>
  <c r="N467" i="3" s="1"/>
  <c r="S467" i="3" s="1"/>
  <c r="M475" i="3"/>
  <c r="N475" i="3" s="1"/>
  <c r="S475" i="3" s="1"/>
  <c r="M483" i="3"/>
  <c r="N483" i="3" s="1"/>
  <c r="S483" i="3" s="1"/>
  <c r="M491" i="3"/>
  <c r="N491" i="3" s="1"/>
  <c r="S491" i="3" s="1"/>
  <c r="M236" i="3"/>
  <c r="N236" i="3" s="1"/>
  <c r="S236" i="3" s="1"/>
  <c r="M244" i="3"/>
  <c r="N244" i="3" s="1"/>
  <c r="S244" i="3" s="1"/>
  <c r="M260" i="3"/>
  <c r="N260" i="3" s="1"/>
  <c r="S260" i="3" s="1"/>
  <c r="M276" i="3"/>
  <c r="N276" i="3" s="1"/>
  <c r="S276" i="3" s="1"/>
  <c r="M292" i="3"/>
  <c r="N292" i="3" s="1"/>
  <c r="S292" i="3" s="1"/>
  <c r="M308" i="3"/>
  <c r="N308" i="3" s="1"/>
  <c r="S308" i="3" s="1"/>
  <c r="M324" i="3"/>
  <c r="N324" i="3" s="1"/>
  <c r="S324" i="3" s="1"/>
  <c r="M340" i="3"/>
  <c r="N340" i="3" s="1"/>
  <c r="S340" i="3" s="1"/>
  <c r="M356" i="3"/>
  <c r="N356" i="3" s="1"/>
  <c r="S356" i="3" s="1"/>
  <c r="M372" i="3"/>
  <c r="N372" i="3" s="1"/>
  <c r="S372" i="3" s="1"/>
  <c r="M388" i="3"/>
  <c r="N388" i="3" s="1"/>
  <c r="S388" i="3" s="1"/>
  <c r="M412" i="3"/>
  <c r="N412" i="3" s="1"/>
  <c r="S412" i="3" s="1"/>
  <c r="M428" i="3"/>
  <c r="N428" i="3" s="1"/>
  <c r="S428" i="3" s="1"/>
  <c r="M452" i="3"/>
  <c r="N452" i="3" s="1"/>
  <c r="S452" i="3" s="1"/>
  <c r="M476" i="3"/>
  <c r="N476" i="3" s="1"/>
  <c r="S476" i="3" s="1"/>
  <c r="K499" i="1"/>
  <c r="K498" i="1"/>
  <c r="S498" i="3" l="1"/>
  <c r="V44" i="3" s="1"/>
  <c r="R243" i="3"/>
  <c r="Q243" i="3"/>
  <c r="R420" i="3"/>
  <c r="Q420" i="3"/>
  <c r="R348" i="3"/>
  <c r="Q348" i="3"/>
  <c r="R284" i="3"/>
  <c r="Q284" i="3"/>
  <c r="R496" i="3"/>
  <c r="Q496" i="3"/>
  <c r="R464" i="3"/>
  <c r="Q464" i="3"/>
  <c r="R432" i="3"/>
  <c r="Q432" i="3"/>
  <c r="R400" i="3"/>
  <c r="Q400" i="3"/>
  <c r="R368" i="3"/>
  <c r="Q368" i="3"/>
  <c r="R336" i="3"/>
  <c r="Q336" i="3"/>
  <c r="R304" i="3"/>
  <c r="Q304" i="3"/>
  <c r="R272" i="3"/>
  <c r="Q272" i="3"/>
  <c r="R240" i="3"/>
  <c r="Q240" i="3"/>
  <c r="R468" i="3"/>
  <c r="Q468" i="3"/>
  <c r="R487" i="3"/>
  <c r="Q487" i="3"/>
  <c r="R455" i="3"/>
  <c r="Q455" i="3"/>
  <c r="R423" i="3"/>
  <c r="Q423" i="3"/>
  <c r="R391" i="3"/>
  <c r="Q391" i="3"/>
  <c r="R359" i="3"/>
  <c r="Q359" i="3"/>
  <c r="R327" i="3"/>
  <c r="Q327" i="3"/>
  <c r="R295" i="3"/>
  <c r="Q295" i="3"/>
  <c r="R263" i="3"/>
  <c r="Q263" i="3"/>
  <c r="R231" i="3"/>
  <c r="Q231" i="3"/>
  <c r="R212" i="3"/>
  <c r="Q212" i="3"/>
  <c r="R196" i="3"/>
  <c r="Q196" i="3"/>
  <c r="R180" i="3"/>
  <c r="Q180" i="3"/>
  <c r="R164" i="3"/>
  <c r="Q164" i="3"/>
  <c r="R148" i="3"/>
  <c r="Q148" i="3"/>
  <c r="R132" i="3"/>
  <c r="Q132" i="3"/>
  <c r="R116" i="3"/>
  <c r="Q116" i="3"/>
  <c r="R100" i="3"/>
  <c r="Q100" i="3"/>
  <c r="R84" i="3"/>
  <c r="Q84" i="3"/>
  <c r="R68" i="3"/>
  <c r="Q68" i="3"/>
  <c r="R52" i="3"/>
  <c r="Q52" i="3"/>
  <c r="R36" i="3"/>
  <c r="Q36" i="3"/>
  <c r="R20" i="3"/>
  <c r="Q20" i="3"/>
  <c r="R4" i="3"/>
  <c r="Q4" i="3"/>
  <c r="R203" i="3"/>
  <c r="Q203" i="3"/>
  <c r="R187" i="3"/>
  <c r="Q187" i="3"/>
  <c r="R171" i="3"/>
  <c r="Q171" i="3"/>
  <c r="R155" i="3"/>
  <c r="Q155" i="3"/>
  <c r="R139" i="3"/>
  <c r="Q139" i="3"/>
  <c r="R123" i="3"/>
  <c r="Q123" i="3"/>
  <c r="R107" i="3"/>
  <c r="Q107" i="3"/>
  <c r="R91" i="3"/>
  <c r="Q91" i="3"/>
  <c r="R75" i="3"/>
  <c r="Q75" i="3"/>
  <c r="R59" i="3"/>
  <c r="Q59" i="3"/>
  <c r="R43" i="3"/>
  <c r="Q43" i="3"/>
  <c r="R27" i="3"/>
  <c r="Q27" i="3"/>
  <c r="R11" i="3"/>
  <c r="Q11" i="3"/>
  <c r="R494" i="3"/>
  <c r="Q494" i="3"/>
  <c r="R478" i="3"/>
  <c r="Q478" i="3"/>
  <c r="R462" i="3"/>
  <c r="Q462" i="3"/>
  <c r="R446" i="3"/>
  <c r="Q446" i="3"/>
  <c r="R430" i="3"/>
  <c r="Q430" i="3"/>
  <c r="R414" i="3"/>
  <c r="Q414" i="3"/>
  <c r="R398" i="3"/>
  <c r="Q398" i="3"/>
  <c r="R382" i="3"/>
  <c r="Q382" i="3"/>
  <c r="R366" i="3"/>
  <c r="Q366" i="3"/>
  <c r="R350" i="3"/>
  <c r="Q350" i="3"/>
  <c r="R334" i="3"/>
  <c r="Q334" i="3"/>
  <c r="R318" i="3"/>
  <c r="Q318" i="3"/>
  <c r="R302" i="3"/>
  <c r="Q302" i="3"/>
  <c r="R286" i="3"/>
  <c r="Q286" i="3"/>
  <c r="R270" i="3"/>
  <c r="Q270" i="3"/>
  <c r="R254" i="3"/>
  <c r="Q254" i="3"/>
  <c r="R238" i="3"/>
  <c r="Q238" i="3"/>
  <c r="R222" i="3"/>
  <c r="Q222" i="3"/>
  <c r="R206" i="3"/>
  <c r="Q206" i="3"/>
  <c r="R190" i="3"/>
  <c r="Q190" i="3"/>
  <c r="R174" i="3"/>
  <c r="Q174" i="3"/>
  <c r="R158" i="3"/>
  <c r="Q158" i="3"/>
  <c r="R142" i="3"/>
  <c r="Q142" i="3"/>
  <c r="R126" i="3"/>
  <c r="Q126" i="3"/>
  <c r="R110" i="3"/>
  <c r="Q110" i="3"/>
  <c r="R94" i="3"/>
  <c r="Q94" i="3"/>
  <c r="R78" i="3"/>
  <c r="Q78" i="3"/>
  <c r="R62" i="3"/>
  <c r="Q62" i="3"/>
  <c r="R46" i="3"/>
  <c r="Q46" i="3"/>
  <c r="R30" i="3"/>
  <c r="Q30" i="3"/>
  <c r="R14" i="3"/>
  <c r="Q14" i="3"/>
  <c r="R493" i="3"/>
  <c r="Q493" i="3"/>
  <c r="R477" i="3"/>
  <c r="Q477" i="3"/>
  <c r="R461" i="3"/>
  <c r="Q461" i="3"/>
  <c r="R445" i="3"/>
  <c r="Q445" i="3"/>
  <c r="R429" i="3"/>
  <c r="Q429" i="3"/>
  <c r="R413" i="3"/>
  <c r="Q413" i="3"/>
  <c r="R397" i="3"/>
  <c r="Q397" i="3"/>
  <c r="R381" i="3"/>
  <c r="Q381" i="3"/>
  <c r="R365" i="3"/>
  <c r="Q365" i="3"/>
  <c r="R349" i="3"/>
  <c r="Q349" i="3"/>
  <c r="R333" i="3"/>
  <c r="Q333" i="3"/>
  <c r="R317" i="3"/>
  <c r="Q317" i="3"/>
  <c r="R301" i="3"/>
  <c r="Q301" i="3"/>
  <c r="R285" i="3"/>
  <c r="Q285" i="3"/>
  <c r="R269" i="3"/>
  <c r="Q269" i="3"/>
  <c r="R253" i="3"/>
  <c r="Q253" i="3"/>
  <c r="R237" i="3"/>
  <c r="Q237" i="3"/>
  <c r="R221" i="3"/>
  <c r="Q221" i="3"/>
  <c r="R205" i="3"/>
  <c r="Q205" i="3"/>
  <c r="R189" i="3"/>
  <c r="Q189" i="3"/>
  <c r="R173" i="3"/>
  <c r="Q173" i="3"/>
  <c r="R157" i="3"/>
  <c r="Q157" i="3"/>
  <c r="R141" i="3"/>
  <c r="Q141" i="3"/>
  <c r="R125" i="3"/>
  <c r="Q125" i="3"/>
  <c r="R109" i="3"/>
  <c r="Q109" i="3"/>
  <c r="R93" i="3"/>
  <c r="Q93" i="3"/>
  <c r="R77" i="3"/>
  <c r="Q77" i="3"/>
  <c r="R61" i="3"/>
  <c r="Q61" i="3"/>
  <c r="R45" i="3"/>
  <c r="Q45" i="3"/>
  <c r="R29" i="3"/>
  <c r="Q29" i="3"/>
  <c r="R13" i="3"/>
  <c r="Q13" i="3"/>
  <c r="R428" i="3"/>
  <c r="Q428" i="3"/>
  <c r="R236" i="3"/>
  <c r="Q236" i="3"/>
  <c r="R435" i="3"/>
  <c r="Q435" i="3"/>
  <c r="R371" i="3"/>
  <c r="Q371" i="3"/>
  <c r="R307" i="3"/>
  <c r="Q307" i="3"/>
  <c r="R412" i="3"/>
  <c r="Q412" i="3"/>
  <c r="R491" i="3"/>
  <c r="Q491" i="3"/>
  <c r="R427" i="3"/>
  <c r="Q427" i="3"/>
  <c r="R363" i="3"/>
  <c r="Q363" i="3"/>
  <c r="R299" i="3"/>
  <c r="Q299" i="3"/>
  <c r="R488" i="3"/>
  <c r="Q488" i="3"/>
  <c r="R456" i="3"/>
  <c r="Q456" i="3"/>
  <c r="R424" i="3"/>
  <c r="Q424" i="3"/>
  <c r="R392" i="3"/>
  <c r="Q392" i="3"/>
  <c r="R360" i="3"/>
  <c r="Q360" i="3"/>
  <c r="R328" i="3"/>
  <c r="Q328" i="3"/>
  <c r="R296" i="3"/>
  <c r="Q296" i="3"/>
  <c r="R264" i="3"/>
  <c r="Q264" i="3"/>
  <c r="R232" i="3"/>
  <c r="Q232" i="3"/>
  <c r="R436" i="3"/>
  <c r="Q436" i="3"/>
  <c r="R479" i="3"/>
  <c r="Q479" i="3"/>
  <c r="R447" i="3"/>
  <c r="Q447" i="3"/>
  <c r="R415" i="3"/>
  <c r="Q415" i="3"/>
  <c r="R383" i="3"/>
  <c r="Q383" i="3"/>
  <c r="R351" i="3"/>
  <c r="Q351" i="3"/>
  <c r="R319" i="3"/>
  <c r="Q319" i="3"/>
  <c r="R287" i="3"/>
  <c r="Q287" i="3"/>
  <c r="R255" i="3"/>
  <c r="Q255" i="3"/>
  <c r="R223" i="3"/>
  <c r="Q223" i="3"/>
  <c r="R208" i="3"/>
  <c r="Q208" i="3"/>
  <c r="R192" i="3"/>
  <c r="Q192" i="3"/>
  <c r="R176" i="3"/>
  <c r="Q176" i="3"/>
  <c r="R160" i="3"/>
  <c r="Q160" i="3"/>
  <c r="R144" i="3"/>
  <c r="Q144" i="3"/>
  <c r="R128" i="3"/>
  <c r="Q128" i="3"/>
  <c r="R112" i="3"/>
  <c r="Q112" i="3"/>
  <c r="R96" i="3"/>
  <c r="Q96" i="3"/>
  <c r="R80" i="3"/>
  <c r="Q80" i="3"/>
  <c r="R64" i="3"/>
  <c r="Q64" i="3"/>
  <c r="R48" i="3"/>
  <c r="Q48" i="3"/>
  <c r="R32" i="3"/>
  <c r="Q32" i="3"/>
  <c r="R16" i="3"/>
  <c r="Q16" i="3"/>
  <c r="R215" i="3"/>
  <c r="Q215" i="3"/>
  <c r="R199" i="3"/>
  <c r="Q199" i="3"/>
  <c r="R183" i="3"/>
  <c r="Q183" i="3"/>
  <c r="R167" i="3"/>
  <c r="Q167" i="3"/>
  <c r="R151" i="3"/>
  <c r="Q151" i="3"/>
  <c r="R135" i="3"/>
  <c r="Q135" i="3"/>
  <c r="R119" i="3"/>
  <c r="Q119" i="3"/>
  <c r="R103" i="3"/>
  <c r="Q103" i="3"/>
  <c r="R87" i="3"/>
  <c r="Q87" i="3"/>
  <c r="R71" i="3"/>
  <c r="Q71" i="3"/>
  <c r="R55" i="3"/>
  <c r="Q55" i="3"/>
  <c r="R39" i="3"/>
  <c r="Q39" i="3"/>
  <c r="R23" i="3"/>
  <c r="Q23" i="3"/>
  <c r="R7" i="3"/>
  <c r="Q7" i="3"/>
  <c r="R490" i="3"/>
  <c r="Q490" i="3"/>
  <c r="R474" i="3"/>
  <c r="Q474" i="3"/>
  <c r="R458" i="3"/>
  <c r="Q458" i="3"/>
  <c r="R442" i="3"/>
  <c r="Q442" i="3"/>
  <c r="R426" i="3"/>
  <c r="Q426" i="3"/>
  <c r="R410" i="3"/>
  <c r="Q410" i="3"/>
  <c r="R394" i="3"/>
  <c r="Q394" i="3"/>
  <c r="R378" i="3"/>
  <c r="Q378" i="3"/>
  <c r="R362" i="3"/>
  <c r="Q362" i="3"/>
  <c r="R346" i="3"/>
  <c r="Q346" i="3"/>
  <c r="R330" i="3"/>
  <c r="Q330" i="3"/>
  <c r="R314" i="3"/>
  <c r="Q314" i="3"/>
  <c r="R298" i="3"/>
  <c r="Q298" i="3"/>
  <c r="R282" i="3"/>
  <c r="Q282" i="3"/>
  <c r="R266" i="3"/>
  <c r="Q266" i="3"/>
  <c r="R250" i="3"/>
  <c r="Q250" i="3"/>
  <c r="R234" i="3"/>
  <c r="Q234" i="3"/>
  <c r="R218" i="3"/>
  <c r="Q218" i="3"/>
  <c r="R202" i="3"/>
  <c r="Q202" i="3"/>
  <c r="R186" i="3"/>
  <c r="Q186" i="3"/>
  <c r="R170" i="3"/>
  <c r="Q170" i="3"/>
  <c r="R154" i="3"/>
  <c r="Q154" i="3"/>
  <c r="R138" i="3"/>
  <c r="Q138" i="3"/>
  <c r="R122" i="3"/>
  <c r="Q122" i="3"/>
  <c r="R106" i="3"/>
  <c r="Q106" i="3"/>
  <c r="R90" i="3"/>
  <c r="Q90" i="3"/>
  <c r="R74" i="3"/>
  <c r="Q74" i="3"/>
  <c r="R58" i="3"/>
  <c r="Q58" i="3"/>
  <c r="R42" i="3"/>
  <c r="Q42" i="3"/>
  <c r="R26" i="3"/>
  <c r="Q26" i="3"/>
  <c r="R10" i="3"/>
  <c r="Q10" i="3"/>
  <c r="R489" i="3"/>
  <c r="Q489" i="3"/>
  <c r="R473" i="3"/>
  <c r="Q473" i="3"/>
  <c r="R457" i="3"/>
  <c r="Q457" i="3"/>
  <c r="R441" i="3"/>
  <c r="Q441" i="3"/>
  <c r="R425" i="3"/>
  <c r="Q425" i="3"/>
  <c r="R409" i="3"/>
  <c r="Q409" i="3"/>
  <c r="R393" i="3"/>
  <c r="Q393" i="3"/>
  <c r="R377" i="3"/>
  <c r="Q377" i="3"/>
  <c r="R361" i="3"/>
  <c r="Q361" i="3"/>
  <c r="R345" i="3"/>
  <c r="Q345" i="3"/>
  <c r="R329" i="3"/>
  <c r="Q329" i="3"/>
  <c r="R313" i="3"/>
  <c r="Q313" i="3"/>
  <c r="R297" i="3"/>
  <c r="Q297" i="3"/>
  <c r="R281" i="3"/>
  <c r="Q281" i="3"/>
  <c r="R265" i="3"/>
  <c r="Q265" i="3"/>
  <c r="R249" i="3"/>
  <c r="Q249" i="3"/>
  <c r="R233" i="3"/>
  <c r="Q233" i="3"/>
  <c r="R217" i="3"/>
  <c r="Q217" i="3"/>
  <c r="R201" i="3"/>
  <c r="Q201" i="3"/>
  <c r="R185" i="3"/>
  <c r="Q185" i="3"/>
  <c r="R169" i="3"/>
  <c r="Q169" i="3"/>
  <c r="R153" i="3"/>
  <c r="Q153" i="3"/>
  <c r="R137" i="3"/>
  <c r="Q137" i="3"/>
  <c r="R121" i="3"/>
  <c r="Q121" i="3"/>
  <c r="R105" i="3"/>
  <c r="Q105" i="3"/>
  <c r="R89" i="3"/>
  <c r="Q89" i="3"/>
  <c r="R73" i="3"/>
  <c r="Q73" i="3"/>
  <c r="R57" i="3"/>
  <c r="Q57" i="3"/>
  <c r="R41" i="3"/>
  <c r="Q41" i="3"/>
  <c r="R25" i="3"/>
  <c r="Q25" i="3"/>
  <c r="R9" i="3"/>
  <c r="Q9" i="3"/>
  <c r="R292" i="3"/>
  <c r="Q292" i="3"/>
  <c r="R467" i="3"/>
  <c r="Q467" i="3"/>
  <c r="R403" i="3"/>
  <c r="Q403" i="3"/>
  <c r="R339" i="3"/>
  <c r="Q339" i="3"/>
  <c r="R275" i="3"/>
  <c r="Q275" i="3"/>
  <c r="R340" i="3"/>
  <c r="Q340" i="3"/>
  <c r="R276" i="3"/>
  <c r="Q276" i="3"/>
  <c r="R459" i="3"/>
  <c r="Q459" i="3"/>
  <c r="R395" i="3"/>
  <c r="Q395" i="3"/>
  <c r="R331" i="3"/>
  <c r="Q331" i="3"/>
  <c r="R267" i="3"/>
  <c r="Q267" i="3"/>
  <c r="R235" i="3"/>
  <c r="Q235" i="3"/>
  <c r="R484" i="3"/>
  <c r="Q484" i="3"/>
  <c r="R404" i="3"/>
  <c r="Q404" i="3"/>
  <c r="R332" i="3"/>
  <c r="Q332" i="3"/>
  <c r="R268" i="3"/>
  <c r="Q268" i="3"/>
  <c r="R476" i="3"/>
  <c r="Q476" i="3"/>
  <c r="R388" i="3"/>
  <c r="Q388" i="3"/>
  <c r="R324" i="3"/>
  <c r="Q324" i="3"/>
  <c r="R260" i="3"/>
  <c r="Q260" i="3"/>
  <c r="R483" i="3"/>
  <c r="Q483" i="3"/>
  <c r="R451" i="3"/>
  <c r="Q451" i="3"/>
  <c r="R419" i="3"/>
  <c r="Q419" i="3"/>
  <c r="R387" i="3"/>
  <c r="Q387" i="3"/>
  <c r="R355" i="3"/>
  <c r="Q355" i="3"/>
  <c r="R323" i="3"/>
  <c r="Q323" i="3"/>
  <c r="R291" i="3"/>
  <c r="Q291" i="3"/>
  <c r="R259" i="3"/>
  <c r="Q259" i="3"/>
  <c r="R227" i="3"/>
  <c r="Q227" i="3"/>
  <c r="R460" i="3"/>
  <c r="Q460" i="3"/>
  <c r="R380" i="3"/>
  <c r="Q380" i="3"/>
  <c r="R316" i="3"/>
  <c r="Q316" i="3"/>
  <c r="R252" i="3"/>
  <c r="Q252" i="3"/>
  <c r="R480" i="3"/>
  <c r="Q480" i="3"/>
  <c r="R448" i="3"/>
  <c r="Q448" i="3"/>
  <c r="R416" i="3"/>
  <c r="Q416" i="3"/>
  <c r="R384" i="3"/>
  <c r="Q384" i="3"/>
  <c r="R352" i="3"/>
  <c r="Q352" i="3"/>
  <c r="R320" i="3"/>
  <c r="Q320" i="3"/>
  <c r="R288" i="3"/>
  <c r="Q288" i="3"/>
  <c r="R256" i="3"/>
  <c r="Q256" i="3"/>
  <c r="R224" i="3"/>
  <c r="Q224" i="3"/>
  <c r="R396" i="3"/>
  <c r="Q396" i="3"/>
  <c r="R471" i="3"/>
  <c r="Q471" i="3"/>
  <c r="R439" i="3"/>
  <c r="Q439" i="3"/>
  <c r="R407" i="3"/>
  <c r="Q407" i="3"/>
  <c r="R375" i="3"/>
  <c r="Q375" i="3"/>
  <c r="R343" i="3"/>
  <c r="Q343" i="3"/>
  <c r="R311" i="3"/>
  <c r="Q311" i="3"/>
  <c r="R279" i="3"/>
  <c r="Q279" i="3"/>
  <c r="R247" i="3"/>
  <c r="Q247" i="3"/>
  <c r="R220" i="3"/>
  <c r="Q220" i="3"/>
  <c r="R204" i="3"/>
  <c r="Q204" i="3"/>
  <c r="R188" i="3"/>
  <c r="Q188" i="3"/>
  <c r="R172" i="3"/>
  <c r="Q172" i="3"/>
  <c r="R156" i="3"/>
  <c r="Q156" i="3"/>
  <c r="R140" i="3"/>
  <c r="Q140" i="3"/>
  <c r="R124" i="3"/>
  <c r="Q124" i="3"/>
  <c r="R108" i="3"/>
  <c r="Q108" i="3"/>
  <c r="R92" i="3"/>
  <c r="Q92" i="3"/>
  <c r="R76" i="3"/>
  <c r="Q76" i="3"/>
  <c r="R60" i="3"/>
  <c r="Q60" i="3"/>
  <c r="R44" i="3"/>
  <c r="Q44" i="3"/>
  <c r="R28" i="3"/>
  <c r="Q28" i="3"/>
  <c r="R12" i="3"/>
  <c r="Q12" i="3"/>
  <c r="R211" i="3"/>
  <c r="Q211" i="3"/>
  <c r="R195" i="3"/>
  <c r="Q195" i="3"/>
  <c r="R179" i="3"/>
  <c r="Q179" i="3"/>
  <c r="R163" i="3"/>
  <c r="Q163" i="3"/>
  <c r="R147" i="3"/>
  <c r="Q147" i="3"/>
  <c r="R131" i="3"/>
  <c r="Q131" i="3"/>
  <c r="R115" i="3"/>
  <c r="Q115" i="3"/>
  <c r="R99" i="3"/>
  <c r="Q99" i="3"/>
  <c r="Q83" i="3"/>
  <c r="R83" i="3"/>
  <c r="Q67" i="3"/>
  <c r="R67" i="3"/>
  <c r="Q51" i="3"/>
  <c r="R51" i="3"/>
  <c r="Q35" i="3"/>
  <c r="R35" i="3"/>
  <c r="Q19" i="3"/>
  <c r="R19" i="3"/>
  <c r="R3" i="3"/>
  <c r="Q3" i="3"/>
  <c r="R486" i="3"/>
  <c r="Q486" i="3"/>
  <c r="R470" i="3"/>
  <c r="Q470" i="3"/>
  <c r="R454" i="3"/>
  <c r="Q454" i="3"/>
  <c r="R438" i="3"/>
  <c r="Q438" i="3"/>
  <c r="R422" i="3"/>
  <c r="Q422" i="3"/>
  <c r="R406" i="3"/>
  <c r="Q406" i="3"/>
  <c r="R390" i="3"/>
  <c r="Q390" i="3"/>
  <c r="R374" i="3"/>
  <c r="Q374" i="3"/>
  <c r="R358" i="3"/>
  <c r="Q358" i="3"/>
  <c r="R342" i="3"/>
  <c r="Q342" i="3"/>
  <c r="R326" i="3"/>
  <c r="Q326" i="3"/>
  <c r="R310" i="3"/>
  <c r="Q310" i="3"/>
  <c r="R294" i="3"/>
  <c r="Q294" i="3"/>
  <c r="R278" i="3"/>
  <c r="Q278" i="3"/>
  <c r="R262" i="3"/>
  <c r="Q262" i="3"/>
  <c r="R246" i="3"/>
  <c r="Q246" i="3"/>
  <c r="R230" i="3"/>
  <c r="Q230" i="3"/>
  <c r="R214" i="3"/>
  <c r="Q214" i="3"/>
  <c r="R198" i="3"/>
  <c r="Q198" i="3"/>
  <c r="R182" i="3"/>
  <c r="Q182" i="3"/>
  <c r="R166" i="3"/>
  <c r="Q166" i="3"/>
  <c r="R150" i="3"/>
  <c r="Q150" i="3"/>
  <c r="R134" i="3"/>
  <c r="Q134" i="3"/>
  <c r="R118" i="3"/>
  <c r="Q118" i="3"/>
  <c r="R102" i="3"/>
  <c r="Q102" i="3"/>
  <c r="R86" i="3"/>
  <c r="Q86" i="3"/>
  <c r="R70" i="3"/>
  <c r="Q70" i="3"/>
  <c r="R54" i="3"/>
  <c r="Q54" i="3"/>
  <c r="R38" i="3"/>
  <c r="Q38" i="3"/>
  <c r="R22" i="3"/>
  <c r="Q22" i="3"/>
  <c r="R6" i="3"/>
  <c r="Q6" i="3"/>
  <c r="R485" i="3"/>
  <c r="Q485" i="3"/>
  <c r="R469" i="3"/>
  <c r="Q469" i="3"/>
  <c r="R453" i="3"/>
  <c r="Q453" i="3"/>
  <c r="R437" i="3"/>
  <c r="Q437" i="3"/>
  <c r="R421" i="3"/>
  <c r="Q421" i="3"/>
  <c r="R405" i="3"/>
  <c r="Q405" i="3"/>
  <c r="R389" i="3"/>
  <c r="Q389" i="3"/>
  <c r="R373" i="3"/>
  <c r="Q373" i="3"/>
  <c r="R357" i="3"/>
  <c r="Q357" i="3"/>
  <c r="R341" i="3"/>
  <c r="Q341" i="3"/>
  <c r="R325" i="3"/>
  <c r="Q325" i="3"/>
  <c r="R309" i="3"/>
  <c r="Q309" i="3"/>
  <c r="R293" i="3"/>
  <c r="Q293" i="3"/>
  <c r="R277" i="3"/>
  <c r="Q277" i="3"/>
  <c r="R261" i="3"/>
  <c r="Q261" i="3"/>
  <c r="R245" i="3"/>
  <c r="Q245" i="3"/>
  <c r="R229" i="3"/>
  <c r="Q229" i="3"/>
  <c r="R213" i="3"/>
  <c r="Q213" i="3"/>
  <c r="R197" i="3"/>
  <c r="Q197" i="3"/>
  <c r="R181" i="3"/>
  <c r="Q181" i="3"/>
  <c r="R165" i="3"/>
  <c r="Q165" i="3"/>
  <c r="R149" i="3"/>
  <c r="Q149" i="3"/>
  <c r="R133" i="3"/>
  <c r="Q133" i="3"/>
  <c r="R117" i="3"/>
  <c r="Q117" i="3"/>
  <c r="R101" i="3"/>
  <c r="Q101" i="3"/>
  <c r="R85" i="3"/>
  <c r="Q85" i="3"/>
  <c r="R69" i="3"/>
  <c r="Q69" i="3"/>
  <c r="R53" i="3"/>
  <c r="Q53" i="3"/>
  <c r="R37" i="3"/>
  <c r="Q37" i="3"/>
  <c r="R21" i="3"/>
  <c r="Q21" i="3"/>
  <c r="R5" i="3"/>
  <c r="Q5" i="3"/>
  <c r="R356" i="3"/>
  <c r="Q356" i="3"/>
  <c r="R452" i="3"/>
  <c r="Q452" i="3"/>
  <c r="R372" i="3"/>
  <c r="Q372" i="3"/>
  <c r="R308" i="3"/>
  <c r="Q308" i="3"/>
  <c r="R244" i="3"/>
  <c r="Q244" i="3"/>
  <c r="R475" i="3"/>
  <c r="Q475" i="3"/>
  <c r="R443" i="3"/>
  <c r="Q443" i="3"/>
  <c r="R411" i="3"/>
  <c r="Q411" i="3"/>
  <c r="R379" i="3"/>
  <c r="Q379" i="3"/>
  <c r="R347" i="3"/>
  <c r="Q347" i="3"/>
  <c r="R315" i="3"/>
  <c r="Q315" i="3"/>
  <c r="R283" i="3"/>
  <c r="Q283" i="3"/>
  <c r="R251" i="3"/>
  <c r="Q251" i="3"/>
  <c r="R219" i="3"/>
  <c r="Q219" i="3"/>
  <c r="R444" i="3"/>
  <c r="Q444" i="3"/>
  <c r="R364" i="3"/>
  <c r="Q364" i="3"/>
  <c r="R300" i="3"/>
  <c r="Q300" i="3"/>
  <c r="R228" i="3"/>
  <c r="Q228" i="3"/>
  <c r="R472" i="3"/>
  <c r="Q472" i="3"/>
  <c r="R440" i="3"/>
  <c r="Q440" i="3"/>
  <c r="R408" i="3"/>
  <c r="Q408" i="3"/>
  <c r="R376" i="3"/>
  <c r="Q376" i="3"/>
  <c r="R344" i="3"/>
  <c r="Q344" i="3"/>
  <c r="R312" i="3"/>
  <c r="Q312" i="3"/>
  <c r="R280" i="3"/>
  <c r="Q280" i="3"/>
  <c r="R248" i="3"/>
  <c r="Q248" i="3"/>
  <c r="R492" i="3"/>
  <c r="Q492" i="3"/>
  <c r="R495" i="3"/>
  <c r="Q495" i="3"/>
  <c r="R463" i="3"/>
  <c r="Q463" i="3"/>
  <c r="R431" i="3"/>
  <c r="Q431" i="3"/>
  <c r="R399" i="3"/>
  <c r="Q399" i="3"/>
  <c r="R367" i="3"/>
  <c r="Q367" i="3"/>
  <c r="R335" i="3"/>
  <c r="Q335" i="3"/>
  <c r="R303" i="3"/>
  <c r="Q303" i="3"/>
  <c r="R271" i="3"/>
  <c r="Q271" i="3"/>
  <c r="R239" i="3"/>
  <c r="Q239" i="3"/>
  <c r="R216" i="3"/>
  <c r="Q216" i="3"/>
  <c r="R200" i="3"/>
  <c r="Q200" i="3"/>
  <c r="R184" i="3"/>
  <c r="Q184" i="3"/>
  <c r="R168" i="3"/>
  <c r="Q168" i="3"/>
  <c r="R152" i="3"/>
  <c r="Q152" i="3"/>
  <c r="R136" i="3"/>
  <c r="Q136" i="3"/>
  <c r="R120" i="3"/>
  <c r="Q120" i="3"/>
  <c r="R104" i="3"/>
  <c r="Q104" i="3"/>
  <c r="R88" i="3"/>
  <c r="Q88" i="3"/>
  <c r="R72" i="3"/>
  <c r="Q72" i="3"/>
  <c r="R56" i="3"/>
  <c r="Q56" i="3"/>
  <c r="R40" i="3"/>
  <c r="Q40" i="3"/>
  <c r="R24" i="3"/>
  <c r="Q24" i="3"/>
  <c r="R8" i="3"/>
  <c r="Q8" i="3"/>
  <c r="R207" i="3"/>
  <c r="Q207" i="3"/>
  <c r="R191" i="3"/>
  <c r="Q191" i="3"/>
  <c r="R175" i="3"/>
  <c r="Q175" i="3"/>
  <c r="R159" i="3"/>
  <c r="Q159" i="3"/>
  <c r="R143" i="3"/>
  <c r="Q143" i="3"/>
  <c r="R127" i="3"/>
  <c r="Q127" i="3"/>
  <c r="R111" i="3"/>
  <c r="Q111" i="3"/>
  <c r="Q95" i="3"/>
  <c r="R95" i="3"/>
  <c r="Q79" i="3"/>
  <c r="R79" i="3"/>
  <c r="Q63" i="3"/>
  <c r="R63" i="3"/>
  <c r="Q47" i="3"/>
  <c r="R47" i="3"/>
  <c r="Q31" i="3"/>
  <c r="R31" i="3"/>
  <c r="Q15" i="3"/>
  <c r="R15" i="3"/>
  <c r="R2" i="3"/>
  <c r="Q2" i="3"/>
  <c r="R482" i="3"/>
  <c r="Q482" i="3"/>
  <c r="R466" i="3"/>
  <c r="Q466" i="3"/>
  <c r="R450" i="3"/>
  <c r="Q450" i="3"/>
  <c r="R434" i="3"/>
  <c r="Q434" i="3"/>
  <c r="R418" i="3"/>
  <c r="Q418" i="3"/>
  <c r="R402" i="3"/>
  <c r="Q402" i="3"/>
  <c r="R386" i="3"/>
  <c r="Q386" i="3"/>
  <c r="R370" i="3"/>
  <c r="Q370" i="3"/>
  <c r="R354" i="3"/>
  <c r="Q354" i="3"/>
  <c r="R338" i="3"/>
  <c r="Q338" i="3"/>
  <c r="R322" i="3"/>
  <c r="Q322" i="3"/>
  <c r="R306" i="3"/>
  <c r="Q306" i="3"/>
  <c r="R290" i="3"/>
  <c r="Q290" i="3"/>
  <c r="R274" i="3"/>
  <c r="Q274" i="3"/>
  <c r="R258" i="3"/>
  <c r="Q258" i="3"/>
  <c r="R242" i="3"/>
  <c r="Q242" i="3"/>
  <c r="R226" i="3"/>
  <c r="Q226" i="3"/>
  <c r="R210" i="3"/>
  <c r="Q210" i="3"/>
  <c r="R194" i="3"/>
  <c r="Q194" i="3"/>
  <c r="R178" i="3"/>
  <c r="Q178" i="3"/>
  <c r="R162" i="3"/>
  <c r="Q162" i="3"/>
  <c r="R146" i="3"/>
  <c r="Q146" i="3"/>
  <c r="R130" i="3"/>
  <c r="Q130" i="3"/>
  <c r="R114" i="3"/>
  <c r="Q114" i="3"/>
  <c r="R98" i="3"/>
  <c r="Q98" i="3"/>
  <c r="R82" i="3"/>
  <c r="Q82" i="3"/>
  <c r="R66" i="3"/>
  <c r="Q66" i="3"/>
  <c r="R50" i="3"/>
  <c r="Q50" i="3"/>
  <c r="R34" i="3"/>
  <c r="Q34" i="3"/>
  <c r="R18" i="3"/>
  <c r="Q18" i="3"/>
  <c r="R497" i="3"/>
  <c r="Q497" i="3"/>
  <c r="R481" i="3"/>
  <c r="Q481" i="3"/>
  <c r="R465" i="3"/>
  <c r="Q465" i="3"/>
  <c r="R449" i="3"/>
  <c r="Q449" i="3"/>
  <c r="R433" i="3"/>
  <c r="Q433" i="3"/>
  <c r="R417" i="3"/>
  <c r="Q417" i="3"/>
  <c r="R401" i="3"/>
  <c r="Q401" i="3"/>
  <c r="R385" i="3"/>
  <c r="Q385" i="3"/>
  <c r="R369" i="3"/>
  <c r="Q369" i="3"/>
  <c r="R353" i="3"/>
  <c r="Q353" i="3"/>
  <c r="R337" i="3"/>
  <c r="Q337" i="3"/>
  <c r="R321" i="3"/>
  <c r="Q321" i="3"/>
  <c r="R305" i="3"/>
  <c r="Q305" i="3"/>
  <c r="R289" i="3"/>
  <c r="Q289" i="3"/>
  <c r="R273" i="3"/>
  <c r="Q273" i="3"/>
  <c r="R257" i="3"/>
  <c r="Q257" i="3"/>
  <c r="R241" i="3"/>
  <c r="Q241" i="3"/>
  <c r="R225" i="3"/>
  <c r="Q225" i="3"/>
  <c r="R209" i="3"/>
  <c r="Q209" i="3"/>
  <c r="R193" i="3"/>
  <c r="Q193" i="3"/>
  <c r="R177" i="3"/>
  <c r="Q177" i="3"/>
  <c r="R161" i="3"/>
  <c r="Q161" i="3"/>
  <c r="R145" i="3"/>
  <c r="Q145" i="3"/>
  <c r="R129" i="3"/>
  <c r="Q129" i="3"/>
  <c r="R113" i="3"/>
  <c r="Q113" i="3"/>
  <c r="R97" i="3"/>
  <c r="Q97" i="3"/>
  <c r="R81" i="3"/>
  <c r="Q81" i="3"/>
  <c r="R65" i="3"/>
  <c r="Q65" i="3"/>
  <c r="R49" i="3"/>
  <c r="Q49" i="3"/>
  <c r="R33" i="3"/>
  <c r="Q33" i="3"/>
  <c r="R17" i="3"/>
  <c r="Q17" i="3"/>
  <c r="V36" i="3"/>
  <c r="V35" i="3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2" i="1"/>
  <c r="B499" i="1"/>
  <c r="C499" i="1"/>
  <c r="D499" i="1"/>
  <c r="E499" i="1"/>
  <c r="F499" i="1"/>
  <c r="G499" i="1"/>
  <c r="H499" i="1"/>
  <c r="I499" i="1"/>
  <c r="J499" i="1"/>
  <c r="A499" i="1"/>
  <c r="B498" i="1"/>
  <c r="C498" i="1"/>
  <c r="D498" i="1"/>
  <c r="E498" i="1"/>
  <c r="S14" i="21" s="1"/>
  <c r="F498" i="1"/>
  <c r="G498" i="1"/>
  <c r="Q14" i="21" s="1"/>
  <c r="H498" i="1"/>
  <c r="P14" i="21" s="1"/>
  <c r="I498" i="1"/>
  <c r="O14" i="21" s="1"/>
  <c r="J498" i="1"/>
  <c r="A498" i="1"/>
  <c r="Q2" i="1" l="1"/>
  <c r="T14" i="21"/>
  <c r="N5" i="1"/>
  <c r="W14" i="21"/>
  <c r="P262" i="1"/>
  <c r="U14" i="21"/>
  <c r="W2" i="1"/>
  <c r="N14" i="21"/>
  <c r="S2" i="1"/>
  <c r="R14" i="21"/>
  <c r="O5" i="1"/>
  <c r="V14" i="21"/>
  <c r="R498" i="3"/>
  <c r="U3" i="1"/>
  <c r="U7" i="1"/>
  <c r="U11" i="1"/>
  <c r="U15" i="1"/>
  <c r="U19" i="1"/>
  <c r="U23" i="1"/>
  <c r="U27" i="1"/>
  <c r="U31" i="1"/>
  <c r="U35" i="1"/>
  <c r="U39" i="1"/>
  <c r="U43" i="1"/>
  <c r="U47" i="1"/>
  <c r="U4" i="1"/>
  <c r="U8" i="1"/>
  <c r="U12" i="1"/>
  <c r="U5" i="1"/>
  <c r="U9" i="1"/>
  <c r="U13" i="1"/>
  <c r="U17" i="1"/>
  <c r="U21" i="1"/>
  <c r="U25" i="1"/>
  <c r="U29" i="1"/>
  <c r="U33" i="1"/>
  <c r="U37" i="1"/>
  <c r="U41" i="1"/>
  <c r="U45" i="1"/>
  <c r="U49" i="1"/>
  <c r="U6" i="1"/>
  <c r="U14" i="1"/>
  <c r="U22" i="1"/>
  <c r="U30" i="1"/>
  <c r="U38" i="1"/>
  <c r="U46" i="1"/>
  <c r="U51" i="1"/>
  <c r="U55" i="1"/>
  <c r="U59" i="1"/>
  <c r="U63" i="1"/>
  <c r="U67" i="1"/>
  <c r="U71" i="1"/>
  <c r="U75" i="1"/>
  <c r="U20" i="1"/>
  <c r="U28" i="1"/>
  <c r="U36" i="1"/>
  <c r="U44" i="1"/>
  <c r="U52" i="1"/>
  <c r="U56" i="1"/>
  <c r="U60" i="1"/>
  <c r="U64" i="1"/>
  <c r="U68" i="1"/>
  <c r="U18" i="1"/>
  <c r="U26" i="1"/>
  <c r="U34" i="1"/>
  <c r="U42" i="1"/>
  <c r="U50" i="1"/>
  <c r="U53" i="1"/>
  <c r="U57" i="1"/>
  <c r="U61" i="1"/>
  <c r="U65" i="1"/>
  <c r="U69" i="1"/>
  <c r="U10" i="1"/>
  <c r="U16" i="1"/>
  <c r="U24" i="1"/>
  <c r="U32" i="1"/>
  <c r="U40" i="1"/>
  <c r="U48" i="1"/>
  <c r="U54" i="1"/>
  <c r="U58" i="1"/>
  <c r="U62" i="1"/>
  <c r="U74" i="1"/>
  <c r="U82" i="1"/>
  <c r="U86" i="1"/>
  <c r="U90" i="1"/>
  <c r="U94" i="1"/>
  <c r="U98" i="1"/>
  <c r="U102" i="1"/>
  <c r="U106" i="1"/>
  <c r="U110" i="1"/>
  <c r="U114" i="1"/>
  <c r="U118" i="1"/>
  <c r="U72" i="1"/>
  <c r="U73" i="1"/>
  <c r="U78" i="1"/>
  <c r="U79" i="1"/>
  <c r="U83" i="1"/>
  <c r="U87" i="1"/>
  <c r="U91" i="1"/>
  <c r="U95" i="1"/>
  <c r="U99" i="1"/>
  <c r="U103" i="1"/>
  <c r="U107" i="1"/>
  <c r="U111" i="1"/>
  <c r="U115" i="1"/>
  <c r="U76" i="1"/>
  <c r="U77" i="1"/>
  <c r="U80" i="1"/>
  <c r="U84" i="1"/>
  <c r="U88" i="1"/>
  <c r="U92" i="1"/>
  <c r="U96" i="1"/>
  <c r="U100" i="1"/>
  <c r="U104" i="1"/>
  <c r="U108" i="1"/>
  <c r="U112" i="1"/>
  <c r="U116" i="1"/>
  <c r="U66" i="1"/>
  <c r="U70" i="1"/>
  <c r="U81" i="1"/>
  <c r="U85" i="1"/>
  <c r="U89" i="1"/>
  <c r="U93" i="1"/>
  <c r="U97" i="1"/>
  <c r="U101" i="1"/>
  <c r="U105" i="1"/>
  <c r="U109" i="1"/>
  <c r="U113" i="1"/>
  <c r="U117" i="1"/>
  <c r="U120" i="1"/>
  <c r="U124" i="1"/>
  <c r="U128" i="1"/>
  <c r="U132" i="1"/>
  <c r="U136" i="1"/>
  <c r="U140" i="1"/>
  <c r="U144" i="1"/>
  <c r="U148" i="1"/>
  <c r="U152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19" i="1"/>
  <c r="U123" i="1"/>
  <c r="U127" i="1"/>
  <c r="U131" i="1"/>
  <c r="U135" i="1"/>
  <c r="U139" i="1"/>
  <c r="U143" i="1"/>
  <c r="U147" i="1"/>
  <c r="U151" i="1"/>
  <c r="U155" i="1"/>
  <c r="U160" i="1"/>
  <c r="U163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156" i="1"/>
  <c r="U159" i="1"/>
  <c r="U164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53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251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249" i="1"/>
  <c r="U257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2" i="1"/>
  <c r="U347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343" i="1"/>
  <c r="U346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431" i="1"/>
  <c r="U434" i="1"/>
  <c r="U439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35" i="1"/>
  <c r="U438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V6" i="1"/>
  <c r="V10" i="1"/>
  <c r="V14" i="1"/>
  <c r="V18" i="1"/>
  <c r="V22" i="1"/>
  <c r="V26" i="1"/>
  <c r="V30" i="1"/>
  <c r="V34" i="1"/>
  <c r="V38" i="1"/>
  <c r="V42" i="1"/>
  <c r="V46" i="1"/>
  <c r="V50" i="1"/>
  <c r="V3" i="1"/>
  <c r="V7" i="1"/>
  <c r="V11" i="1"/>
  <c r="V4" i="1"/>
  <c r="V8" i="1"/>
  <c r="V12" i="1"/>
  <c r="V16" i="1"/>
  <c r="V20" i="1"/>
  <c r="V24" i="1"/>
  <c r="V28" i="1"/>
  <c r="V32" i="1"/>
  <c r="V36" i="1"/>
  <c r="V40" i="1"/>
  <c r="V44" i="1"/>
  <c r="V48" i="1"/>
  <c r="V5" i="1"/>
  <c r="V19" i="1"/>
  <c r="V27" i="1"/>
  <c r="V35" i="1"/>
  <c r="V43" i="1"/>
  <c r="V54" i="1"/>
  <c r="V58" i="1"/>
  <c r="V62" i="1"/>
  <c r="V66" i="1"/>
  <c r="V70" i="1"/>
  <c r="V74" i="1"/>
  <c r="V78" i="1"/>
  <c r="V17" i="1"/>
  <c r="V25" i="1"/>
  <c r="V33" i="1"/>
  <c r="V41" i="1"/>
  <c r="V49" i="1"/>
  <c r="V51" i="1"/>
  <c r="V55" i="1"/>
  <c r="V59" i="1"/>
  <c r="V63" i="1"/>
  <c r="V67" i="1"/>
  <c r="V15" i="1"/>
  <c r="V23" i="1"/>
  <c r="V31" i="1"/>
  <c r="V39" i="1"/>
  <c r="V47" i="1"/>
  <c r="V52" i="1"/>
  <c r="V56" i="1"/>
  <c r="V60" i="1"/>
  <c r="V64" i="1"/>
  <c r="V68" i="1"/>
  <c r="V9" i="1"/>
  <c r="V13" i="1"/>
  <c r="V21" i="1"/>
  <c r="V29" i="1"/>
  <c r="V37" i="1"/>
  <c r="V45" i="1"/>
  <c r="V53" i="1"/>
  <c r="V57" i="1"/>
  <c r="V61" i="1"/>
  <c r="V81" i="1"/>
  <c r="V85" i="1"/>
  <c r="V89" i="1"/>
  <c r="V93" i="1"/>
  <c r="V97" i="1"/>
  <c r="V101" i="1"/>
  <c r="V105" i="1"/>
  <c r="V109" i="1"/>
  <c r="V113" i="1"/>
  <c r="V117" i="1"/>
  <c r="V82" i="1"/>
  <c r="V86" i="1"/>
  <c r="V90" i="1"/>
  <c r="V94" i="1"/>
  <c r="V98" i="1"/>
  <c r="V102" i="1"/>
  <c r="V106" i="1"/>
  <c r="V110" i="1"/>
  <c r="V114" i="1"/>
  <c r="V69" i="1"/>
  <c r="V71" i="1"/>
  <c r="V72" i="1"/>
  <c r="V73" i="1"/>
  <c r="V79" i="1"/>
  <c r="V83" i="1"/>
  <c r="V87" i="1"/>
  <c r="V91" i="1"/>
  <c r="V95" i="1"/>
  <c r="V99" i="1"/>
  <c r="V103" i="1"/>
  <c r="V107" i="1"/>
  <c r="V111" i="1"/>
  <c r="V115" i="1"/>
  <c r="V65" i="1"/>
  <c r="V75" i="1"/>
  <c r="V76" i="1"/>
  <c r="V77" i="1"/>
  <c r="V80" i="1"/>
  <c r="V84" i="1"/>
  <c r="V88" i="1"/>
  <c r="V92" i="1"/>
  <c r="V96" i="1"/>
  <c r="V100" i="1"/>
  <c r="V104" i="1"/>
  <c r="V108" i="1"/>
  <c r="V112" i="1"/>
  <c r="V116" i="1"/>
  <c r="V119" i="1"/>
  <c r="V123" i="1"/>
  <c r="V127" i="1"/>
  <c r="V131" i="1"/>
  <c r="V135" i="1"/>
  <c r="V139" i="1"/>
  <c r="V143" i="1"/>
  <c r="V147" i="1"/>
  <c r="V151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18" i="1"/>
  <c r="V122" i="1"/>
  <c r="V126" i="1"/>
  <c r="V130" i="1"/>
  <c r="V134" i="1"/>
  <c r="V138" i="1"/>
  <c r="V142" i="1"/>
  <c r="V146" i="1"/>
  <c r="V150" i="1"/>
  <c r="V154" i="1"/>
  <c r="V158" i="1"/>
  <c r="V166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155" i="1"/>
  <c r="V163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162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159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0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248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254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252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5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342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341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346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38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437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434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33" i="1"/>
  <c r="V441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R6" i="1"/>
  <c r="R10" i="1"/>
  <c r="R14" i="1"/>
  <c r="R18" i="1"/>
  <c r="R22" i="1"/>
  <c r="R26" i="1"/>
  <c r="R30" i="1"/>
  <c r="R34" i="1"/>
  <c r="R38" i="1"/>
  <c r="R42" i="1"/>
  <c r="R46" i="1"/>
  <c r="R50" i="1"/>
  <c r="R3" i="1"/>
  <c r="R7" i="1"/>
  <c r="R11" i="1"/>
  <c r="R4" i="1"/>
  <c r="R8" i="1"/>
  <c r="R12" i="1"/>
  <c r="R16" i="1"/>
  <c r="R20" i="1"/>
  <c r="R24" i="1"/>
  <c r="R28" i="1"/>
  <c r="R32" i="1"/>
  <c r="R36" i="1"/>
  <c r="R40" i="1"/>
  <c r="R44" i="1"/>
  <c r="R48" i="1"/>
  <c r="R15" i="1"/>
  <c r="R23" i="1"/>
  <c r="R31" i="1"/>
  <c r="R39" i="1"/>
  <c r="R47" i="1"/>
  <c r="R54" i="1"/>
  <c r="R58" i="1"/>
  <c r="R62" i="1"/>
  <c r="R66" i="1"/>
  <c r="R70" i="1"/>
  <c r="R74" i="1"/>
  <c r="R78" i="1"/>
  <c r="R13" i="1"/>
  <c r="R21" i="1"/>
  <c r="R29" i="1"/>
  <c r="R37" i="1"/>
  <c r="R45" i="1"/>
  <c r="R55" i="1"/>
  <c r="R59" i="1"/>
  <c r="R63" i="1"/>
  <c r="R67" i="1"/>
  <c r="R9" i="1"/>
  <c r="R19" i="1"/>
  <c r="R27" i="1"/>
  <c r="R35" i="1"/>
  <c r="R43" i="1"/>
  <c r="R51" i="1"/>
  <c r="R52" i="1"/>
  <c r="R56" i="1"/>
  <c r="R60" i="1"/>
  <c r="R64" i="1"/>
  <c r="R68" i="1"/>
  <c r="R5" i="1"/>
  <c r="R17" i="1"/>
  <c r="R25" i="1"/>
  <c r="R33" i="1"/>
  <c r="R41" i="1"/>
  <c r="R49" i="1"/>
  <c r="R53" i="1"/>
  <c r="R57" i="1"/>
  <c r="R61" i="1"/>
  <c r="R75" i="1"/>
  <c r="R76" i="1"/>
  <c r="R77" i="1"/>
  <c r="R81" i="1"/>
  <c r="R85" i="1"/>
  <c r="R89" i="1"/>
  <c r="R93" i="1"/>
  <c r="R97" i="1"/>
  <c r="R101" i="1"/>
  <c r="R105" i="1"/>
  <c r="R109" i="1"/>
  <c r="R113" i="1"/>
  <c r="R117" i="1"/>
  <c r="R69" i="1"/>
  <c r="R82" i="1"/>
  <c r="R86" i="1"/>
  <c r="R90" i="1"/>
  <c r="R94" i="1"/>
  <c r="R98" i="1"/>
  <c r="R102" i="1"/>
  <c r="R106" i="1"/>
  <c r="R110" i="1"/>
  <c r="R114" i="1"/>
  <c r="R118" i="1"/>
  <c r="R65" i="1"/>
  <c r="R79" i="1"/>
  <c r="R83" i="1"/>
  <c r="R87" i="1"/>
  <c r="R91" i="1"/>
  <c r="R95" i="1"/>
  <c r="R99" i="1"/>
  <c r="R103" i="1"/>
  <c r="R107" i="1"/>
  <c r="R111" i="1"/>
  <c r="R115" i="1"/>
  <c r="R71" i="1"/>
  <c r="R72" i="1"/>
  <c r="R73" i="1"/>
  <c r="R80" i="1"/>
  <c r="R84" i="1"/>
  <c r="R88" i="1"/>
  <c r="R92" i="1"/>
  <c r="R96" i="1"/>
  <c r="R100" i="1"/>
  <c r="R104" i="1"/>
  <c r="R108" i="1"/>
  <c r="R112" i="1"/>
  <c r="R116" i="1"/>
  <c r="R119" i="1"/>
  <c r="R123" i="1"/>
  <c r="R127" i="1"/>
  <c r="R131" i="1"/>
  <c r="R135" i="1"/>
  <c r="R139" i="1"/>
  <c r="R143" i="1"/>
  <c r="R147" i="1"/>
  <c r="R151" i="1"/>
  <c r="R155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22" i="1"/>
  <c r="R126" i="1"/>
  <c r="R130" i="1"/>
  <c r="R134" i="1"/>
  <c r="R138" i="1"/>
  <c r="R142" i="1"/>
  <c r="R146" i="1"/>
  <c r="R150" i="1"/>
  <c r="R154" i="1"/>
  <c r="R162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159" i="1"/>
  <c r="R167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158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163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4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252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250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248" i="1"/>
  <c r="R256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1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346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345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342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34" i="1"/>
  <c r="R442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433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438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37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4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U2" i="1"/>
  <c r="P497" i="1"/>
  <c r="P493" i="1"/>
  <c r="P489" i="1"/>
  <c r="P485" i="1"/>
  <c r="P481" i="1"/>
  <c r="P477" i="1"/>
  <c r="P473" i="1"/>
  <c r="P469" i="1"/>
  <c r="P465" i="1"/>
  <c r="P461" i="1"/>
  <c r="P457" i="1"/>
  <c r="P453" i="1"/>
  <c r="P449" i="1"/>
  <c r="P445" i="1"/>
  <c r="P441" i="1"/>
  <c r="P437" i="1"/>
  <c r="P433" i="1"/>
  <c r="P429" i="1"/>
  <c r="P425" i="1"/>
  <c r="P421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4" i="1"/>
  <c r="Q8" i="1"/>
  <c r="Q12" i="1"/>
  <c r="Q5" i="1"/>
  <c r="Q9" i="1"/>
  <c r="Q13" i="1"/>
  <c r="Q17" i="1"/>
  <c r="Q21" i="1"/>
  <c r="Q25" i="1"/>
  <c r="Q29" i="1"/>
  <c r="Q33" i="1"/>
  <c r="Q37" i="1"/>
  <c r="Q41" i="1"/>
  <c r="Q45" i="1"/>
  <c r="Q49" i="1"/>
  <c r="Q18" i="1"/>
  <c r="Q26" i="1"/>
  <c r="Q34" i="1"/>
  <c r="Q42" i="1"/>
  <c r="Q50" i="1"/>
  <c r="Q55" i="1"/>
  <c r="Q59" i="1"/>
  <c r="Q63" i="1"/>
  <c r="Q67" i="1"/>
  <c r="Q71" i="1"/>
  <c r="Q75" i="1"/>
  <c r="Q16" i="1"/>
  <c r="Q24" i="1"/>
  <c r="Q32" i="1"/>
  <c r="Q40" i="1"/>
  <c r="Q48" i="1"/>
  <c r="Q52" i="1"/>
  <c r="Q56" i="1"/>
  <c r="Q60" i="1"/>
  <c r="Q64" i="1"/>
  <c r="Q68" i="1"/>
  <c r="Q10" i="1"/>
  <c r="Q14" i="1"/>
  <c r="Q22" i="1"/>
  <c r="Q30" i="1"/>
  <c r="Q38" i="1"/>
  <c r="Q46" i="1"/>
  <c r="Q53" i="1"/>
  <c r="Q57" i="1"/>
  <c r="Q61" i="1"/>
  <c r="Q65" i="1"/>
  <c r="Q69" i="1"/>
  <c r="Q6" i="1"/>
  <c r="Q20" i="1"/>
  <c r="Q28" i="1"/>
  <c r="Q36" i="1"/>
  <c r="Q44" i="1"/>
  <c r="Q54" i="1"/>
  <c r="Q58" i="1"/>
  <c r="Q62" i="1"/>
  <c r="Q82" i="1"/>
  <c r="Q86" i="1"/>
  <c r="Q90" i="1"/>
  <c r="Q94" i="1"/>
  <c r="Q98" i="1"/>
  <c r="Q102" i="1"/>
  <c r="Q106" i="1"/>
  <c r="Q110" i="1"/>
  <c r="Q114" i="1"/>
  <c r="Q118" i="1"/>
  <c r="Q70" i="1"/>
  <c r="Q74" i="1"/>
  <c r="Q79" i="1"/>
  <c r="Q83" i="1"/>
  <c r="Q87" i="1"/>
  <c r="Q91" i="1"/>
  <c r="Q95" i="1"/>
  <c r="Q99" i="1"/>
  <c r="Q103" i="1"/>
  <c r="Q107" i="1"/>
  <c r="Q111" i="1"/>
  <c r="Q115" i="1"/>
  <c r="Q66" i="1"/>
  <c r="Q72" i="1"/>
  <c r="Q73" i="1"/>
  <c r="Q78" i="1"/>
  <c r="Q80" i="1"/>
  <c r="Q84" i="1"/>
  <c r="Q88" i="1"/>
  <c r="Q92" i="1"/>
  <c r="Q96" i="1"/>
  <c r="Q100" i="1"/>
  <c r="Q104" i="1"/>
  <c r="Q108" i="1"/>
  <c r="Q112" i="1"/>
  <c r="Q116" i="1"/>
  <c r="Q76" i="1"/>
  <c r="Q77" i="1"/>
  <c r="Q81" i="1"/>
  <c r="Q85" i="1"/>
  <c r="Q89" i="1"/>
  <c r="Q93" i="1"/>
  <c r="Q97" i="1"/>
  <c r="Q101" i="1"/>
  <c r="Q105" i="1"/>
  <c r="Q109" i="1"/>
  <c r="Q113" i="1"/>
  <c r="Q117" i="1"/>
  <c r="Q120" i="1"/>
  <c r="Q124" i="1"/>
  <c r="Q128" i="1"/>
  <c r="Q132" i="1"/>
  <c r="Q136" i="1"/>
  <c r="Q140" i="1"/>
  <c r="Q144" i="1"/>
  <c r="Q148" i="1"/>
  <c r="Q152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19" i="1"/>
  <c r="Q123" i="1"/>
  <c r="Q127" i="1"/>
  <c r="Q131" i="1"/>
  <c r="Q135" i="1"/>
  <c r="Q139" i="1"/>
  <c r="Q143" i="1"/>
  <c r="Q147" i="1"/>
  <c r="Q151" i="1"/>
  <c r="Q155" i="1"/>
  <c r="Q156" i="1"/>
  <c r="Q159" i="1"/>
  <c r="Q164" i="1"/>
  <c r="Q167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160" i="1"/>
  <c r="Q163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49" i="1"/>
  <c r="Q257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255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253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251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6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342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435" i="1"/>
  <c r="Q438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34" i="1"/>
  <c r="Q439" i="1"/>
  <c r="Q442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R2" i="1"/>
  <c r="V2" i="1"/>
  <c r="P496" i="1"/>
  <c r="P492" i="1"/>
  <c r="P488" i="1"/>
  <c r="P484" i="1"/>
  <c r="P480" i="1"/>
  <c r="P476" i="1"/>
  <c r="P472" i="1"/>
  <c r="P468" i="1"/>
  <c r="P464" i="1"/>
  <c r="P460" i="1"/>
  <c r="P456" i="1"/>
  <c r="P452" i="1"/>
  <c r="P448" i="1"/>
  <c r="P444" i="1"/>
  <c r="P440" i="1"/>
  <c r="P436" i="1"/>
  <c r="P432" i="1"/>
  <c r="P428" i="1"/>
  <c r="P424" i="1"/>
  <c r="P420" i="1"/>
  <c r="P414" i="1"/>
  <c r="P406" i="1"/>
  <c r="P398" i="1"/>
  <c r="P390" i="1"/>
  <c r="P382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T4" i="1"/>
  <c r="T8" i="1"/>
  <c r="T12" i="1"/>
  <c r="T16" i="1"/>
  <c r="T20" i="1"/>
  <c r="T24" i="1"/>
  <c r="T28" i="1"/>
  <c r="T32" i="1"/>
  <c r="T36" i="1"/>
  <c r="T40" i="1"/>
  <c r="T44" i="1"/>
  <c r="T48" i="1"/>
  <c r="T5" i="1"/>
  <c r="T9" i="1"/>
  <c r="T6" i="1"/>
  <c r="T10" i="1"/>
  <c r="T14" i="1"/>
  <c r="T18" i="1"/>
  <c r="T22" i="1"/>
  <c r="T26" i="1"/>
  <c r="T30" i="1"/>
  <c r="T34" i="1"/>
  <c r="T38" i="1"/>
  <c r="T42" i="1"/>
  <c r="T46" i="1"/>
  <c r="T50" i="1"/>
  <c r="T3" i="1"/>
  <c r="T17" i="1"/>
  <c r="T25" i="1"/>
  <c r="T33" i="1"/>
  <c r="T41" i="1"/>
  <c r="T49" i="1"/>
  <c r="T52" i="1"/>
  <c r="T56" i="1"/>
  <c r="T60" i="1"/>
  <c r="T64" i="1"/>
  <c r="T68" i="1"/>
  <c r="T72" i="1"/>
  <c r="T76" i="1"/>
  <c r="T15" i="1"/>
  <c r="T23" i="1"/>
  <c r="T31" i="1"/>
  <c r="T39" i="1"/>
  <c r="T47" i="1"/>
  <c r="T53" i="1"/>
  <c r="T57" i="1"/>
  <c r="T61" i="1"/>
  <c r="T65" i="1"/>
  <c r="T69" i="1"/>
  <c r="T11" i="1"/>
  <c r="T13" i="1"/>
  <c r="T21" i="1"/>
  <c r="T29" i="1"/>
  <c r="T37" i="1"/>
  <c r="T45" i="1"/>
  <c r="T54" i="1"/>
  <c r="T58" i="1"/>
  <c r="T62" i="1"/>
  <c r="T66" i="1"/>
  <c r="T70" i="1"/>
  <c r="T7" i="1"/>
  <c r="T19" i="1"/>
  <c r="T27" i="1"/>
  <c r="T35" i="1"/>
  <c r="T43" i="1"/>
  <c r="T51" i="1"/>
  <c r="T55" i="1"/>
  <c r="T59" i="1"/>
  <c r="T63" i="1"/>
  <c r="T73" i="1"/>
  <c r="T78" i="1"/>
  <c r="T79" i="1"/>
  <c r="T83" i="1"/>
  <c r="T87" i="1"/>
  <c r="T91" i="1"/>
  <c r="T95" i="1"/>
  <c r="T99" i="1"/>
  <c r="T103" i="1"/>
  <c r="T107" i="1"/>
  <c r="T111" i="1"/>
  <c r="T115" i="1"/>
  <c r="T71" i="1"/>
  <c r="T77" i="1"/>
  <c r="T80" i="1"/>
  <c r="T84" i="1"/>
  <c r="T88" i="1"/>
  <c r="T92" i="1"/>
  <c r="T96" i="1"/>
  <c r="T100" i="1"/>
  <c r="T104" i="1"/>
  <c r="T108" i="1"/>
  <c r="T112" i="1"/>
  <c r="T116" i="1"/>
  <c r="T67" i="1"/>
  <c r="T75" i="1"/>
  <c r="T81" i="1"/>
  <c r="T85" i="1"/>
  <c r="T89" i="1"/>
  <c r="T93" i="1"/>
  <c r="T97" i="1"/>
  <c r="T101" i="1"/>
  <c r="T105" i="1"/>
  <c r="T109" i="1"/>
  <c r="T113" i="1"/>
  <c r="T117" i="1"/>
  <c r="T74" i="1"/>
  <c r="T82" i="1"/>
  <c r="T86" i="1"/>
  <c r="T90" i="1"/>
  <c r="T94" i="1"/>
  <c r="T98" i="1"/>
  <c r="T102" i="1"/>
  <c r="T106" i="1"/>
  <c r="T110" i="1"/>
  <c r="T114" i="1"/>
  <c r="T121" i="1"/>
  <c r="T125" i="1"/>
  <c r="T129" i="1"/>
  <c r="T133" i="1"/>
  <c r="T137" i="1"/>
  <c r="T141" i="1"/>
  <c r="T145" i="1"/>
  <c r="T149" i="1"/>
  <c r="T153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18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20" i="1"/>
  <c r="T124" i="1"/>
  <c r="T128" i="1"/>
  <c r="T132" i="1"/>
  <c r="T136" i="1"/>
  <c r="T140" i="1"/>
  <c r="T144" i="1"/>
  <c r="T148" i="1"/>
  <c r="T152" i="1"/>
  <c r="T161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156" i="1"/>
  <c r="T164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157" i="1"/>
  <c r="T165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160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48" i="1"/>
  <c r="T256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252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250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8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343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344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347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31" i="1"/>
  <c r="T439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32" i="1"/>
  <c r="T440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35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436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P3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N2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O2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P2" i="1"/>
  <c r="P495" i="1"/>
  <c r="P491" i="1"/>
  <c r="P487" i="1"/>
  <c r="P483" i="1"/>
  <c r="P479" i="1"/>
  <c r="P475" i="1"/>
  <c r="P471" i="1"/>
  <c r="P467" i="1"/>
  <c r="P463" i="1"/>
  <c r="P459" i="1"/>
  <c r="P455" i="1"/>
  <c r="P451" i="1"/>
  <c r="P447" i="1"/>
  <c r="P443" i="1"/>
  <c r="P439" i="1"/>
  <c r="P435" i="1"/>
  <c r="P431" i="1"/>
  <c r="P427" i="1"/>
  <c r="P423" i="1"/>
  <c r="P419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W5" i="1"/>
  <c r="W9" i="1"/>
  <c r="W13" i="1"/>
  <c r="W17" i="1"/>
  <c r="W21" i="1"/>
  <c r="W25" i="1"/>
  <c r="W29" i="1"/>
  <c r="W33" i="1"/>
  <c r="W37" i="1"/>
  <c r="W41" i="1"/>
  <c r="W45" i="1"/>
  <c r="W49" i="1"/>
  <c r="W6" i="1"/>
  <c r="W10" i="1"/>
  <c r="W3" i="1"/>
  <c r="W7" i="1"/>
  <c r="W11" i="1"/>
  <c r="W15" i="1"/>
  <c r="W19" i="1"/>
  <c r="W23" i="1"/>
  <c r="W27" i="1"/>
  <c r="W31" i="1"/>
  <c r="W35" i="1"/>
  <c r="W39" i="1"/>
  <c r="W43" i="1"/>
  <c r="W47" i="1"/>
  <c r="W4" i="1"/>
  <c r="W16" i="1"/>
  <c r="W24" i="1"/>
  <c r="W32" i="1"/>
  <c r="W40" i="1"/>
  <c r="W48" i="1"/>
  <c r="W53" i="1"/>
  <c r="W57" i="1"/>
  <c r="W61" i="1"/>
  <c r="W65" i="1"/>
  <c r="W69" i="1"/>
  <c r="W73" i="1"/>
  <c r="W77" i="1"/>
  <c r="W14" i="1"/>
  <c r="W22" i="1"/>
  <c r="W30" i="1"/>
  <c r="W38" i="1"/>
  <c r="W46" i="1"/>
  <c r="W54" i="1"/>
  <c r="W58" i="1"/>
  <c r="W62" i="1"/>
  <c r="W66" i="1"/>
  <c r="W12" i="1"/>
  <c r="W20" i="1"/>
  <c r="W28" i="1"/>
  <c r="W36" i="1"/>
  <c r="W44" i="1"/>
  <c r="W51" i="1"/>
  <c r="W55" i="1"/>
  <c r="W59" i="1"/>
  <c r="W63" i="1"/>
  <c r="W67" i="1"/>
  <c r="W8" i="1"/>
  <c r="W18" i="1"/>
  <c r="W26" i="1"/>
  <c r="W34" i="1"/>
  <c r="W42" i="1"/>
  <c r="W50" i="1"/>
  <c r="W52" i="1"/>
  <c r="W56" i="1"/>
  <c r="W60" i="1"/>
  <c r="W70" i="1"/>
  <c r="W75" i="1"/>
  <c r="W76" i="1"/>
  <c r="W80" i="1"/>
  <c r="W84" i="1"/>
  <c r="W88" i="1"/>
  <c r="W92" i="1"/>
  <c r="W96" i="1"/>
  <c r="W100" i="1"/>
  <c r="W104" i="1"/>
  <c r="W108" i="1"/>
  <c r="W112" i="1"/>
  <c r="W116" i="1"/>
  <c r="W74" i="1"/>
  <c r="W81" i="1"/>
  <c r="W85" i="1"/>
  <c r="W89" i="1"/>
  <c r="W93" i="1"/>
  <c r="W97" i="1"/>
  <c r="W101" i="1"/>
  <c r="W105" i="1"/>
  <c r="W109" i="1"/>
  <c r="W113" i="1"/>
  <c r="W117" i="1"/>
  <c r="W68" i="1"/>
  <c r="W78" i="1"/>
  <c r="W82" i="1"/>
  <c r="W86" i="1"/>
  <c r="W90" i="1"/>
  <c r="W94" i="1"/>
  <c r="W98" i="1"/>
  <c r="W102" i="1"/>
  <c r="W106" i="1"/>
  <c r="W110" i="1"/>
  <c r="W114" i="1"/>
  <c r="W64" i="1"/>
  <c r="W71" i="1"/>
  <c r="W72" i="1"/>
  <c r="W79" i="1"/>
  <c r="W83" i="1"/>
  <c r="W87" i="1"/>
  <c r="W91" i="1"/>
  <c r="W95" i="1"/>
  <c r="W99" i="1"/>
  <c r="W103" i="1"/>
  <c r="W107" i="1"/>
  <c r="W111" i="1"/>
  <c r="W115" i="1"/>
  <c r="W118" i="1"/>
  <c r="W122" i="1"/>
  <c r="W126" i="1"/>
  <c r="W130" i="1"/>
  <c r="W134" i="1"/>
  <c r="W138" i="1"/>
  <c r="W142" i="1"/>
  <c r="W146" i="1"/>
  <c r="W150" i="1"/>
  <c r="W154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21" i="1"/>
  <c r="W125" i="1"/>
  <c r="W129" i="1"/>
  <c r="W133" i="1"/>
  <c r="W137" i="1"/>
  <c r="W141" i="1"/>
  <c r="W145" i="1"/>
  <c r="W149" i="1"/>
  <c r="W15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158" i="1"/>
  <c r="W161" i="1"/>
  <c r="W166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157" i="1"/>
  <c r="W162" i="1"/>
  <c r="W165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47" i="1"/>
  <c r="W255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253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251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249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345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341" i="1"/>
  <c r="W344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33" i="1"/>
  <c r="W436" i="1"/>
  <c r="W441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432" i="1"/>
  <c r="W437" i="1"/>
  <c r="W440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S5" i="1"/>
  <c r="S9" i="1"/>
  <c r="S13" i="1"/>
  <c r="S17" i="1"/>
  <c r="S21" i="1"/>
  <c r="S25" i="1"/>
  <c r="S29" i="1"/>
  <c r="S33" i="1"/>
  <c r="S37" i="1"/>
  <c r="S41" i="1"/>
  <c r="S45" i="1"/>
  <c r="S49" i="1"/>
  <c r="S6" i="1"/>
  <c r="S10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20" i="1"/>
  <c r="S28" i="1"/>
  <c r="S36" i="1"/>
  <c r="S44" i="1"/>
  <c r="S53" i="1"/>
  <c r="S57" i="1"/>
  <c r="S61" i="1"/>
  <c r="S65" i="1"/>
  <c r="S69" i="1"/>
  <c r="S73" i="1"/>
  <c r="S77" i="1"/>
  <c r="S12" i="1"/>
  <c r="S18" i="1"/>
  <c r="S26" i="1"/>
  <c r="S34" i="1"/>
  <c r="S42" i="1"/>
  <c r="S50" i="1"/>
  <c r="S54" i="1"/>
  <c r="S58" i="1"/>
  <c r="S62" i="1"/>
  <c r="S66" i="1"/>
  <c r="S8" i="1"/>
  <c r="S16" i="1"/>
  <c r="S24" i="1"/>
  <c r="S32" i="1"/>
  <c r="S40" i="1"/>
  <c r="S48" i="1"/>
  <c r="S55" i="1"/>
  <c r="S59" i="1"/>
  <c r="S63" i="1"/>
  <c r="S67" i="1"/>
  <c r="S4" i="1"/>
  <c r="S14" i="1"/>
  <c r="S22" i="1"/>
  <c r="S30" i="1"/>
  <c r="S38" i="1"/>
  <c r="S46" i="1"/>
  <c r="S52" i="1"/>
  <c r="S56" i="1"/>
  <c r="S60" i="1"/>
  <c r="S71" i="1"/>
  <c r="S72" i="1"/>
  <c r="S80" i="1"/>
  <c r="S84" i="1"/>
  <c r="S88" i="1"/>
  <c r="S92" i="1"/>
  <c r="S96" i="1"/>
  <c r="S100" i="1"/>
  <c r="S104" i="1"/>
  <c r="S108" i="1"/>
  <c r="S112" i="1"/>
  <c r="S116" i="1"/>
  <c r="S68" i="1"/>
  <c r="S75" i="1"/>
  <c r="S76" i="1"/>
  <c r="S81" i="1"/>
  <c r="S85" i="1"/>
  <c r="S89" i="1"/>
  <c r="S93" i="1"/>
  <c r="S97" i="1"/>
  <c r="S101" i="1"/>
  <c r="S105" i="1"/>
  <c r="S109" i="1"/>
  <c r="S113" i="1"/>
  <c r="S117" i="1"/>
  <c r="S64" i="1"/>
  <c r="S70" i="1"/>
  <c r="S74" i="1"/>
  <c r="S82" i="1"/>
  <c r="S86" i="1"/>
  <c r="S90" i="1"/>
  <c r="S94" i="1"/>
  <c r="S98" i="1"/>
  <c r="S102" i="1"/>
  <c r="S106" i="1"/>
  <c r="S110" i="1"/>
  <c r="S114" i="1"/>
  <c r="S118" i="1"/>
  <c r="S78" i="1"/>
  <c r="S79" i="1"/>
  <c r="S83" i="1"/>
  <c r="S87" i="1"/>
  <c r="S91" i="1"/>
  <c r="S95" i="1"/>
  <c r="S99" i="1"/>
  <c r="S103" i="1"/>
  <c r="S107" i="1"/>
  <c r="S111" i="1"/>
  <c r="S115" i="1"/>
  <c r="S122" i="1"/>
  <c r="S126" i="1"/>
  <c r="S130" i="1"/>
  <c r="S134" i="1"/>
  <c r="S138" i="1"/>
  <c r="S142" i="1"/>
  <c r="S146" i="1"/>
  <c r="S150" i="1"/>
  <c r="S154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21" i="1"/>
  <c r="S125" i="1"/>
  <c r="S129" i="1"/>
  <c r="S133" i="1"/>
  <c r="S137" i="1"/>
  <c r="S141" i="1"/>
  <c r="S145" i="1"/>
  <c r="S149" i="1"/>
  <c r="S153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157" i="1"/>
  <c r="S162" i="1"/>
  <c r="S165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158" i="1"/>
  <c r="S161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1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249" i="1"/>
  <c r="S257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255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253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341" i="1"/>
  <c r="S344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345" i="1"/>
  <c r="S348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32" i="1"/>
  <c r="S437" i="1"/>
  <c r="S440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433" i="1"/>
  <c r="S436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T2" i="1"/>
  <c r="P494" i="1"/>
  <c r="P490" i="1"/>
  <c r="P486" i="1"/>
  <c r="P482" i="1"/>
  <c r="P478" i="1"/>
  <c r="P474" i="1"/>
  <c r="P470" i="1"/>
  <c r="P466" i="1"/>
  <c r="P462" i="1"/>
  <c r="P458" i="1"/>
  <c r="P454" i="1"/>
  <c r="P450" i="1"/>
  <c r="P446" i="1"/>
  <c r="P442" i="1"/>
  <c r="P438" i="1"/>
  <c r="P434" i="1"/>
  <c r="P430" i="1"/>
  <c r="P426" i="1"/>
  <c r="P422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K9" i="17" l="1" a="1"/>
  <c r="N13" i="17" s="1"/>
  <c r="K2" i="17" a="1"/>
  <c r="N6" i="17" s="1"/>
  <c r="L9" i="16" a="1"/>
  <c r="L9" i="16" s="1"/>
  <c r="L2" i="16" a="1"/>
  <c r="L2" i="16" s="1"/>
  <c r="K2" i="17" l="1"/>
  <c r="K3" i="17"/>
  <c r="K4" i="17"/>
  <c r="F17" i="20" s="1"/>
  <c r="E17" i="20" s="1"/>
  <c r="K5" i="17"/>
  <c r="C17" i="20" s="1"/>
  <c r="K6" i="17"/>
  <c r="L2" i="17"/>
  <c r="L3" i="17"/>
  <c r="L4" i="17"/>
  <c r="D17" i="20" s="1"/>
  <c r="L5" i="17"/>
  <c r="L6" i="17"/>
  <c r="K9" i="17"/>
  <c r="K10" i="17"/>
  <c r="K11" i="17"/>
  <c r="F18" i="20" s="1"/>
  <c r="E18" i="20" s="1"/>
  <c r="K12" i="17"/>
  <c r="C18" i="20" s="1"/>
  <c r="K13" i="17"/>
  <c r="M2" i="17"/>
  <c r="M3" i="17"/>
  <c r="M4" i="17"/>
  <c r="M5" i="17"/>
  <c r="M6" i="17"/>
  <c r="L9" i="17"/>
  <c r="L10" i="17"/>
  <c r="L11" i="17"/>
  <c r="D18" i="20" s="1"/>
  <c r="L12" i="17"/>
  <c r="L13" i="17"/>
  <c r="N2" i="17"/>
  <c r="N3" i="17"/>
  <c r="N4" i="17"/>
  <c r="N5" i="17"/>
  <c r="M9" i="17"/>
  <c r="M10" i="17"/>
  <c r="M11" i="17"/>
  <c r="M12" i="17"/>
  <c r="M13" i="17"/>
  <c r="N9" i="17"/>
  <c r="N10" i="17"/>
  <c r="N11" i="17"/>
  <c r="N12" i="17"/>
  <c r="O13" i="16"/>
  <c r="O12" i="16"/>
  <c r="O11" i="16"/>
  <c r="O10" i="16"/>
  <c r="O9" i="16"/>
  <c r="N13" i="16"/>
  <c r="N12" i="16"/>
  <c r="N11" i="16"/>
  <c r="N10" i="16"/>
  <c r="N9" i="16"/>
  <c r="M13" i="16"/>
  <c r="M12" i="16"/>
  <c r="M11" i="16"/>
  <c r="D16" i="20" s="1"/>
  <c r="M10" i="16"/>
  <c r="M9" i="16"/>
  <c r="L13" i="16"/>
  <c r="L12" i="16"/>
  <c r="C16" i="20" s="1"/>
  <c r="L11" i="16"/>
  <c r="F16" i="20" s="1"/>
  <c r="E16" i="20" s="1"/>
  <c r="L10" i="16"/>
  <c r="O6" i="16"/>
  <c r="O5" i="16"/>
  <c r="O4" i="16"/>
  <c r="O3" i="16"/>
  <c r="O2" i="16"/>
  <c r="N6" i="16"/>
  <c r="N5" i="16"/>
  <c r="N4" i="16"/>
  <c r="N3" i="16"/>
  <c r="N2" i="16"/>
  <c r="M6" i="16"/>
  <c r="M5" i="16"/>
  <c r="M4" i="16"/>
  <c r="D15" i="20" s="1"/>
  <c r="M3" i="16"/>
  <c r="M2" i="16"/>
  <c r="L6" i="16"/>
  <c r="L5" i="16"/>
  <c r="C15" i="20" s="1"/>
  <c r="L4" i="16"/>
  <c r="F15" i="20" s="1"/>
  <c r="E15" i="20" s="1"/>
  <c r="L3" i="16"/>
  <c r="Q28" i="2" l="1"/>
  <c r="Q27" i="2"/>
  <c r="Q26" i="2"/>
  <c r="Q25" i="2"/>
  <c r="Q24" i="2"/>
  <c r="Q23" i="2"/>
  <c r="Q18" i="2"/>
  <c r="Q17" i="2"/>
  <c r="Q16" i="2"/>
  <c r="Q15" i="2"/>
  <c r="Q14" i="2"/>
  <c r="Q13" i="2"/>
  <c r="J38" i="2"/>
  <c r="J37" i="2"/>
  <c r="J36" i="2"/>
  <c r="J35" i="2"/>
  <c r="J34" i="2"/>
  <c r="J33" i="2"/>
  <c r="J28" i="2"/>
  <c r="J27" i="2"/>
  <c r="J26" i="2"/>
  <c r="J25" i="2"/>
  <c r="J24" i="2"/>
  <c r="J23" i="2"/>
  <c r="J18" i="2"/>
  <c r="J17" i="2"/>
  <c r="J16" i="2"/>
  <c r="J15" i="2"/>
  <c r="J14" i="2"/>
  <c r="J13" i="2"/>
  <c r="J8" i="2"/>
  <c r="J7" i="2"/>
  <c r="J6" i="2"/>
  <c r="J5" i="2"/>
  <c r="J4" i="2"/>
  <c r="J3" i="2"/>
  <c r="C28" i="2"/>
  <c r="C27" i="2"/>
  <c r="C26" i="2"/>
  <c r="C25" i="2"/>
  <c r="C24" i="2"/>
  <c r="C23" i="2"/>
  <c r="C18" i="2"/>
  <c r="C17" i="2"/>
  <c r="C16" i="2"/>
  <c r="C15" i="2"/>
  <c r="C14" i="2"/>
  <c r="C13" i="2"/>
  <c r="C8" i="2"/>
  <c r="C7" i="2"/>
  <c r="C6" i="2"/>
  <c r="C5" i="2"/>
  <c r="C4" i="2"/>
  <c r="C3" i="2"/>
  <c r="V27" i="3" l="1"/>
  <c r="O2" i="3"/>
  <c r="AA23" i="3"/>
  <c r="Z23" i="3"/>
  <c r="AA14" i="3"/>
  <c r="Z14" i="3"/>
  <c r="V14" i="3"/>
  <c r="V21" i="3"/>
  <c r="AA21" i="3"/>
  <c r="Z21" i="3"/>
  <c r="V15" i="3"/>
  <c r="AA15" i="3"/>
  <c r="Z15" i="3"/>
  <c r="AA13" i="3"/>
  <c r="Z13" i="3"/>
  <c r="AA19" i="3"/>
  <c r="Z19" i="3"/>
  <c r="V19" i="3"/>
  <c r="AA20" i="3"/>
  <c r="V20" i="3"/>
  <c r="Z20" i="3"/>
  <c r="AA22" i="3"/>
  <c r="Z22" i="3"/>
  <c r="V22" i="3"/>
  <c r="AA16" i="3"/>
  <c r="V16" i="3"/>
  <c r="Z16" i="3"/>
  <c r="AA18" i="3"/>
  <c r="Z18" i="3"/>
  <c r="V18" i="3"/>
  <c r="AA17" i="3"/>
  <c r="Z17" i="3"/>
  <c r="V17" i="3"/>
  <c r="V28" i="3" l="1"/>
  <c r="V29" i="3" s="1"/>
  <c r="P495" i="3"/>
  <c r="O495" i="3"/>
  <c r="P463" i="3"/>
  <c r="O463" i="3"/>
  <c r="P439" i="3"/>
  <c r="O439" i="3"/>
  <c r="P423" i="3"/>
  <c r="O423" i="3"/>
  <c r="P407" i="3"/>
  <c r="O407" i="3"/>
  <c r="P391" i="3"/>
  <c r="O391" i="3"/>
  <c r="P375" i="3"/>
  <c r="O375" i="3"/>
  <c r="P359" i="3"/>
  <c r="O359" i="3"/>
  <c r="P343" i="3"/>
  <c r="O343" i="3"/>
  <c r="P327" i="3"/>
  <c r="O327" i="3"/>
  <c r="P311" i="3"/>
  <c r="O311" i="3"/>
  <c r="P295" i="3"/>
  <c r="O295" i="3"/>
  <c r="P279" i="3"/>
  <c r="O279" i="3"/>
  <c r="P263" i="3"/>
  <c r="O263" i="3"/>
  <c r="P247" i="3"/>
  <c r="O247" i="3"/>
  <c r="P231" i="3"/>
  <c r="O231" i="3"/>
  <c r="P215" i="3"/>
  <c r="O215" i="3"/>
  <c r="P199" i="3"/>
  <c r="O199" i="3"/>
  <c r="P183" i="3"/>
  <c r="O183" i="3"/>
  <c r="P167" i="3"/>
  <c r="O167" i="3"/>
  <c r="P151" i="3"/>
  <c r="O151" i="3"/>
  <c r="P135" i="3"/>
  <c r="O135" i="3"/>
  <c r="P119" i="3"/>
  <c r="O119" i="3"/>
  <c r="P103" i="3"/>
  <c r="O103" i="3"/>
  <c r="P87" i="3"/>
  <c r="O87" i="3"/>
  <c r="P71" i="3"/>
  <c r="O71" i="3"/>
  <c r="P55" i="3"/>
  <c r="O55" i="3"/>
  <c r="P39" i="3"/>
  <c r="O39" i="3"/>
  <c r="P23" i="3"/>
  <c r="O23" i="3"/>
  <c r="P8" i="3"/>
  <c r="O8" i="3"/>
  <c r="P471" i="3"/>
  <c r="O471" i="3"/>
  <c r="P7" i="3"/>
  <c r="O7" i="3"/>
  <c r="P486" i="3"/>
  <c r="O486" i="3"/>
  <c r="P470" i="3"/>
  <c r="O470" i="3"/>
  <c r="P454" i="3"/>
  <c r="O454" i="3"/>
  <c r="P438" i="3"/>
  <c r="O438" i="3"/>
  <c r="P422" i="3"/>
  <c r="O422" i="3"/>
  <c r="P406" i="3"/>
  <c r="O406" i="3"/>
  <c r="P390" i="3"/>
  <c r="O390" i="3"/>
  <c r="P374" i="3"/>
  <c r="O374" i="3"/>
  <c r="P358" i="3"/>
  <c r="O358" i="3"/>
  <c r="P342" i="3"/>
  <c r="O342" i="3"/>
  <c r="P326" i="3"/>
  <c r="O326" i="3"/>
  <c r="P310" i="3"/>
  <c r="O310" i="3"/>
  <c r="P294" i="3"/>
  <c r="O294" i="3"/>
  <c r="P278" i="3"/>
  <c r="O278" i="3"/>
  <c r="P262" i="3"/>
  <c r="O262" i="3"/>
  <c r="P246" i="3"/>
  <c r="O246" i="3"/>
  <c r="P230" i="3"/>
  <c r="O230" i="3"/>
  <c r="P214" i="3"/>
  <c r="O214" i="3"/>
  <c r="P198" i="3"/>
  <c r="O198" i="3"/>
  <c r="P182" i="3"/>
  <c r="O182" i="3"/>
  <c r="P166" i="3"/>
  <c r="O166" i="3"/>
  <c r="P150" i="3"/>
  <c r="O150" i="3"/>
  <c r="P134" i="3"/>
  <c r="O134" i="3"/>
  <c r="P118" i="3"/>
  <c r="O118" i="3"/>
  <c r="P102" i="3"/>
  <c r="O102" i="3"/>
  <c r="P86" i="3"/>
  <c r="O86" i="3"/>
  <c r="P70" i="3"/>
  <c r="O70" i="3"/>
  <c r="P54" i="3"/>
  <c r="O54" i="3"/>
  <c r="P38" i="3"/>
  <c r="O38" i="3"/>
  <c r="P22" i="3"/>
  <c r="O22" i="3"/>
  <c r="P497" i="3"/>
  <c r="O497" i="3"/>
  <c r="P465" i="3"/>
  <c r="O465" i="3"/>
  <c r="P437" i="3"/>
  <c r="O437" i="3"/>
  <c r="P405" i="3"/>
  <c r="O405" i="3"/>
  <c r="P373" i="3"/>
  <c r="O373" i="3"/>
  <c r="P357" i="3"/>
  <c r="O357" i="3"/>
  <c r="P337" i="3"/>
  <c r="O337" i="3"/>
  <c r="P321" i="3"/>
  <c r="O321" i="3"/>
  <c r="P305" i="3"/>
  <c r="O305" i="3"/>
  <c r="P289" i="3"/>
  <c r="O289" i="3"/>
  <c r="P273" i="3"/>
  <c r="O273" i="3"/>
  <c r="P257" i="3"/>
  <c r="O257" i="3"/>
  <c r="P241" i="3"/>
  <c r="O241" i="3"/>
  <c r="P225" i="3"/>
  <c r="O225" i="3"/>
  <c r="P209" i="3"/>
  <c r="O209" i="3"/>
  <c r="P193" i="3"/>
  <c r="O193" i="3"/>
  <c r="P177" i="3"/>
  <c r="O177" i="3"/>
  <c r="P161" i="3"/>
  <c r="O161" i="3"/>
  <c r="P145" i="3"/>
  <c r="O145" i="3"/>
  <c r="P129" i="3"/>
  <c r="O129" i="3"/>
  <c r="P113" i="3"/>
  <c r="O113" i="3"/>
  <c r="P97" i="3"/>
  <c r="O97" i="3"/>
  <c r="P81" i="3"/>
  <c r="O81" i="3"/>
  <c r="P65" i="3"/>
  <c r="O65" i="3"/>
  <c r="P49" i="3"/>
  <c r="O49" i="3"/>
  <c r="P33" i="3"/>
  <c r="O33" i="3"/>
  <c r="P17" i="3"/>
  <c r="O17" i="3"/>
  <c r="P493" i="3"/>
  <c r="O493" i="3"/>
  <c r="P457" i="3"/>
  <c r="O457" i="3"/>
  <c r="P425" i="3"/>
  <c r="O425" i="3"/>
  <c r="P393" i="3"/>
  <c r="O393" i="3"/>
  <c r="P9" i="3"/>
  <c r="O9" i="3"/>
  <c r="P488" i="3"/>
  <c r="O488" i="3"/>
  <c r="P472" i="3"/>
  <c r="O472" i="3"/>
  <c r="P456" i="3"/>
  <c r="O456" i="3"/>
  <c r="P440" i="3"/>
  <c r="O440" i="3"/>
  <c r="P424" i="3"/>
  <c r="O424" i="3"/>
  <c r="P408" i="3"/>
  <c r="O408" i="3"/>
  <c r="P392" i="3"/>
  <c r="O392" i="3"/>
  <c r="P376" i="3"/>
  <c r="O376" i="3"/>
  <c r="P360" i="3"/>
  <c r="O360" i="3"/>
  <c r="P344" i="3"/>
  <c r="O344" i="3"/>
  <c r="P328" i="3"/>
  <c r="O328" i="3"/>
  <c r="P312" i="3"/>
  <c r="O312" i="3"/>
  <c r="P296" i="3"/>
  <c r="O296" i="3"/>
  <c r="P280" i="3"/>
  <c r="O280" i="3"/>
  <c r="P264" i="3"/>
  <c r="O264" i="3"/>
  <c r="P248" i="3"/>
  <c r="O248" i="3"/>
  <c r="P232" i="3"/>
  <c r="O232" i="3"/>
  <c r="P216" i="3"/>
  <c r="O216" i="3"/>
  <c r="P200" i="3"/>
  <c r="O200" i="3"/>
  <c r="P184" i="3"/>
  <c r="O184" i="3"/>
  <c r="P168" i="3"/>
  <c r="O168" i="3"/>
  <c r="P152" i="3"/>
  <c r="O152" i="3"/>
  <c r="P136" i="3"/>
  <c r="O136" i="3"/>
  <c r="P120" i="3"/>
  <c r="O120" i="3"/>
  <c r="P104" i="3"/>
  <c r="O104" i="3"/>
  <c r="P88" i="3"/>
  <c r="O88" i="3"/>
  <c r="P72" i="3"/>
  <c r="O72" i="3"/>
  <c r="P56" i="3"/>
  <c r="O56" i="3"/>
  <c r="O40" i="3"/>
  <c r="P40" i="3"/>
  <c r="O24" i="3"/>
  <c r="P24" i="3"/>
  <c r="P487" i="3"/>
  <c r="O487" i="3"/>
  <c r="P455" i="3"/>
  <c r="O455" i="3"/>
  <c r="P435" i="3"/>
  <c r="O435" i="3"/>
  <c r="P419" i="3"/>
  <c r="O419" i="3"/>
  <c r="P403" i="3"/>
  <c r="O403" i="3"/>
  <c r="P387" i="3"/>
  <c r="O387" i="3"/>
  <c r="P371" i="3"/>
  <c r="O371" i="3"/>
  <c r="P355" i="3"/>
  <c r="O355" i="3"/>
  <c r="P339" i="3"/>
  <c r="O339" i="3"/>
  <c r="P323" i="3"/>
  <c r="O323" i="3"/>
  <c r="P307" i="3"/>
  <c r="O307" i="3"/>
  <c r="P291" i="3"/>
  <c r="O291" i="3"/>
  <c r="P275" i="3"/>
  <c r="O275" i="3"/>
  <c r="P259" i="3"/>
  <c r="O259" i="3"/>
  <c r="P243" i="3"/>
  <c r="O243" i="3"/>
  <c r="P227" i="3"/>
  <c r="O227" i="3"/>
  <c r="P211" i="3"/>
  <c r="O211" i="3"/>
  <c r="P195" i="3"/>
  <c r="O195" i="3"/>
  <c r="P179" i="3"/>
  <c r="O179" i="3"/>
  <c r="P163" i="3"/>
  <c r="O163" i="3"/>
  <c r="P147" i="3"/>
  <c r="O147" i="3"/>
  <c r="P131" i="3"/>
  <c r="O131" i="3"/>
  <c r="P115" i="3"/>
  <c r="O115" i="3"/>
  <c r="P99" i="3"/>
  <c r="O99" i="3"/>
  <c r="P83" i="3"/>
  <c r="O83" i="3"/>
  <c r="P67" i="3"/>
  <c r="O67" i="3"/>
  <c r="P51" i="3"/>
  <c r="O51" i="3"/>
  <c r="P35" i="3"/>
  <c r="O35" i="3"/>
  <c r="P19" i="3"/>
  <c r="O19" i="3"/>
  <c r="P491" i="3"/>
  <c r="O491" i="3"/>
  <c r="P459" i="3"/>
  <c r="O459" i="3"/>
  <c r="P3" i="3"/>
  <c r="O3" i="3"/>
  <c r="P482" i="3"/>
  <c r="O482" i="3"/>
  <c r="P466" i="3"/>
  <c r="O466" i="3"/>
  <c r="P450" i="3"/>
  <c r="O450" i="3"/>
  <c r="P434" i="3"/>
  <c r="O434" i="3"/>
  <c r="P418" i="3"/>
  <c r="O418" i="3"/>
  <c r="P402" i="3"/>
  <c r="O402" i="3"/>
  <c r="P386" i="3"/>
  <c r="O386" i="3"/>
  <c r="P370" i="3"/>
  <c r="O370" i="3"/>
  <c r="P354" i="3"/>
  <c r="O354" i="3"/>
  <c r="P338" i="3"/>
  <c r="O338" i="3"/>
  <c r="P322" i="3"/>
  <c r="O322" i="3"/>
  <c r="P306" i="3"/>
  <c r="O306" i="3"/>
  <c r="P290" i="3"/>
  <c r="O290" i="3"/>
  <c r="P274" i="3"/>
  <c r="O274" i="3"/>
  <c r="P258" i="3"/>
  <c r="O258" i="3"/>
  <c r="P242" i="3"/>
  <c r="O242" i="3"/>
  <c r="P226" i="3"/>
  <c r="O226" i="3"/>
  <c r="P210" i="3"/>
  <c r="O210" i="3"/>
  <c r="P194" i="3"/>
  <c r="O194" i="3"/>
  <c r="P178" i="3"/>
  <c r="O178" i="3"/>
  <c r="P162" i="3"/>
  <c r="O162" i="3"/>
  <c r="P146" i="3"/>
  <c r="O146" i="3"/>
  <c r="P130" i="3"/>
  <c r="O130" i="3"/>
  <c r="P114" i="3"/>
  <c r="O114" i="3"/>
  <c r="P98" i="3"/>
  <c r="O98" i="3"/>
  <c r="P82" i="3"/>
  <c r="O82" i="3"/>
  <c r="P66" i="3"/>
  <c r="O66" i="3"/>
  <c r="P50" i="3"/>
  <c r="O50" i="3"/>
  <c r="P34" i="3"/>
  <c r="O34" i="3"/>
  <c r="P18" i="3"/>
  <c r="O18" i="3"/>
  <c r="P489" i="3"/>
  <c r="O489" i="3"/>
  <c r="P461" i="3"/>
  <c r="O461" i="3"/>
  <c r="P429" i="3"/>
  <c r="O429" i="3"/>
  <c r="P397" i="3"/>
  <c r="O397" i="3"/>
  <c r="P369" i="3"/>
  <c r="O369" i="3"/>
  <c r="P353" i="3"/>
  <c r="O353" i="3"/>
  <c r="P333" i="3"/>
  <c r="O333" i="3"/>
  <c r="P317" i="3"/>
  <c r="O317" i="3"/>
  <c r="P301" i="3"/>
  <c r="O301" i="3"/>
  <c r="P285" i="3"/>
  <c r="O285" i="3"/>
  <c r="P269" i="3"/>
  <c r="O269" i="3"/>
  <c r="P253" i="3"/>
  <c r="O253" i="3"/>
  <c r="P237" i="3"/>
  <c r="O237" i="3"/>
  <c r="P221" i="3"/>
  <c r="O221" i="3"/>
  <c r="P205" i="3"/>
  <c r="O205" i="3"/>
  <c r="P189" i="3"/>
  <c r="O189" i="3"/>
  <c r="P173" i="3"/>
  <c r="O173" i="3"/>
  <c r="P157" i="3"/>
  <c r="O157" i="3"/>
  <c r="P141" i="3"/>
  <c r="O141" i="3"/>
  <c r="P125" i="3"/>
  <c r="O125" i="3"/>
  <c r="P109" i="3"/>
  <c r="O109" i="3"/>
  <c r="P93" i="3"/>
  <c r="O93" i="3"/>
  <c r="P77" i="3"/>
  <c r="O77" i="3"/>
  <c r="P61" i="3"/>
  <c r="O61" i="3"/>
  <c r="P45" i="3"/>
  <c r="O45" i="3"/>
  <c r="P29" i="3"/>
  <c r="O29" i="3"/>
  <c r="P13" i="3"/>
  <c r="O13" i="3"/>
  <c r="P485" i="3"/>
  <c r="O485" i="3"/>
  <c r="P449" i="3"/>
  <c r="O449" i="3"/>
  <c r="P417" i="3"/>
  <c r="O417" i="3"/>
  <c r="P385" i="3"/>
  <c r="O385" i="3"/>
  <c r="P5" i="3"/>
  <c r="O5" i="3"/>
  <c r="P484" i="3"/>
  <c r="O484" i="3"/>
  <c r="P468" i="3"/>
  <c r="O468" i="3"/>
  <c r="P452" i="3"/>
  <c r="O452" i="3"/>
  <c r="P436" i="3"/>
  <c r="O436" i="3"/>
  <c r="P420" i="3"/>
  <c r="O420" i="3"/>
  <c r="P404" i="3"/>
  <c r="O404" i="3"/>
  <c r="P388" i="3"/>
  <c r="O388" i="3"/>
  <c r="P372" i="3"/>
  <c r="O372" i="3"/>
  <c r="P356" i="3"/>
  <c r="O356" i="3"/>
  <c r="P340" i="3"/>
  <c r="O340" i="3"/>
  <c r="P324" i="3"/>
  <c r="O324" i="3"/>
  <c r="P308" i="3"/>
  <c r="O308" i="3"/>
  <c r="P292" i="3"/>
  <c r="O292" i="3"/>
  <c r="P276" i="3"/>
  <c r="O276" i="3"/>
  <c r="P260" i="3"/>
  <c r="O260" i="3"/>
  <c r="P244" i="3"/>
  <c r="O244" i="3"/>
  <c r="P228" i="3"/>
  <c r="O228" i="3"/>
  <c r="P212" i="3"/>
  <c r="O212" i="3"/>
  <c r="P196" i="3"/>
  <c r="O196" i="3"/>
  <c r="P180" i="3"/>
  <c r="O180" i="3"/>
  <c r="P164" i="3"/>
  <c r="O164" i="3"/>
  <c r="P148" i="3"/>
  <c r="O148" i="3"/>
  <c r="P132" i="3"/>
  <c r="O132" i="3"/>
  <c r="P116" i="3"/>
  <c r="O116" i="3"/>
  <c r="P100" i="3"/>
  <c r="O100" i="3"/>
  <c r="P84" i="3"/>
  <c r="O84" i="3"/>
  <c r="P68" i="3"/>
  <c r="O68" i="3"/>
  <c r="P52" i="3"/>
  <c r="O52" i="3"/>
  <c r="P36" i="3"/>
  <c r="O36" i="3"/>
  <c r="P20" i="3"/>
  <c r="O20" i="3"/>
  <c r="P479" i="3"/>
  <c r="O479" i="3"/>
  <c r="P451" i="3"/>
  <c r="O451" i="3"/>
  <c r="P431" i="3"/>
  <c r="O431" i="3"/>
  <c r="P415" i="3"/>
  <c r="O415" i="3"/>
  <c r="P399" i="3"/>
  <c r="O399" i="3"/>
  <c r="P383" i="3"/>
  <c r="O383" i="3"/>
  <c r="P367" i="3"/>
  <c r="O367" i="3"/>
  <c r="P351" i="3"/>
  <c r="O351" i="3"/>
  <c r="P335" i="3"/>
  <c r="O335" i="3"/>
  <c r="P319" i="3"/>
  <c r="O319" i="3"/>
  <c r="P303" i="3"/>
  <c r="O303" i="3"/>
  <c r="P287" i="3"/>
  <c r="O287" i="3"/>
  <c r="P271" i="3"/>
  <c r="O271" i="3"/>
  <c r="P255" i="3"/>
  <c r="O255" i="3"/>
  <c r="P239" i="3"/>
  <c r="O239" i="3"/>
  <c r="P223" i="3"/>
  <c r="O223" i="3"/>
  <c r="P207" i="3"/>
  <c r="O207" i="3"/>
  <c r="P191" i="3"/>
  <c r="O191" i="3"/>
  <c r="P175" i="3"/>
  <c r="O175" i="3"/>
  <c r="P159" i="3"/>
  <c r="O159" i="3"/>
  <c r="P143" i="3"/>
  <c r="O143" i="3"/>
  <c r="P127" i="3"/>
  <c r="O127" i="3"/>
  <c r="P111" i="3"/>
  <c r="O111" i="3"/>
  <c r="P95" i="3"/>
  <c r="O95" i="3"/>
  <c r="P79" i="3"/>
  <c r="O79" i="3"/>
  <c r="P63" i="3"/>
  <c r="O63" i="3"/>
  <c r="P47" i="3"/>
  <c r="O47" i="3"/>
  <c r="P31" i="3"/>
  <c r="O31" i="3"/>
  <c r="P15" i="3"/>
  <c r="O15" i="3"/>
  <c r="P483" i="3"/>
  <c r="O483" i="3"/>
  <c r="P447" i="3"/>
  <c r="O447" i="3"/>
  <c r="P494" i="3"/>
  <c r="O494" i="3"/>
  <c r="P478" i="3"/>
  <c r="O478" i="3"/>
  <c r="P462" i="3"/>
  <c r="O462" i="3"/>
  <c r="P446" i="3"/>
  <c r="O446" i="3"/>
  <c r="P430" i="3"/>
  <c r="O430" i="3"/>
  <c r="P414" i="3"/>
  <c r="O414" i="3"/>
  <c r="P398" i="3"/>
  <c r="O398" i="3"/>
  <c r="P382" i="3"/>
  <c r="O382" i="3"/>
  <c r="P366" i="3"/>
  <c r="O366" i="3"/>
  <c r="P350" i="3"/>
  <c r="O350" i="3"/>
  <c r="P334" i="3"/>
  <c r="O334" i="3"/>
  <c r="P318" i="3"/>
  <c r="O318" i="3"/>
  <c r="P302" i="3"/>
  <c r="O302" i="3"/>
  <c r="P286" i="3"/>
  <c r="O286" i="3"/>
  <c r="P270" i="3"/>
  <c r="O270" i="3"/>
  <c r="P254" i="3"/>
  <c r="O254" i="3"/>
  <c r="P238" i="3"/>
  <c r="O238" i="3"/>
  <c r="P222" i="3"/>
  <c r="O222" i="3"/>
  <c r="P206" i="3"/>
  <c r="O206" i="3"/>
  <c r="P190" i="3"/>
  <c r="O190" i="3"/>
  <c r="P174" i="3"/>
  <c r="O174" i="3"/>
  <c r="P158" i="3"/>
  <c r="O158" i="3"/>
  <c r="P142" i="3"/>
  <c r="O142" i="3"/>
  <c r="P126" i="3"/>
  <c r="O126" i="3"/>
  <c r="P110" i="3"/>
  <c r="O110" i="3"/>
  <c r="P94" i="3"/>
  <c r="O94" i="3"/>
  <c r="P78" i="3"/>
  <c r="O78" i="3"/>
  <c r="P62" i="3"/>
  <c r="O62" i="3"/>
  <c r="P46" i="3"/>
  <c r="O46" i="3"/>
  <c r="P30" i="3"/>
  <c r="O30" i="3"/>
  <c r="P14" i="3"/>
  <c r="O14" i="3"/>
  <c r="P481" i="3"/>
  <c r="O481" i="3"/>
  <c r="P453" i="3"/>
  <c r="O453" i="3"/>
  <c r="P421" i="3"/>
  <c r="O421" i="3"/>
  <c r="P389" i="3"/>
  <c r="O389" i="3"/>
  <c r="P365" i="3"/>
  <c r="O365" i="3"/>
  <c r="P345" i="3"/>
  <c r="O345" i="3"/>
  <c r="P329" i="3"/>
  <c r="O329" i="3"/>
  <c r="P313" i="3"/>
  <c r="O313" i="3"/>
  <c r="P297" i="3"/>
  <c r="O297" i="3"/>
  <c r="P281" i="3"/>
  <c r="O281" i="3"/>
  <c r="P265" i="3"/>
  <c r="O265" i="3"/>
  <c r="P249" i="3"/>
  <c r="O249" i="3"/>
  <c r="P233" i="3"/>
  <c r="O233" i="3"/>
  <c r="P217" i="3"/>
  <c r="O217" i="3"/>
  <c r="P201" i="3"/>
  <c r="O201" i="3"/>
  <c r="P185" i="3"/>
  <c r="O185" i="3"/>
  <c r="P169" i="3"/>
  <c r="O169" i="3"/>
  <c r="P153" i="3"/>
  <c r="O153" i="3"/>
  <c r="P137" i="3"/>
  <c r="O137" i="3"/>
  <c r="P121" i="3"/>
  <c r="O121" i="3"/>
  <c r="P105" i="3"/>
  <c r="O105" i="3"/>
  <c r="P89" i="3"/>
  <c r="O89" i="3"/>
  <c r="P73" i="3"/>
  <c r="O73" i="3"/>
  <c r="P57" i="3"/>
  <c r="O57" i="3"/>
  <c r="P41" i="3"/>
  <c r="O41" i="3"/>
  <c r="P25" i="3"/>
  <c r="O25" i="3"/>
  <c r="P4" i="3"/>
  <c r="O4" i="3"/>
  <c r="P477" i="3"/>
  <c r="O477" i="3"/>
  <c r="P441" i="3"/>
  <c r="O441" i="3"/>
  <c r="P409" i="3"/>
  <c r="O409" i="3"/>
  <c r="P377" i="3"/>
  <c r="O377" i="3"/>
  <c r="P496" i="3"/>
  <c r="O496" i="3"/>
  <c r="P480" i="3"/>
  <c r="O480" i="3"/>
  <c r="P464" i="3"/>
  <c r="O464" i="3"/>
  <c r="P448" i="3"/>
  <c r="O448" i="3"/>
  <c r="P432" i="3"/>
  <c r="O432" i="3"/>
  <c r="P416" i="3"/>
  <c r="O416" i="3"/>
  <c r="P400" i="3"/>
  <c r="O400" i="3"/>
  <c r="P384" i="3"/>
  <c r="O384" i="3"/>
  <c r="P368" i="3"/>
  <c r="O368" i="3"/>
  <c r="P352" i="3"/>
  <c r="O352" i="3"/>
  <c r="P336" i="3"/>
  <c r="O336" i="3"/>
  <c r="P320" i="3"/>
  <c r="O320" i="3"/>
  <c r="P304" i="3"/>
  <c r="O304" i="3"/>
  <c r="P288" i="3"/>
  <c r="O288" i="3"/>
  <c r="P272" i="3"/>
  <c r="O272" i="3"/>
  <c r="P256" i="3"/>
  <c r="O256" i="3"/>
  <c r="P240" i="3"/>
  <c r="O240" i="3"/>
  <c r="P224" i="3"/>
  <c r="O224" i="3"/>
  <c r="P208" i="3"/>
  <c r="O208" i="3"/>
  <c r="P192" i="3"/>
  <c r="O192" i="3"/>
  <c r="P176" i="3"/>
  <c r="O176" i="3"/>
  <c r="P160" i="3"/>
  <c r="O160" i="3"/>
  <c r="P144" i="3"/>
  <c r="O144" i="3"/>
  <c r="P128" i="3"/>
  <c r="O128" i="3"/>
  <c r="P112" i="3"/>
  <c r="O112" i="3"/>
  <c r="P96" i="3"/>
  <c r="O96" i="3"/>
  <c r="P80" i="3"/>
  <c r="O80" i="3"/>
  <c r="P64" i="3"/>
  <c r="O64" i="3"/>
  <c r="O48" i="3"/>
  <c r="P48" i="3"/>
  <c r="O32" i="3"/>
  <c r="P32" i="3"/>
  <c r="O16" i="3"/>
  <c r="P16" i="3"/>
  <c r="P467" i="3"/>
  <c r="O467" i="3"/>
  <c r="P443" i="3"/>
  <c r="O443" i="3"/>
  <c r="P427" i="3"/>
  <c r="O427" i="3"/>
  <c r="P411" i="3"/>
  <c r="O411" i="3"/>
  <c r="P395" i="3"/>
  <c r="O395" i="3"/>
  <c r="P379" i="3"/>
  <c r="O379" i="3"/>
  <c r="P363" i="3"/>
  <c r="O363" i="3"/>
  <c r="P347" i="3"/>
  <c r="O347" i="3"/>
  <c r="P331" i="3"/>
  <c r="O331" i="3"/>
  <c r="P315" i="3"/>
  <c r="O315" i="3"/>
  <c r="P299" i="3"/>
  <c r="O299" i="3"/>
  <c r="P283" i="3"/>
  <c r="O283" i="3"/>
  <c r="P267" i="3"/>
  <c r="O267" i="3"/>
  <c r="P251" i="3"/>
  <c r="O251" i="3"/>
  <c r="P235" i="3"/>
  <c r="O235" i="3"/>
  <c r="P219" i="3"/>
  <c r="O219" i="3"/>
  <c r="P203" i="3"/>
  <c r="O203" i="3"/>
  <c r="P187" i="3"/>
  <c r="O187" i="3"/>
  <c r="P171" i="3"/>
  <c r="O171" i="3"/>
  <c r="P155" i="3"/>
  <c r="O155" i="3"/>
  <c r="P139" i="3"/>
  <c r="O139" i="3"/>
  <c r="P123" i="3"/>
  <c r="O123" i="3"/>
  <c r="P107" i="3"/>
  <c r="O107" i="3"/>
  <c r="P91" i="3"/>
  <c r="O91" i="3"/>
  <c r="P75" i="3"/>
  <c r="O75" i="3"/>
  <c r="P59" i="3"/>
  <c r="O59" i="3"/>
  <c r="P43" i="3"/>
  <c r="O43" i="3"/>
  <c r="P27" i="3"/>
  <c r="O27" i="3"/>
  <c r="P11" i="3"/>
  <c r="O11" i="3"/>
  <c r="P475" i="3"/>
  <c r="O475" i="3"/>
  <c r="P490" i="3"/>
  <c r="O490" i="3"/>
  <c r="P474" i="3"/>
  <c r="O474" i="3"/>
  <c r="P458" i="3"/>
  <c r="O458" i="3"/>
  <c r="P442" i="3"/>
  <c r="O442" i="3"/>
  <c r="P426" i="3"/>
  <c r="O426" i="3"/>
  <c r="P410" i="3"/>
  <c r="O410" i="3"/>
  <c r="P394" i="3"/>
  <c r="O394" i="3"/>
  <c r="P378" i="3"/>
  <c r="O378" i="3"/>
  <c r="P362" i="3"/>
  <c r="O362" i="3"/>
  <c r="P346" i="3"/>
  <c r="O346" i="3"/>
  <c r="P330" i="3"/>
  <c r="O330" i="3"/>
  <c r="P314" i="3"/>
  <c r="O314" i="3"/>
  <c r="P298" i="3"/>
  <c r="O298" i="3"/>
  <c r="P282" i="3"/>
  <c r="O282" i="3"/>
  <c r="P266" i="3"/>
  <c r="O266" i="3"/>
  <c r="P250" i="3"/>
  <c r="O250" i="3"/>
  <c r="P234" i="3"/>
  <c r="O234" i="3"/>
  <c r="P218" i="3"/>
  <c r="O218" i="3"/>
  <c r="P202" i="3"/>
  <c r="O202" i="3"/>
  <c r="P186" i="3"/>
  <c r="O186" i="3"/>
  <c r="P170" i="3"/>
  <c r="O170" i="3"/>
  <c r="P154" i="3"/>
  <c r="O154" i="3"/>
  <c r="P138" i="3"/>
  <c r="O138" i="3"/>
  <c r="P122" i="3"/>
  <c r="O122" i="3"/>
  <c r="P106" i="3"/>
  <c r="O106" i="3"/>
  <c r="P90" i="3"/>
  <c r="O90" i="3"/>
  <c r="P74" i="3"/>
  <c r="O74" i="3"/>
  <c r="P58" i="3"/>
  <c r="O58" i="3"/>
  <c r="P42" i="3"/>
  <c r="O42" i="3"/>
  <c r="P26" i="3"/>
  <c r="O26" i="3"/>
  <c r="P10" i="3"/>
  <c r="O10" i="3"/>
  <c r="P473" i="3"/>
  <c r="O473" i="3"/>
  <c r="P445" i="3"/>
  <c r="O445" i="3"/>
  <c r="P413" i="3"/>
  <c r="O413" i="3"/>
  <c r="P381" i="3"/>
  <c r="O381" i="3"/>
  <c r="P361" i="3"/>
  <c r="O361" i="3"/>
  <c r="P341" i="3"/>
  <c r="O341" i="3"/>
  <c r="P325" i="3"/>
  <c r="O325" i="3"/>
  <c r="P309" i="3"/>
  <c r="O309" i="3"/>
  <c r="P293" i="3"/>
  <c r="O293" i="3"/>
  <c r="P277" i="3"/>
  <c r="O277" i="3"/>
  <c r="P261" i="3"/>
  <c r="O261" i="3"/>
  <c r="P245" i="3"/>
  <c r="O245" i="3"/>
  <c r="P229" i="3"/>
  <c r="O229" i="3"/>
  <c r="P213" i="3"/>
  <c r="O213" i="3"/>
  <c r="P197" i="3"/>
  <c r="O197" i="3"/>
  <c r="P181" i="3"/>
  <c r="O181" i="3"/>
  <c r="P165" i="3"/>
  <c r="O165" i="3"/>
  <c r="P149" i="3"/>
  <c r="O149" i="3"/>
  <c r="P133" i="3"/>
  <c r="O133" i="3"/>
  <c r="P117" i="3"/>
  <c r="O117" i="3"/>
  <c r="P101" i="3"/>
  <c r="O101" i="3"/>
  <c r="P85" i="3"/>
  <c r="O85" i="3"/>
  <c r="P69" i="3"/>
  <c r="O69" i="3"/>
  <c r="P53" i="3"/>
  <c r="O53" i="3"/>
  <c r="P37" i="3"/>
  <c r="O37" i="3"/>
  <c r="P21" i="3"/>
  <c r="O21" i="3"/>
  <c r="P6" i="3"/>
  <c r="O6" i="3"/>
  <c r="P469" i="3"/>
  <c r="O469" i="3"/>
  <c r="P433" i="3"/>
  <c r="O433" i="3"/>
  <c r="P401" i="3"/>
  <c r="O401" i="3"/>
  <c r="P349" i="3"/>
  <c r="O349" i="3"/>
  <c r="P492" i="3"/>
  <c r="O492" i="3"/>
  <c r="P476" i="3"/>
  <c r="O476" i="3"/>
  <c r="P460" i="3"/>
  <c r="O460" i="3"/>
  <c r="P444" i="3"/>
  <c r="O444" i="3"/>
  <c r="P428" i="3"/>
  <c r="O428" i="3"/>
  <c r="P412" i="3"/>
  <c r="O412" i="3"/>
  <c r="P396" i="3"/>
  <c r="O396" i="3"/>
  <c r="P380" i="3"/>
  <c r="O380" i="3"/>
  <c r="P364" i="3"/>
  <c r="O364" i="3"/>
  <c r="P348" i="3"/>
  <c r="O348" i="3"/>
  <c r="P332" i="3"/>
  <c r="O332" i="3"/>
  <c r="P316" i="3"/>
  <c r="O316" i="3"/>
  <c r="P300" i="3"/>
  <c r="O300" i="3"/>
  <c r="P284" i="3"/>
  <c r="O284" i="3"/>
  <c r="P268" i="3"/>
  <c r="O268" i="3"/>
  <c r="P252" i="3"/>
  <c r="O252" i="3"/>
  <c r="P236" i="3"/>
  <c r="O236" i="3"/>
  <c r="P220" i="3"/>
  <c r="O220" i="3"/>
  <c r="P204" i="3"/>
  <c r="O204" i="3"/>
  <c r="P188" i="3"/>
  <c r="O188" i="3"/>
  <c r="P172" i="3"/>
  <c r="O172" i="3"/>
  <c r="P156" i="3"/>
  <c r="O156" i="3"/>
  <c r="P140" i="3"/>
  <c r="O140" i="3"/>
  <c r="P124" i="3"/>
  <c r="O124" i="3"/>
  <c r="P108" i="3"/>
  <c r="O108" i="3"/>
  <c r="P92" i="3"/>
  <c r="O92" i="3"/>
  <c r="P76" i="3"/>
  <c r="O76" i="3"/>
  <c r="P60" i="3"/>
  <c r="O60" i="3"/>
  <c r="O44" i="3"/>
  <c r="P44" i="3"/>
  <c r="O28" i="3"/>
  <c r="P28" i="3"/>
  <c r="P12" i="3"/>
  <c r="O12" i="3"/>
  <c r="O498" i="3" l="1"/>
  <c r="V41" i="3" s="1"/>
  <c r="P498" i="3"/>
  <c r="P499" i="3" l="1"/>
  <c r="V37" i="3" s="1"/>
  <c r="Q498" i="3" l="1"/>
  <c r="V40" i="3" s="1"/>
  <c r="V42" i="3" s="1"/>
</calcChain>
</file>

<file path=xl/sharedStrings.xml><?xml version="1.0" encoding="utf-8"?>
<sst xmlns="http://schemas.openxmlformats.org/spreadsheetml/2006/main" count="437" uniqueCount="154">
  <si>
    <t>Lifetime Post Total Reach</t>
  </si>
  <si>
    <t>Lifetime Post Total Impressions</t>
  </si>
  <si>
    <t>Lifetime Engaged Users</t>
  </si>
  <si>
    <t>Lifetime Post Consumers</t>
  </si>
  <si>
    <t>Lifetime Post Consumptions</t>
  </si>
  <si>
    <t>Lifetime Post Impressions by people who have liked your Page</t>
  </si>
  <si>
    <t>Lifetime Post reach by people who like your Page</t>
  </si>
  <si>
    <t>Lifetime People who have liked your Page and engaged with your post</t>
  </si>
  <si>
    <t>comment</t>
  </si>
  <si>
    <t>like</t>
  </si>
  <si>
    <t>share</t>
  </si>
  <si>
    <t>AVERAGE</t>
  </si>
  <si>
    <t>VARIANCE</t>
  </si>
  <si>
    <t>MAX</t>
  </si>
  <si>
    <t>MIN</t>
  </si>
  <si>
    <t>MEDIAN</t>
  </si>
  <si>
    <t>MODE</t>
  </si>
  <si>
    <t>a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</si>
  <si>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</si>
  <si>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</si>
  <si>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</si>
  <si>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</si>
  <si>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</si>
  <si>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</si>
  <si>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</si>
  <si>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</si>
  <si>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</si>
  <si>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</si>
  <si>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Student Test</t>
  </si>
  <si>
    <t>Interval</t>
  </si>
  <si>
    <t>ta</t>
  </si>
  <si>
    <t>&lt;</t>
  </si>
  <si>
    <t>Tcr</t>
  </si>
  <si>
    <t>tb1</t>
  </si>
  <si>
    <t>tb2</t>
  </si>
  <si>
    <t>tb3</t>
  </si>
  <si>
    <t>&gt;</t>
  </si>
  <si>
    <t>tb4</t>
  </si>
  <si>
    <t>tb5</t>
  </si>
  <si>
    <t>tb6</t>
  </si>
  <si>
    <t>tb7</t>
  </si>
  <si>
    <t>tb8</t>
  </si>
  <si>
    <t>tb9</t>
  </si>
  <si>
    <t>tb10</t>
  </si>
  <si>
    <t>F</t>
  </si>
  <si>
    <t>Y^</t>
  </si>
  <si>
    <t>R^2</t>
  </si>
  <si>
    <t>RSS</t>
  </si>
  <si>
    <t>ESS</t>
  </si>
  <si>
    <t>TSS</t>
  </si>
  <si>
    <t>R^2adj</t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</si>
  <si>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</si>
  <si>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</si>
  <si>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</si>
  <si>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</si>
  <si>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</si>
  <si>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</si>
  <si>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</si>
  <si>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</si>
  <si>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</si>
  <si>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</si>
  <si>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Se</t>
  </si>
  <si>
    <t>Original</t>
  </si>
  <si>
    <t>Standardized</t>
  </si>
  <si>
    <t>Comparison</t>
  </si>
  <si>
    <t>e</t>
  </si>
  <si>
    <t>(ei-ei-1)^2</t>
  </si>
  <si>
    <t>Durbin Waston</t>
  </si>
  <si>
    <t>dL</t>
  </si>
  <si>
    <t>dU</t>
  </si>
  <si>
    <t>d</t>
  </si>
  <si>
    <t>4-dU</t>
  </si>
  <si>
    <t>4-dL</t>
  </si>
  <si>
    <t>Y^ = a + b1*X1+b2*X2+b3*X3+b4*X4+b5*X5+b6*X6+b7*X7+b8*X8+b9*X9+b10*X10</t>
  </si>
  <si>
    <t>tb3,tb4,tb7,tb8,tb10 significant</t>
  </si>
  <si>
    <t>K=10, N=496</t>
  </si>
  <si>
    <t>d&gt;dL</t>
  </si>
  <si>
    <t>CDA</t>
  </si>
  <si>
    <t>CDF</t>
  </si>
  <si>
    <t>DGA</t>
  </si>
  <si>
    <t>DGF</t>
  </si>
  <si>
    <t>AC</t>
  </si>
  <si>
    <t>AD</t>
  </si>
  <si>
    <t>AG</t>
  </si>
  <si>
    <t>FD</t>
  </si>
  <si>
    <t>FG</t>
  </si>
  <si>
    <t>DG</t>
  </si>
  <si>
    <t>DC</t>
  </si>
  <si>
    <t>FC</t>
  </si>
  <si>
    <t>𝜀</t>
  </si>
  <si>
    <t>abs</t>
  </si>
  <si>
    <t>rank</t>
  </si>
  <si>
    <t>di</t>
  </si>
  <si>
    <t>di^2</t>
  </si>
  <si>
    <t>ro</t>
  </si>
  <si>
    <t>tp</t>
  </si>
  <si>
    <t>High</t>
  </si>
  <si>
    <t>Low</t>
  </si>
  <si>
    <t>Fg</t>
  </si>
  <si>
    <t>Fcr</t>
  </si>
  <si>
    <t>&lt;Fg</t>
  </si>
  <si>
    <t>heterogeneity</t>
  </si>
  <si>
    <t>Jarque-Bera</t>
  </si>
  <si>
    <t>S</t>
  </si>
  <si>
    <t>JB</t>
  </si>
  <si>
    <t>do not have the normal distribution</t>
  </si>
  <si>
    <t>Eyxi</t>
  </si>
  <si>
    <t>popularity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</si>
  <si>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</si>
  <si>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</si>
  <si>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</si>
  <si>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</si>
  <si>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</si>
  <si>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</si>
  <si>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</si>
  <si>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</si>
  <si>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</si>
  <si>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</si>
  <si>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</si>
  <si>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</si>
  <si>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</si>
  <si>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</si>
  <si>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</si>
  <si>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</si>
  <si>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</si>
  <si>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</si>
  <si>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</si>
  <si>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</si>
  <si>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</si>
  <si>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</si>
  <si>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</si>
  <si>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</si>
  <si>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</si>
  <si>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popularity</t>
  </si>
  <si>
    <t>Residuals</t>
  </si>
  <si>
    <t>Standard Residuals</t>
  </si>
  <si>
    <t>PROBABILITY OUTPUT</t>
  </si>
  <si>
    <t>Percentile</t>
  </si>
  <si>
    <t>Not support</t>
  </si>
  <si>
    <t>positively autocorrelated</t>
  </si>
  <si>
    <t>ei^2</t>
  </si>
  <si>
    <t>ei^3</t>
  </si>
  <si>
    <t>ei^4</t>
  </si>
  <si>
    <t>SUM</t>
  </si>
  <si>
    <t>CHIINV</t>
  </si>
  <si>
    <t>|(Y-Y^)/Y|</t>
  </si>
  <si>
    <t>New point forecast</t>
  </si>
  <si>
    <t>Factor</t>
  </si>
  <si>
    <t>Mean</t>
  </si>
  <si>
    <t>Forecast</t>
  </si>
  <si>
    <t>my</t>
  </si>
  <si>
    <t>Lower</t>
  </si>
  <si>
    <t>Upper</t>
  </si>
  <si>
    <t>Socm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</si>
</sst>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3">
    <xf numFmtId="0" fontId="0" fillId="0" borderId="0" xfId="0"/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0" xfId="0" applyFont="1" applyBorder="1" applyAlignment="1">
      <alignment horizontal="center"/>
    </xf>
    <xf numFmtId="1" fontId="1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0" fillId="33" borderId="11" xfId="0" applyFill="1" applyBorder="1" applyAlignment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9" xfId="0" applyBorder="1"/>
    <xf numFmtId="0" fontId="0" fillId="34" borderId="10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0" borderId="13" xfId="0" applyBorder="1"/>
    <xf numFmtId="0" fontId="0" fillId="0" borderId="28" xfId="0" applyBorder="1"/>
    <xf numFmtId="0" fontId="0" fillId="0" borderId="29" xfId="0" applyBorder="1"/>
    <xf numFmtId="0" fontId="0" fillId="0" borderId="13" xfId="0" applyFill="1" applyBorder="1"/>
    <xf numFmtId="0" fontId="0" fillId="33" borderId="13" xfId="0" applyFill="1" applyBorder="1"/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4" borderId="22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0" fillId="35" borderId="0" xfId="0" applyFill="1" applyBorder="1" applyAlignment="1"/>
    <xf numFmtId="0" fontId="0" fillId="0" borderId="16" xfId="0" applyBorder="1"/>
    <xf numFmtId="0" fontId="0" fillId="0" borderId="18" xfId="0" applyBorder="1"/>
    <xf numFmtId="0" fontId="0" fillId="0" borderId="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32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37" borderId="13" xfId="0" applyFill="1" applyBorder="1" applyAlignment="1">
      <alignment horizontal="center"/>
    </xf>
    <xf numFmtId="0" fontId="0" fillId="37" borderId="13" xfId="0" applyFill="1" applyBorder="1"/>
    <xf numFmtId="0" fontId="0" fillId="0" borderId="34" xfId="0" applyBorder="1"/>
    <xf numFmtId="0" fontId="0" fillId="34" borderId="13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Fill="1" applyBorder="1"/>
    <xf numFmtId="0" fontId="18" fillId="0" borderId="12" xfId="0" applyFont="1" applyFill="1" applyBorder="1" applyAlignment="1">
      <alignment horizontal="centerContinuous"/>
    </xf>
    <xf numFmtId="0" fontId="22" fillId="0" borderId="13" xfId="0" applyFon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8" xfId="0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14" xfId="0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5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38" borderId="25" xfId="0" applyFill="1" applyBorder="1" applyAlignment="1">
      <alignment horizontal="left"/>
    </xf>
    <xf numFmtId="0" fontId="0" fillId="38" borderId="26" xfId="0" applyFill="1" applyBorder="1" applyAlignment="1">
      <alignment horizontal="left"/>
    </xf>
    <xf numFmtId="0" fontId="0" fillId="38" borderId="27" xfId="0" applyFill="1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dataset_Facebook!$A$1</c:f>
              <c:strCache>
                <c:ptCount val="1"/>
                <c:pt idx="0">
                  <c:v>Lifetime Post Total Reach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8-1347-A5EE-789343497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dataset_Facebook!$B$1</c:f>
              <c:strCache>
                <c:ptCount val="1"/>
                <c:pt idx="0">
                  <c:v>Lifetime Post Total Impressions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dataset_Facebook!$B$2:$B$497</c:f>
              <c:numCache>
                <c:formatCode>General</c:formatCode>
                <c:ptCount val="496"/>
                <c:pt idx="0">
                  <c:v>5091</c:v>
                </c:pt>
                <c:pt idx="1">
                  <c:v>19057</c:v>
                </c:pt>
                <c:pt idx="2">
                  <c:v>4373</c:v>
                </c:pt>
                <c:pt idx="3">
                  <c:v>87991</c:v>
                </c:pt>
                <c:pt idx="4">
                  <c:v>13594</c:v>
                </c:pt>
                <c:pt idx="5">
                  <c:v>20849</c:v>
                </c:pt>
                <c:pt idx="6">
                  <c:v>19479</c:v>
                </c:pt>
                <c:pt idx="7">
                  <c:v>24137</c:v>
                </c:pt>
                <c:pt idx="8">
                  <c:v>22538</c:v>
                </c:pt>
                <c:pt idx="9">
                  <c:v>8668</c:v>
                </c:pt>
                <c:pt idx="10">
                  <c:v>42334</c:v>
                </c:pt>
                <c:pt idx="11">
                  <c:v>5590</c:v>
                </c:pt>
                <c:pt idx="12">
                  <c:v>5133</c:v>
                </c:pt>
                <c:pt idx="13">
                  <c:v>4896</c:v>
                </c:pt>
                <c:pt idx="14">
                  <c:v>39941</c:v>
                </c:pt>
                <c:pt idx="15">
                  <c:v>19680</c:v>
                </c:pt>
                <c:pt idx="16">
                  <c:v>2981</c:v>
                </c:pt>
                <c:pt idx="17">
                  <c:v>111785</c:v>
                </c:pt>
                <c:pt idx="18">
                  <c:v>7509</c:v>
                </c:pt>
                <c:pt idx="19">
                  <c:v>2825</c:v>
                </c:pt>
                <c:pt idx="20">
                  <c:v>5066</c:v>
                </c:pt>
                <c:pt idx="21">
                  <c:v>2467</c:v>
                </c:pt>
                <c:pt idx="22">
                  <c:v>6853</c:v>
                </c:pt>
                <c:pt idx="23">
                  <c:v>4888</c:v>
                </c:pt>
                <c:pt idx="24">
                  <c:v>15294</c:v>
                </c:pt>
                <c:pt idx="25">
                  <c:v>15104</c:v>
                </c:pt>
                <c:pt idx="26">
                  <c:v>34143</c:v>
                </c:pt>
                <c:pt idx="27">
                  <c:v>4306</c:v>
                </c:pt>
                <c:pt idx="28">
                  <c:v>18264</c:v>
                </c:pt>
                <c:pt idx="29">
                  <c:v>61262</c:v>
                </c:pt>
                <c:pt idx="30">
                  <c:v>9390</c:v>
                </c:pt>
                <c:pt idx="31">
                  <c:v>2929</c:v>
                </c:pt>
                <c:pt idx="32">
                  <c:v>9578</c:v>
                </c:pt>
                <c:pt idx="33">
                  <c:v>5318</c:v>
                </c:pt>
                <c:pt idx="34">
                  <c:v>7149</c:v>
                </c:pt>
                <c:pt idx="35">
                  <c:v>7808</c:v>
                </c:pt>
                <c:pt idx="36">
                  <c:v>4628</c:v>
                </c:pt>
                <c:pt idx="37">
                  <c:v>28663</c:v>
                </c:pt>
                <c:pt idx="38">
                  <c:v>33058</c:v>
                </c:pt>
                <c:pt idx="39">
                  <c:v>6085</c:v>
                </c:pt>
                <c:pt idx="40">
                  <c:v>24198</c:v>
                </c:pt>
                <c:pt idx="41">
                  <c:v>28438</c:v>
                </c:pt>
                <c:pt idx="42">
                  <c:v>13989</c:v>
                </c:pt>
                <c:pt idx="43">
                  <c:v>4270</c:v>
                </c:pt>
                <c:pt idx="44">
                  <c:v>8387</c:v>
                </c:pt>
                <c:pt idx="45">
                  <c:v>13023</c:v>
                </c:pt>
                <c:pt idx="46">
                  <c:v>30612</c:v>
                </c:pt>
                <c:pt idx="47">
                  <c:v>3481</c:v>
                </c:pt>
                <c:pt idx="48">
                  <c:v>7329</c:v>
                </c:pt>
                <c:pt idx="49">
                  <c:v>3094</c:v>
                </c:pt>
                <c:pt idx="50">
                  <c:v>3155</c:v>
                </c:pt>
                <c:pt idx="51">
                  <c:v>40125</c:v>
                </c:pt>
                <c:pt idx="52">
                  <c:v>8899</c:v>
                </c:pt>
                <c:pt idx="53">
                  <c:v>5439</c:v>
                </c:pt>
                <c:pt idx="54">
                  <c:v>4462</c:v>
                </c:pt>
                <c:pt idx="55">
                  <c:v>31950</c:v>
                </c:pt>
                <c:pt idx="56">
                  <c:v>10465</c:v>
                </c:pt>
                <c:pt idx="57">
                  <c:v>4846</c:v>
                </c:pt>
                <c:pt idx="58">
                  <c:v>4372</c:v>
                </c:pt>
                <c:pt idx="59">
                  <c:v>84885</c:v>
                </c:pt>
                <c:pt idx="60">
                  <c:v>27951</c:v>
                </c:pt>
                <c:pt idx="61">
                  <c:v>164528</c:v>
                </c:pt>
                <c:pt idx="62">
                  <c:v>47358</c:v>
                </c:pt>
                <c:pt idx="63">
                  <c:v>81908</c:v>
                </c:pt>
                <c:pt idx="64">
                  <c:v>5234</c:v>
                </c:pt>
                <c:pt idx="65">
                  <c:v>6167</c:v>
                </c:pt>
                <c:pt idx="66">
                  <c:v>4120</c:v>
                </c:pt>
                <c:pt idx="67">
                  <c:v>93790</c:v>
                </c:pt>
                <c:pt idx="68">
                  <c:v>3891</c:v>
                </c:pt>
                <c:pt idx="69">
                  <c:v>5939</c:v>
                </c:pt>
                <c:pt idx="70">
                  <c:v>103050</c:v>
                </c:pt>
                <c:pt idx="71">
                  <c:v>220447</c:v>
                </c:pt>
                <c:pt idx="72">
                  <c:v>16362</c:v>
                </c:pt>
                <c:pt idx="73">
                  <c:v>46054</c:v>
                </c:pt>
                <c:pt idx="74">
                  <c:v>30235</c:v>
                </c:pt>
                <c:pt idx="75">
                  <c:v>68610</c:v>
                </c:pt>
                <c:pt idx="76">
                  <c:v>2392</c:v>
                </c:pt>
                <c:pt idx="77">
                  <c:v>59040</c:v>
                </c:pt>
                <c:pt idx="78">
                  <c:v>2774</c:v>
                </c:pt>
                <c:pt idx="79">
                  <c:v>8533</c:v>
                </c:pt>
                <c:pt idx="80">
                  <c:v>17827</c:v>
                </c:pt>
                <c:pt idx="81">
                  <c:v>11123</c:v>
                </c:pt>
                <c:pt idx="82">
                  <c:v>9193</c:v>
                </c:pt>
                <c:pt idx="83">
                  <c:v>5799</c:v>
                </c:pt>
                <c:pt idx="84">
                  <c:v>13092</c:v>
                </c:pt>
                <c:pt idx="85">
                  <c:v>5244</c:v>
                </c:pt>
                <c:pt idx="86">
                  <c:v>54779</c:v>
                </c:pt>
                <c:pt idx="87">
                  <c:v>7955</c:v>
                </c:pt>
                <c:pt idx="88">
                  <c:v>2838</c:v>
                </c:pt>
                <c:pt idx="89">
                  <c:v>6056</c:v>
                </c:pt>
                <c:pt idx="90">
                  <c:v>37240</c:v>
                </c:pt>
                <c:pt idx="91">
                  <c:v>4545</c:v>
                </c:pt>
                <c:pt idx="92">
                  <c:v>9303</c:v>
                </c:pt>
                <c:pt idx="93">
                  <c:v>4239</c:v>
                </c:pt>
                <c:pt idx="94">
                  <c:v>4943</c:v>
                </c:pt>
                <c:pt idx="95">
                  <c:v>5744</c:v>
                </c:pt>
                <c:pt idx="96">
                  <c:v>2548</c:v>
                </c:pt>
                <c:pt idx="97">
                  <c:v>5230</c:v>
                </c:pt>
                <c:pt idx="98">
                  <c:v>24917</c:v>
                </c:pt>
                <c:pt idx="99">
                  <c:v>21893</c:v>
                </c:pt>
                <c:pt idx="100">
                  <c:v>2453</c:v>
                </c:pt>
                <c:pt idx="101">
                  <c:v>104952</c:v>
                </c:pt>
                <c:pt idx="102">
                  <c:v>3174</c:v>
                </c:pt>
                <c:pt idx="103">
                  <c:v>2544</c:v>
                </c:pt>
                <c:pt idx="104">
                  <c:v>5472</c:v>
                </c:pt>
                <c:pt idx="105">
                  <c:v>111745</c:v>
                </c:pt>
                <c:pt idx="106">
                  <c:v>7221</c:v>
                </c:pt>
                <c:pt idx="107">
                  <c:v>19556</c:v>
                </c:pt>
                <c:pt idx="108">
                  <c:v>4469</c:v>
                </c:pt>
                <c:pt idx="109">
                  <c:v>27468</c:v>
                </c:pt>
                <c:pt idx="110">
                  <c:v>3655</c:v>
                </c:pt>
                <c:pt idx="111">
                  <c:v>4510</c:v>
                </c:pt>
                <c:pt idx="112">
                  <c:v>4070</c:v>
                </c:pt>
                <c:pt idx="113">
                  <c:v>2749</c:v>
                </c:pt>
                <c:pt idx="114">
                  <c:v>1568</c:v>
                </c:pt>
                <c:pt idx="115">
                  <c:v>57472</c:v>
                </c:pt>
                <c:pt idx="116">
                  <c:v>1374</c:v>
                </c:pt>
                <c:pt idx="117">
                  <c:v>1570</c:v>
                </c:pt>
                <c:pt idx="118">
                  <c:v>1573</c:v>
                </c:pt>
                <c:pt idx="119">
                  <c:v>30514</c:v>
                </c:pt>
                <c:pt idx="120">
                  <c:v>1096</c:v>
                </c:pt>
                <c:pt idx="121">
                  <c:v>1071</c:v>
                </c:pt>
                <c:pt idx="122">
                  <c:v>1240</c:v>
                </c:pt>
                <c:pt idx="123">
                  <c:v>6647</c:v>
                </c:pt>
                <c:pt idx="124">
                  <c:v>1443</c:v>
                </c:pt>
                <c:pt idx="125">
                  <c:v>1117</c:v>
                </c:pt>
                <c:pt idx="126">
                  <c:v>1510</c:v>
                </c:pt>
                <c:pt idx="127">
                  <c:v>1673</c:v>
                </c:pt>
                <c:pt idx="128">
                  <c:v>8239</c:v>
                </c:pt>
                <c:pt idx="129">
                  <c:v>1158</c:v>
                </c:pt>
                <c:pt idx="130">
                  <c:v>1331</c:v>
                </c:pt>
                <c:pt idx="131">
                  <c:v>1565</c:v>
                </c:pt>
                <c:pt idx="132">
                  <c:v>7659</c:v>
                </c:pt>
                <c:pt idx="133">
                  <c:v>9463</c:v>
                </c:pt>
                <c:pt idx="134">
                  <c:v>2427</c:v>
                </c:pt>
                <c:pt idx="135">
                  <c:v>17202</c:v>
                </c:pt>
                <c:pt idx="136">
                  <c:v>8617</c:v>
                </c:pt>
                <c:pt idx="137">
                  <c:v>229733</c:v>
                </c:pt>
                <c:pt idx="138">
                  <c:v>25666</c:v>
                </c:pt>
                <c:pt idx="139">
                  <c:v>59964</c:v>
                </c:pt>
                <c:pt idx="140">
                  <c:v>39549</c:v>
                </c:pt>
                <c:pt idx="141">
                  <c:v>140432</c:v>
                </c:pt>
                <c:pt idx="142">
                  <c:v>11040</c:v>
                </c:pt>
                <c:pt idx="143">
                  <c:v>44940</c:v>
                </c:pt>
                <c:pt idx="144">
                  <c:v>3960</c:v>
                </c:pt>
                <c:pt idx="145">
                  <c:v>20691</c:v>
                </c:pt>
                <c:pt idx="146">
                  <c:v>6887</c:v>
                </c:pt>
                <c:pt idx="147">
                  <c:v>112830</c:v>
                </c:pt>
                <c:pt idx="148">
                  <c:v>7444</c:v>
                </c:pt>
                <c:pt idx="149">
                  <c:v>12097</c:v>
                </c:pt>
                <c:pt idx="150">
                  <c:v>20151</c:v>
                </c:pt>
                <c:pt idx="151">
                  <c:v>10282</c:v>
                </c:pt>
                <c:pt idx="152">
                  <c:v>2999</c:v>
                </c:pt>
                <c:pt idx="153">
                  <c:v>7094</c:v>
                </c:pt>
                <c:pt idx="154">
                  <c:v>4862</c:v>
                </c:pt>
                <c:pt idx="155">
                  <c:v>9493</c:v>
                </c:pt>
                <c:pt idx="156">
                  <c:v>3915</c:v>
                </c:pt>
                <c:pt idx="157">
                  <c:v>14948</c:v>
                </c:pt>
                <c:pt idx="158">
                  <c:v>7255</c:v>
                </c:pt>
                <c:pt idx="159">
                  <c:v>13633</c:v>
                </c:pt>
                <c:pt idx="160">
                  <c:v>21080</c:v>
                </c:pt>
                <c:pt idx="161">
                  <c:v>4879</c:v>
                </c:pt>
                <c:pt idx="162">
                  <c:v>37716</c:v>
                </c:pt>
                <c:pt idx="163">
                  <c:v>19724</c:v>
                </c:pt>
                <c:pt idx="164">
                  <c:v>68290</c:v>
                </c:pt>
                <c:pt idx="165">
                  <c:v>4583</c:v>
                </c:pt>
                <c:pt idx="166">
                  <c:v>8039</c:v>
                </c:pt>
                <c:pt idx="167">
                  <c:v>2874</c:v>
                </c:pt>
                <c:pt idx="168">
                  <c:v>41906</c:v>
                </c:pt>
                <c:pt idx="169">
                  <c:v>7829</c:v>
                </c:pt>
                <c:pt idx="170">
                  <c:v>8105</c:v>
                </c:pt>
                <c:pt idx="171">
                  <c:v>24738</c:v>
                </c:pt>
                <c:pt idx="172">
                  <c:v>37159</c:v>
                </c:pt>
                <c:pt idx="173">
                  <c:v>10830</c:v>
                </c:pt>
                <c:pt idx="174">
                  <c:v>8533</c:v>
                </c:pt>
                <c:pt idx="175">
                  <c:v>6518</c:v>
                </c:pt>
                <c:pt idx="176">
                  <c:v>17776</c:v>
                </c:pt>
                <c:pt idx="177">
                  <c:v>38806</c:v>
                </c:pt>
                <c:pt idx="178">
                  <c:v>7989</c:v>
                </c:pt>
                <c:pt idx="179">
                  <c:v>56950</c:v>
                </c:pt>
                <c:pt idx="180">
                  <c:v>4223</c:v>
                </c:pt>
                <c:pt idx="181">
                  <c:v>4005</c:v>
                </c:pt>
                <c:pt idx="182">
                  <c:v>7217</c:v>
                </c:pt>
                <c:pt idx="183">
                  <c:v>2968</c:v>
                </c:pt>
                <c:pt idx="184">
                  <c:v>4028</c:v>
                </c:pt>
                <c:pt idx="185">
                  <c:v>5388</c:v>
                </c:pt>
                <c:pt idx="186">
                  <c:v>4004</c:v>
                </c:pt>
                <c:pt idx="187">
                  <c:v>33643</c:v>
                </c:pt>
                <c:pt idx="188">
                  <c:v>3721</c:v>
                </c:pt>
                <c:pt idx="189">
                  <c:v>6330</c:v>
                </c:pt>
                <c:pt idx="190">
                  <c:v>76659</c:v>
                </c:pt>
                <c:pt idx="191">
                  <c:v>8730</c:v>
                </c:pt>
                <c:pt idx="192">
                  <c:v>3130</c:v>
                </c:pt>
                <c:pt idx="193">
                  <c:v>3124</c:v>
                </c:pt>
                <c:pt idx="194">
                  <c:v>3530</c:v>
                </c:pt>
                <c:pt idx="195">
                  <c:v>64850</c:v>
                </c:pt>
                <c:pt idx="196">
                  <c:v>7191</c:v>
                </c:pt>
                <c:pt idx="197">
                  <c:v>6557</c:v>
                </c:pt>
                <c:pt idx="198">
                  <c:v>16054</c:v>
                </c:pt>
                <c:pt idx="199">
                  <c:v>205934</c:v>
                </c:pt>
                <c:pt idx="200">
                  <c:v>5682</c:v>
                </c:pt>
                <c:pt idx="201">
                  <c:v>5644</c:v>
                </c:pt>
                <c:pt idx="202">
                  <c:v>121234</c:v>
                </c:pt>
                <c:pt idx="203">
                  <c:v>6218</c:v>
                </c:pt>
                <c:pt idx="204">
                  <c:v>4220</c:v>
                </c:pt>
                <c:pt idx="205">
                  <c:v>3772</c:v>
                </c:pt>
                <c:pt idx="206">
                  <c:v>54734</c:v>
                </c:pt>
                <c:pt idx="207">
                  <c:v>12978</c:v>
                </c:pt>
                <c:pt idx="208">
                  <c:v>2845</c:v>
                </c:pt>
                <c:pt idx="209">
                  <c:v>1594</c:v>
                </c:pt>
                <c:pt idx="210">
                  <c:v>21685</c:v>
                </c:pt>
                <c:pt idx="211">
                  <c:v>64746</c:v>
                </c:pt>
                <c:pt idx="212">
                  <c:v>2327</c:v>
                </c:pt>
                <c:pt idx="213">
                  <c:v>26000</c:v>
                </c:pt>
                <c:pt idx="214">
                  <c:v>26728</c:v>
                </c:pt>
                <c:pt idx="215">
                  <c:v>9874</c:v>
                </c:pt>
                <c:pt idx="216">
                  <c:v>4372</c:v>
                </c:pt>
                <c:pt idx="217">
                  <c:v>7241</c:v>
                </c:pt>
                <c:pt idx="218">
                  <c:v>14305</c:v>
                </c:pt>
                <c:pt idx="219">
                  <c:v>35904</c:v>
                </c:pt>
                <c:pt idx="220">
                  <c:v>9084</c:v>
                </c:pt>
                <c:pt idx="221">
                  <c:v>25269</c:v>
                </c:pt>
                <c:pt idx="222">
                  <c:v>6369</c:v>
                </c:pt>
                <c:pt idx="223">
                  <c:v>252207</c:v>
                </c:pt>
                <c:pt idx="224">
                  <c:v>21863</c:v>
                </c:pt>
                <c:pt idx="225">
                  <c:v>5699</c:v>
                </c:pt>
                <c:pt idx="226">
                  <c:v>5058</c:v>
                </c:pt>
                <c:pt idx="227">
                  <c:v>5063</c:v>
                </c:pt>
                <c:pt idx="228">
                  <c:v>20573</c:v>
                </c:pt>
                <c:pt idx="229">
                  <c:v>6691</c:v>
                </c:pt>
                <c:pt idx="230">
                  <c:v>5278</c:v>
                </c:pt>
                <c:pt idx="231">
                  <c:v>19279</c:v>
                </c:pt>
                <c:pt idx="232">
                  <c:v>19744</c:v>
                </c:pt>
                <c:pt idx="233">
                  <c:v>6316</c:v>
                </c:pt>
                <c:pt idx="234">
                  <c:v>6166</c:v>
                </c:pt>
                <c:pt idx="235">
                  <c:v>7200</c:v>
                </c:pt>
                <c:pt idx="236">
                  <c:v>35161</c:v>
                </c:pt>
                <c:pt idx="237">
                  <c:v>8499</c:v>
                </c:pt>
                <c:pt idx="238">
                  <c:v>33613</c:v>
                </c:pt>
                <c:pt idx="239">
                  <c:v>40413</c:v>
                </c:pt>
                <c:pt idx="240">
                  <c:v>319133</c:v>
                </c:pt>
                <c:pt idx="241">
                  <c:v>66824</c:v>
                </c:pt>
                <c:pt idx="242">
                  <c:v>5188</c:v>
                </c:pt>
                <c:pt idx="243">
                  <c:v>6503</c:v>
                </c:pt>
                <c:pt idx="244">
                  <c:v>5656</c:v>
                </c:pt>
                <c:pt idx="245">
                  <c:v>4349</c:v>
                </c:pt>
                <c:pt idx="246">
                  <c:v>9068</c:v>
                </c:pt>
                <c:pt idx="247">
                  <c:v>43464</c:v>
                </c:pt>
                <c:pt idx="248">
                  <c:v>9321</c:v>
                </c:pt>
                <c:pt idx="249">
                  <c:v>27513</c:v>
                </c:pt>
                <c:pt idx="250">
                  <c:v>82011</c:v>
                </c:pt>
                <c:pt idx="251">
                  <c:v>6372</c:v>
                </c:pt>
                <c:pt idx="252">
                  <c:v>50539</c:v>
                </c:pt>
                <c:pt idx="253">
                  <c:v>65309</c:v>
                </c:pt>
                <c:pt idx="254">
                  <c:v>7774</c:v>
                </c:pt>
                <c:pt idx="255">
                  <c:v>8360</c:v>
                </c:pt>
                <c:pt idx="256">
                  <c:v>7948</c:v>
                </c:pt>
                <c:pt idx="257">
                  <c:v>41650</c:v>
                </c:pt>
                <c:pt idx="258">
                  <c:v>5461</c:v>
                </c:pt>
                <c:pt idx="259">
                  <c:v>5918</c:v>
                </c:pt>
                <c:pt idx="260">
                  <c:v>55398</c:v>
                </c:pt>
                <c:pt idx="261">
                  <c:v>4264</c:v>
                </c:pt>
                <c:pt idx="262">
                  <c:v>12735</c:v>
                </c:pt>
                <c:pt idx="263">
                  <c:v>16978</c:v>
                </c:pt>
                <c:pt idx="264">
                  <c:v>11881</c:v>
                </c:pt>
                <c:pt idx="265">
                  <c:v>6050</c:v>
                </c:pt>
                <c:pt idx="266">
                  <c:v>65260</c:v>
                </c:pt>
                <c:pt idx="267">
                  <c:v>111502</c:v>
                </c:pt>
                <c:pt idx="268">
                  <c:v>94644</c:v>
                </c:pt>
                <c:pt idx="269">
                  <c:v>9098</c:v>
                </c:pt>
                <c:pt idx="270">
                  <c:v>6194</c:v>
                </c:pt>
                <c:pt idx="271">
                  <c:v>31448</c:v>
                </c:pt>
                <c:pt idx="272">
                  <c:v>3611</c:v>
                </c:pt>
                <c:pt idx="273">
                  <c:v>277100</c:v>
                </c:pt>
                <c:pt idx="274">
                  <c:v>11854</c:v>
                </c:pt>
                <c:pt idx="275">
                  <c:v>191324</c:v>
                </c:pt>
                <c:pt idx="276">
                  <c:v>4908</c:v>
                </c:pt>
                <c:pt idx="277">
                  <c:v>4909</c:v>
                </c:pt>
                <c:pt idx="278">
                  <c:v>20327</c:v>
                </c:pt>
                <c:pt idx="279">
                  <c:v>16968</c:v>
                </c:pt>
                <c:pt idx="280">
                  <c:v>47721</c:v>
                </c:pt>
                <c:pt idx="281">
                  <c:v>14847</c:v>
                </c:pt>
                <c:pt idx="282">
                  <c:v>4180</c:v>
                </c:pt>
                <c:pt idx="283">
                  <c:v>24112</c:v>
                </c:pt>
                <c:pt idx="284">
                  <c:v>29062</c:v>
                </c:pt>
                <c:pt idx="285">
                  <c:v>4072</c:v>
                </c:pt>
                <c:pt idx="286">
                  <c:v>3289</c:v>
                </c:pt>
                <c:pt idx="287">
                  <c:v>7127</c:v>
                </c:pt>
                <c:pt idx="288">
                  <c:v>4410</c:v>
                </c:pt>
                <c:pt idx="289">
                  <c:v>5969</c:v>
                </c:pt>
                <c:pt idx="290">
                  <c:v>5807</c:v>
                </c:pt>
                <c:pt idx="291">
                  <c:v>21564</c:v>
                </c:pt>
                <c:pt idx="292">
                  <c:v>7004</c:v>
                </c:pt>
                <c:pt idx="293">
                  <c:v>4388</c:v>
                </c:pt>
                <c:pt idx="294">
                  <c:v>5396</c:v>
                </c:pt>
                <c:pt idx="295">
                  <c:v>14480</c:v>
                </c:pt>
                <c:pt idx="296">
                  <c:v>11469</c:v>
                </c:pt>
                <c:pt idx="297">
                  <c:v>4955</c:v>
                </c:pt>
                <c:pt idx="298">
                  <c:v>102620</c:v>
                </c:pt>
                <c:pt idx="299">
                  <c:v>15323</c:v>
                </c:pt>
                <c:pt idx="300">
                  <c:v>80871</c:v>
                </c:pt>
                <c:pt idx="301">
                  <c:v>8303</c:v>
                </c:pt>
                <c:pt idx="302">
                  <c:v>10217</c:v>
                </c:pt>
                <c:pt idx="303">
                  <c:v>8178</c:v>
                </c:pt>
                <c:pt idx="304">
                  <c:v>29650</c:v>
                </c:pt>
                <c:pt idx="305">
                  <c:v>6295</c:v>
                </c:pt>
                <c:pt idx="306">
                  <c:v>7998</c:v>
                </c:pt>
                <c:pt idx="307">
                  <c:v>5525</c:v>
                </c:pt>
                <c:pt idx="308">
                  <c:v>4794</c:v>
                </c:pt>
                <c:pt idx="309">
                  <c:v>6503</c:v>
                </c:pt>
                <c:pt idx="310">
                  <c:v>73584</c:v>
                </c:pt>
                <c:pt idx="311">
                  <c:v>70212</c:v>
                </c:pt>
                <c:pt idx="312">
                  <c:v>5113</c:v>
                </c:pt>
                <c:pt idx="313">
                  <c:v>5553</c:v>
                </c:pt>
                <c:pt idx="314">
                  <c:v>11525</c:v>
                </c:pt>
                <c:pt idx="315">
                  <c:v>20647</c:v>
                </c:pt>
                <c:pt idx="316">
                  <c:v>18474</c:v>
                </c:pt>
                <c:pt idx="317">
                  <c:v>5659</c:v>
                </c:pt>
                <c:pt idx="318">
                  <c:v>6476</c:v>
                </c:pt>
                <c:pt idx="319">
                  <c:v>104966</c:v>
                </c:pt>
                <c:pt idx="320">
                  <c:v>5499</c:v>
                </c:pt>
                <c:pt idx="321">
                  <c:v>5405</c:v>
                </c:pt>
                <c:pt idx="322">
                  <c:v>6486</c:v>
                </c:pt>
                <c:pt idx="323">
                  <c:v>6736</c:v>
                </c:pt>
                <c:pt idx="324">
                  <c:v>55633</c:v>
                </c:pt>
                <c:pt idx="325">
                  <c:v>7278</c:v>
                </c:pt>
                <c:pt idx="326">
                  <c:v>34095</c:v>
                </c:pt>
                <c:pt idx="327">
                  <c:v>8025</c:v>
                </c:pt>
                <c:pt idx="328">
                  <c:v>4698</c:v>
                </c:pt>
                <c:pt idx="329">
                  <c:v>5630</c:v>
                </c:pt>
                <c:pt idx="330">
                  <c:v>17099</c:v>
                </c:pt>
                <c:pt idx="331">
                  <c:v>8090</c:v>
                </c:pt>
                <c:pt idx="332">
                  <c:v>4642</c:v>
                </c:pt>
                <c:pt idx="333">
                  <c:v>4954</c:v>
                </c:pt>
                <c:pt idx="334">
                  <c:v>11373</c:v>
                </c:pt>
                <c:pt idx="335">
                  <c:v>32576</c:v>
                </c:pt>
                <c:pt idx="336">
                  <c:v>8745</c:v>
                </c:pt>
                <c:pt idx="337">
                  <c:v>6181</c:v>
                </c:pt>
                <c:pt idx="338">
                  <c:v>11509</c:v>
                </c:pt>
                <c:pt idx="339">
                  <c:v>7753</c:v>
                </c:pt>
                <c:pt idx="340">
                  <c:v>19301</c:v>
                </c:pt>
                <c:pt idx="341">
                  <c:v>7378</c:v>
                </c:pt>
                <c:pt idx="342">
                  <c:v>65149</c:v>
                </c:pt>
                <c:pt idx="343">
                  <c:v>5067</c:v>
                </c:pt>
                <c:pt idx="344">
                  <c:v>7705</c:v>
                </c:pt>
                <c:pt idx="345">
                  <c:v>124753</c:v>
                </c:pt>
                <c:pt idx="346">
                  <c:v>10164</c:v>
                </c:pt>
                <c:pt idx="347">
                  <c:v>9518</c:v>
                </c:pt>
                <c:pt idx="348">
                  <c:v>42313</c:v>
                </c:pt>
                <c:pt idx="349">
                  <c:v>25542</c:v>
                </c:pt>
                <c:pt idx="350">
                  <c:v>7165</c:v>
                </c:pt>
                <c:pt idx="351">
                  <c:v>9209</c:v>
                </c:pt>
                <c:pt idx="352">
                  <c:v>7633</c:v>
                </c:pt>
                <c:pt idx="353">
                  <c:v>10441</c:v>
                </c:pt>
                <c:pt idx="354">
                  <c:v>8962</c:v>
                </c:pt>
                <c:pt idx="355">
                  <c:v>12066</c:v>
                </c:pt>
                <c:pt idx="356">
                  <c:v>10300</c:v>
                </c:pt>
                <c:pt idx="357">
                  <c:v>5797</c:v>
                </c:pt>
                <c:pt idx="358">
                  <c:v>16811</c:v>
                </c:pt>
                <c:pt idx="359">
                  <c:v>9035</c:v>
                </c:pt>
                <c:pt idx="360">
                  <c:v>51899</c:v>
                </c:pt>
                <c:pt idx="361">
                  <c:v>7594</c:v>
                </c:pt>
                <c:pt idx="362">
                  <c:v>11859</c:v>
                </c:pt>
                <c:pt idx="363">
                  <c:v>9586</c:v>
                </c:pt>
                <c:pt idx="364">
                  <c:v>15350</c:v>
                </c:pt>
                <c:pt idx="365">
                  <c:v>9903</c:v>
                </c:pt>
                <c:pt idx="366">
                  <c:v>55202</c:v>
                </c:pt>
                <c:pt idx="367">
                  <c:v>34774</c:v>
                </c:pt>
                <c:pt idx="368">
                  <c:v>45260</c:v>
                </c:pt>
                <c:pt idx="369">
                  <c:v>15194</c:v>
                </c:pt>
                <c:pt idx="370">
                  <c:v>11736</c:v>
                </c:pt>
                <c:pt idx="371">
                  <c:v>18929</c:v>
                </c:pt>
                <c:pt idx="372">
                  <c:v>9835</c:v>
                </c:pt>
                <c:pt idx="373">
                  <c:v>12414</c:v>
                </c:pt>
                <c:pt idx="374">
                  <c:v>60918</c:v>
                </c:pt>
                <c:pt idx="375">
                  <c:v>147918</c:v>
                </c:pt>
                <c:pt idx="376">
                  <c:v>251269</c:v>
                </c:pt>
                <c:pt idx="377">
                  <c:v>9970</c:v>
                </c:pt>
                <c:pt idx="378">
                  <c:v>10417</c:v>
                </c:pt>
                <c:pt idx="379">
                  <c:v>8198</c:v>
                </c:pt>
                <c:pt idx="380">
                  <c:v>10701</c:v>
                </c:pt>
                <c:pt idx="381">
                  <c:v>8875</c:v>
                </c:pt>
                <c:pt idx="382">
                  <c:v>45508</c:v>
                </c:pt>
                <c:pt idx="383">
                  <c:v>8891</c:v>
                </c:pt>
                <c:pt idx="384">
                  <c:v>12695</c:v>
                </c:pt>
                <c:pt idx="385">
                  <c:v>5953</c:v>
                </c:pt>
                <c:pt idx="386">
                  <c:v>5313</c:v>
                </c:pt>
                <c:pt idx="387">
                  <c:v>55696</c:v>
                </c:pt>
                <c:pt idx="388">
                  <c:v>26026</c:v>
                </c:pt>
                <c:pt idx="389">
                  <c:v>6406</c:v>
                </c:pt>
                <c:pt idx="390">
                  <c:v>7057</c:v>
                </c:pt>
                <c:pt idx="391">
                  <c:v>6156</c:v>
                </c:pt>
                <c:pt idx="392">
                  <c:v>6276</c:v>
                </c:pt>
                <c:pt idx="393">
                  <c:v>110172</c:v>
                </c:pt>
                <c:pt idx="394">
                  <c:v>6333</c:v>
                </c:pt>
                <c:pt idx="395">
                  <c:v>11079</c:v>
                </c:pt>
                <c:pt idx="396">
                  <c:v>6385</c:v>
                </c:pt>
                <c:pt idx="397">
                  <c:v>80227</c:v>
                </c:pt>
                <c:pt idx="398">
                  <c:v>47128</c:v>
                </c:pt>
                <c:pt idx="399">
                  <c:v>94172</c:v>
                </c:pt>
                <c:pt idx="400">
                  <c:v>7253</c:v>
                </c:pt>
                <c:pt idx="401">
                  <c:v>7004</c:v>
                </c:pt>
                <c:pt idx="402">
                  <c:v>7716</c:v>
                </c:pt>
                <c:pt idx="403">
                  <c:v>4649</c:v>
                </c:pt>
                <c:pt idx="404">
                  <c:v>42092</c:v>
                </c:pt>
                <c:pt idx="405">
                  <c:v>8769</c:v>
                </c:pt>
                <c:pt idx="406">
                  <c:v>9301</c:v>
                </c:pt>
                <c:pt idx="407">
                  <c:v>6769</c:v>
                </c:pt>
                <c:pt idx="408">
                  <c:v>8132</c:v>
                </c:pt>
                <c:pt idx="409">
                  <c:v>5824</c:v>
                </c:pt>
                <c:pt idx="410">
                  <c:v>9579</c:v>
                </c:pt>
                <c:pt idx="411">
                  <c:v>1110282</c:v>
                </c:pt>
                <c:pt idx="412">
                  <c:v>14759</c:v>
                </c:pt>
                <c:pt idx="413">
                  <c:v>2474</c:v>
                </c:pt>
                <c:pt idx="414">
                  <c:v>7073</c:v>
                </c:pt>
                <c:pt idx="415">
                  <c:v>8238</c:v>
                </c:pt>
                <c:pt idx="416">
                  <c:v>7333</c:v>
                </c:pt>
                <c:pt idx="417">
                  <c:v>6079</c:v>
                </c:pt>
                <c:pt idx="418">
                  <c:v>570</c:v>
                </c:pt>
                <c:pt idx="419">
                  <c:v>5900</c:v>
                </c:pt>
                <c:pt idx="420">
                  <c:v>11941</c:v>
                </c:pt>
                <c:pt idx="421">
                  <c:v>10885</c:v>
                </c:pt>
                <c:pt idx="422">
                  <c:v>746</c:v>
                </c:pt>
                <c:pt idx="423">
                  <c:v>22468</c:v>
                </c:pt>
                <c:pt idx="424">
                  <c:v>9067</c:v>
                </c:pt>
                <c:pt idx="425">
                  <c:v>6971</c:v>
                </c:pt>
                <c:pt idx="426">
                  <c:v>5144</c:v>
                </c:pt>
                <c:pt idx="427">
                  <c:v>7469</c:v>
                </c:pt>
                <c:pt idx="428">
                  <c:v>726</c:v>
                </c:pt>
                <c:pt idx="429">
                  <c:v>23855</c:v>
                </c:pt>
                <c:pt idx="430">
                  <c:v>10510</c:v>
                </c:pt>
                <c:pt idx="431">
                  <c:v>12811</c:v>
                </c:pt>
                <c:pt idx="432">
                  <c:v>16557</c:v>
                </c:pt>
                <c:pt idx="433">
                  <c:v>457509</c:v>
                </c:pt>
                <c:pt idx="434">
                  <c:v>10083</c:v>
                </c:pt>
                <c:pt idx="435">
                  <c:v>7960</c:v>
                </c:pt>
                <c:pt idx="436">
                  <c:v>7355</c:v>
                </c:pt>
                <c:pt idx="437">
                  <c:v>2670</c:v>
                </c:pt>
                <c:pt idx="438">
                  <c:v>191207</c:v>
                </c:pt>
                <c:pt idx="439">
                  <c:v>9940</c:v>
                </c:pt>
                <c:pt idx="440">
                  <c:v>9411</c:v>
                </c:pt>
                <c:pt idx="441">
                  <c:v>8070</c:v>
                </c:pt>
                <c:pt idx="442">
                  <c:v>125026</c:v>
                </c:pt>
                <c:pt idx="443">
                  <c:v>12735</c:v>
                </c:pt>
                <c:pt idx="444">
                  <c:v>21958</c:v>
                </c:pt>
                <c:pt idx="445">
                  <c:v>162816</c:v>
                </c:pt>
                <c:pt idx="446">
                  <c:v>33000</c:v>
                </c:pt>
                <c:pt idx="447">
                  <c:v>11459</c:v>
                </c:pt>
                <c:pt idx="448">
                  <c:v>10634</c:v>
                </c:pt>
                <c:pt idx="449">
                  <c:v>10508</c:v>
                </c:pt>
                <c:pt idx="450">
                  <c:v>16535</c:v>
                </c:pt>
                <c:pt idx="451">
                  <c:v>14157</c:v>
                </c:pt>
                <c:pt idx="452">
                  <c:v>6737</c:v>
                </c:pt>
                <c:pt idx="453">
                  <c:v>42940</c:v>
                </c:pt>
                <c:pt idx="454">
                  <c:v>12627</c:v>
                </c:pt>
                <c:pt idx="455">
                  <c:v>9100</c:v>
                </c:pt>
                <c:pt idx="456">
                  <c:v>665792</c:v>
                </c:pt>
                <c:pt idx="457">
                  <c:v>10115</c:v>
                </c:pt>
                <c:pt idx="458">
                  <c:v>17029</c:v>
                </c:pt>
                <c:pt idx="459">
                  <c:v>497910</c:v>
                </c:pt>
                <c:pt idx="460">
                  <c:v>453213</c:v>
                </c:pt>
                <c:pt idx="461">
                  <c:v>10832</c:v>
                </c:pt>
                <c:pt idx="462">
                  <c:v>7466</c:v>
                </c:pt>
                <c:pt idx="463">
                  <c:v>51571</c:v>
                </c:pt>
                <c:pt idx="464">
                  <c:v>31467</c:v>
                </c:pt>
                <c:pt idx="465">
                  <c:v>16779</c:v>
                </c:pt>
                <c:pt idx="466">
                  <c:v>14986</c:v>
                </c:pt>
                <c:pt idx="467">
                  <c:v>13264</c:v>
                </c:pt>
                <c:pt idx="468">
                  <c:v>8893</c:v>
                </c:pt>
                <c:pt idx="469">
                  <c:v>12060</c:v>
                </c:pt>
                <c:pt idx="470">
                  <c:v>39641</c:v>
                </c:pt>
                <c:pt idx="471">
                  <c:v>9238</c:v>
                </c:pt>
                <c:pt idx="472">
                  <c:v>10966</c:v>
                </c:pt>
                <c:pt idx="473">
                  <c:v>7927</c:v>
                </c:pt>
                <c:pt idx="474">
                  <c:v>8745</c:v>
                </c:pt>
                <c:pt idx="475">
                  <c:v>10325</c:v>
                </c:pt>
                <c:pt idx="476">
                  <c:v>20696</c:v>
                </c:pt>
                <c:pt idx="477">
                  <c:v>7910</c:v>
                </c:pt>
                <c:pt idx="478">
                  <c:v>9456</c:v>
                </c:pt>
                <c:pt idx="479">
                  <c:v>8779</c:v>
                </c:pt>
                <c:pt idx="480">
                  <c:v>8367</c:v>
                </c:pt>
                <c:pt idx="481">
                  <c:v>8371</c:v>
                </c:pt>
                <c:pt idx="482">
                  <c:v>8030</c:v>
                </c:pt>
                <c:pt idx="483">
                  <c:v>7491</c:v>
                </c:pt>
                <c:pt idx="484">
                  <c:v>17442</c:v>
                </c:pt>
                <c:pt idx="485">
                  <c:v>7754</c:v>
                </c:pt>
                <c:pt idx="486">
                  <c:v>8703</c:v>
                </c:pt>
                <c:pt idx="487">
                  <c:v>10228</c:v>
                </c:pt>
                <c:pt idx="488">
                  <c:v>5808</c:v>
                </c:pt>
                <c:pt idx="489">
                  <c:v>13960</c:v>
                </c:pt>
                <c:pt idx="490">
                  <c:v>9218</c:v>
                </c:pt>
                <c:pt idx="491">
                  <c:v>7536</c:v>
                </c:pt>
                <c:pt idx="492">
                  <c:v>6229</c:v>
                </c:pt>
                <c:pt idx="493">
                  <c:v>7216</c:v>
                </c:pt>
                <c:pt idx="494">
                  <c:v>7564</c:v>
                </c:pt>
                <c:pt idx="495">
                  <c:v>7292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3-1E4C-99A5-92BA3EE2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dataset_Facebook!$C$1</c:f>
              <c:strCache>
                <c:ptCount val="1"/>
                <c:pt idx="0">
                  <c:v>Lifetime Engaged Users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dataset_Facebook!$C$2:$C$497</c:f>
              <c:numCache>
                <c:formatCode>General</c:formatCode>
                <c:ptCount val="496"/>
                <c:pt idx="0">
                  <c:v>178</c:v>
                </c:pt>
                <c:pt idx="1">
                  <c:v>1457</c:v>
                </c:pt>
                <c:pt idx="2">
                  <c:v>177</c:v>
                </c:pt>
                <c:pt idx="3">
                  <c:v>2211</c:v>
                </c:pt>
                <c:pt idx="4">
                  <c:v>671</c:v>
                </c:pt>
                <c:pt idx="5">
                  <c:v>1191</c:v>
                </c:pt>
                <c:pt idx="6">
                  <c:v>481</c:v>
                </c:pt>
                <c:pt idx="7">
                  <c:v>537</c:v>
                </c:pt>
                <c:pt idx="8">
                  <c:v>1530</c:v>
                </c:pt>
                <c:pt idx="9">
                  <c:v>280</c:v>
                </c:pt>
                <c:pt idx="10">
                  <c:v>4258</c:v>
                </c:pt>
                <c:pt idx="11">
                  <c:v>208</c:v>
                </c:pt>
                <c:pt idx="12">
                  <c:v>193</c:v>
                </c:pt>
                <c:pt idx="13">
                  <c:v>249</c:v>
                </c:pt>
                <c:pt idx="14">
                  <c:v>887</c:v>
                </c:pt>
                <c:pt idx="15">
                  <c:v>1264</c:v>
                </c:pt>
                <c:pt idx="16">
                  <c:v>163</c:v>
                </c:pt>
                <c:pt idx="17">
                  <c:v>1706</c:v>
                </c:pt>
                <c:pt idx="18">
                  <c:v>130</c:v>
                </c:pt>
                <c:pt idx="19">
                  <c:v>121</c:v>
                </c:pt>
                <c:pt idx="20">
                  <c:v>200</c:v>
                </c:pt>
                <c:pt idx="21">
                  <c:v>15</c:v>
                </c:pt>
                <c:pt idx="22">
                  <c:v>118</c:v>
                </c:pt>
                <c:pt idx="23">
                  <c:v>176</c:v>
                </c:pt>
                <c:pt idx="24">
                  <c:v>1341</c:v>
                </c:pt>
                <c:pt idx="25">
                  <c:v>1521</c:v>
                </c:pt>
                <c:pt idx="26">
                  <c:v>2806</c:v>
                </c:pt>
                <c:pt idx="27">
                  <c:v>212</c:v>
                </c:pt>
                <c:pt idx="28">
                  <c:v>973</c:v>
                </c:pt>
                <c:pt idx="29">
                  <c:v>1141</c:v>
                </c:pt>
                <c:pt idx="30">
                  <c:v>385</c:v>
                </c:pt>
                <c:pt idx="31">
                  <c:v>192</c:v>
                </c:pt>
                <c:pt idx="32">
                  <c:v>368</c:v>
                </c:pt>
                <c:pt idx="33">
                  <c:v>268</c:v>
                </c:pt>
                <c:pt idx="34">
                  <c:v>298</c:v>
                </c:pt>
                <c:pt idx="35">
                  <c:v>423</c:v>
                </c:pt>
                <c:pt idx="36">
                  <c:v>252</c:v>
                </c:pt>
                <c:pt idx="37">
                  <c:v>479</c:v>
                </c:pt>
                <c:pt idx="38">
                  <c:v>5352</c:v>
                </c:pt>
                <c:pt idx="39">
                  <c:v>306</c:v>
                </c:pt>
                <c:pt idx="40">
                  <c:v>2055</c:v>
                </c:pt>
                <c:pt idx="41">
                  <c:v>517</c:v>
                </c:pt>
                <c:pt idx="42">
                  <c:v>2087</c:v>
                </c:pt>
                <c:pt idx="43">
                  <c:v>134</c:v>
                </c:pt>
                <c:pt idx="44">
                  <c:v>355</c:v>
                </c:pt>
                <c:pt idx="45">
                  <c:v>206</c:v>
                </c:pt>
                <c:pt idx="46">
                  <c:v>3572</c:v>
                </c:pt>
                <c:pt idx="47">
                  <c:v>97</c:v>
                </c:pt>
                <c:pt idx="48">
                  <c:v>338</c:v>
                </c:pt>
                <c:pt idx="49">
                  <c:v>84</c:v>
                </c:pt>
                <c:pt idx="50">
                  <c:v>108</c:v>
                </c:pt>
                <c:pt idx="51">
                  <c:v>726</c:v>
                </c:pt>
                <c:pt idx="52">
                  <c:v>355</c:v>
                </c:pt>
                <c:pt idx="53">
                  <c:v>237</c:v>
                </c:pt>
                <c:pt idx="54">
                  <c:v>260</c:v>
                </c:pt>
                <c:pt idx="55">
                  <c:v>459</c:v>
                </c:pt>
                <c:pt idx="56">
                  <c:v>343</c:v>
                </c:pt>
                <c:pt idx="57">
                  <c:v>165</c:v>
                </c:pt>
                <c:pt idx="58">
                  <c:v>230</c:v>
                </c:pt>
                <c:pt idx="59">
                  <c:v>421</c:v>
                </c:pt>
                <c:pt idx="60">
                  <c:v>417</c:v>
                </c:pt>
                <c:pt idx="61">
                  <c:v>630</c:v>
                </c:pt>
                <c:pt idx="62">
                  <c:v>802</c:v>
                </c:pt>
                <c:pt idx="63">
                  <c:v>541</c:v>
                </c:pt>
                <c:pt idx="64">
                  <c:v>232</c:v>
                </c:pt>
                <c:pt idx="65">
                  <c:v>356</c:v>
                </c:pt>
                <c:pt idx="66">
                  <c:v>197</c:v>
                </c:pt>
                <c:pt idx="67">
                  <c:v>1576</c:v>
                </c:pt>
                <c:pt idx="68">
                  <c:v>211</c:v>
                </c:pt>
                <c:pt idx="69">
                  <c:v>360</c:v>
                </c:pt>
                <c:pt idx="70">
                  <c:v>588</c:v>
                </c:pt>
                <c:pt idx="71">
                  <c:v>2101</c:v>
                </c:pt>
                <c:pt idx="72">
                  <c:v>1006</c:v>
                </c:pt>
                <c:pt idx="73">
                  <c:v>555</c:v>
                </c:pt>
                <c:pt idx="74">
                  <c:v>517</c:v>
                </c:pt>
                <c:pt idx="75">
                  <c:v>1150</c:v>
                </c:pt>
                <c:pt idx="76">
                  <c:v>17</c:v>
                </c:pt>
                <c:pt idx="77">
                  <c:v>438</c:v>
                </c:pt>
                <c:pt idx="78">
                  <c:v>217</c:v>
                </c:pt>
                <c:pt idx="79">
                  <c:v>658</c:v>
                </c:pt>
                <c:pt idx="80">
                  <c:v>2295</c:v>
                </c:pt>
                <c:pt idx="81">
                  <c:v>657</c:v>
                </c:pt>
                <c:pt idx="82">
                  <c:v>454</c:v>
                </c:pt>
                <c:pt idx="83">
                  <c:v>321</c:v>
                </c:pt>
                <c:pt idx="84">
                  <c:v>199</c:v>
                </c:pt>
                <c:pt idx="85">
                  <c:v>384</c:v>
                </c:pt>
                <c:pt idx="86">
                  <c:v>330</c:v>
                </c:pt>
                <c:pt idx="87">
                  <c:v>550</c:v>
                </c:pt>
                <c:pt idx="88">
                  <c:v>212</c:v>
                </c:pt>
                <c:pt idx="89">
                  <c:v>374</c:v>
                </c:pt>
                <c:pt idx="90">
                  <c:v>845</c:v>
                </c:pt>
                <c:pt idx="91">
                  <c:v>287</c:v>
                </c:pt>
                <c:pt idx="92">
                  <c:v>607</c:v>
                </c:pt>
                <c:pt idx="93">
                  <c:v>310</c:v>
                </c:pt>
                <c:pt idx="94">
                  <c:v>316</c:v>
                </c:pt>
                <c:pt idx="95">
                  <c:v>391</c:v>
                </c:pt>
                <c:pt idx="96">
                  <c:v>324</c:v>
                </c:pt>
                <c:pt idx="97">
                  <c:v>318</c:v>
                </c:pt>
                <c:pt idx="98">
                  <c:v>2143</c:v>
                </c:pt>
                <c:pt idx="99">
                  <c:v>785</c:v>
                </c:pt>
                <c:pt idx="100">
                  <c:v>37</c:v>
                </c:pt>
                <c:pt idx="101">
                  <c:v>2624</c:v>
                </c:pt>
                <c:pt idx="102">
                  <c:v>288</c:v>
                </c:pt>
                <c:pt idx="103">
                  <c:v>224</c:v>
                </c:pt>
                <c:pt idx="104">
                  <c:v>357</c:v>
                </c:pt>
                <c:pt idx="105">
                  <c:v>3216</c:v>
                </c:pt>
                <c:pt idx="106">
                  <c:v>452</c:v>
                </c:pt>
                <c:pt idx="107">
                  <c:v>1132</c:v>
                </c:pt>
                <c:pt idx="108">
                  <c:v>320</c:v>
                </c:pt>
                <c:pt idx="109">
                  <c:v>2664</c:v>
                </c:pt>
                <c:pt idx="110">
                  <c:v>338</c:v>
                </c:pt>
                <c:pt idx="111">
                  <c:v>311</c:v>
                </c:pt>
                <c:pt idx="112">
                  <c:v>369</c:v>
                </c:pt>
                <c:pt idx="113">
                  <c:v>370</c:v>
                </c:pt>
                <c:pt idx="114">
                  <c:v>323</c:v>
                </c:pt>
                <c:pt idx="115">
                  <c:v>1810</c:v>
                </c:pt>
                <c:pt idx="116">
                  <c:v>303</c:v>
                </c:pt>
                <c:pt idx="117">
                  <c:v>399</c:v>
                </c:pt>
                <c:pt idx="118">
                  <c:v>263</c:v>
                </c:pt>
                <c:pt idx="119">
                  <c:v>2733</c:v>
                </c:pt>
                <c:pt idx="120">
                  <c:v>257</c:v>
                </c:pt>
                <c:pt idx="121">
                  <c:v>229</c:v>
                </c:pt>
                <c:pt idx="122">
                  <c:v>236</c:v>
                </c:pt>
                <c:pt idx="123">
                  <c:v>474</c:v>
                </c:pt>
                <c:pt idx="124">
                  <c:v>226</c:v>
                </c:pt>
                <c:pt idx="125">
                  <c:v>195</c:v>
                </c:pt>
                <c:pt idx="126">
                  <c:v>206</c:v>
                </c:pt>
                <c:pt idx="127">
                  <c:v>207</c:v>
                </c:pt>
                <c:pt idx="128">
                  <c:v>868</c:v>
                </c:pt>
                <c:pt idx="129">
                  <c:v>199</c:v>
                </c:pt>
                <c:pt idx="130">
                  <c:v>214</c:v>
                </c:pt>
                <c:pt idx="131">
                  <c:v>214</c:v>
                </c:pt>
                <c:pt idx="132">
                  <c:v>424</c:v>
                </c:pt>
                <c:pt idx="133">
                  <c:v>204</c:v>
                </c:pt>
                <c:pt idx="134">
                  <c:v>210</c:v>
                </c:pt>
                <c:pt idx="135">
                  <c:v>1480</c:v>
                </c:pt>
                <c:pt idx="136">
                  <c:v>428</c:v>
                </c:pt>
                <c:pt idx="137">
                  <c:v>1032</c:v>
                </c:pt>
                <c:pt idx="138">
                  <c:v>2543</c:v>
                </c:pt>
                <c:pt idx="139">
                  <c:v>6164</c:v>
                </c:pt>
                <c:pt idx="140">
                  <c:v>714</c:v>
                </c:pt>
                <c:pt idx="141">
                  <c:v>1462</c:v>
                </c:pt>
                <c:pt idx="142">
                  <c:v>528</c:v>
                </c:pt>
                <c:pt idx="143">
                  <c:v>421</c:v>
                </c:pt>
                <c:pt idx="144">
                  <c:v>303</c:v>
                </c:pt>
                <c:pt idx="145">
                  <c:v>1967</c:v>
                </c:pt>
                <c:pt idx="146">
                  <c:v>111</c:v>
                </c:pt>
                <c:pt idx="147">
                  <c:v>2105</c:v>
                </c:pt>
                <c:pt idx="148">
                  <c:v>477</c:v>
                </c:pt>
                <c:pt idx="149">
                  <c:v>806</c:v>
                </c:pt>
                <c:pt idx="150">
                  <c:v>813</c:v>
                </c:pt>
                <c:pt idx="151">
                  <c:v>746</c:v>
                </c:pt>
                <c:pt idx="152">
                  <c:v>322</c:v>
                </c:pt>
                <c:pt idx="153">
                  <c:v>469</c:v>
                </c:pt>
                <c:pt idx="154">
                  <c:v>390</c:v>
                </c:pt>
                <c:pt idx="155">
                  <c:v>622</c:v>
                </c:pt>
                <c:pt idx="156">
                  <c:v>346</c:v>
                </c:pt>
                <c:pt idx="157">
                  <c:v>757</c:v>
                </c:pt>
                <c:pt idx="158">
                  <c:v>598</c:v>
                </c:pt>
                <c:pt idx="159">
                  <c:v>769</c:v>
                </c:pt>
                <c:pt idx="160">
                  <c:v>1843</c:v>
                </c:pt>
                <c:pt idx="161">
                  <c:v>435</c:v>
                </c:pt>
                <c:pt idx="162">
                  <c:v>519</c:v>
                </c:pt>
                <c:pt idx="163">
                  <c:v>892</c:v>
                </c:pt>
                <c:pt idx="164">
                  <c:v>3370</c:v>
                </c:pt>
                <c:pt idx="165">
                  <c:v>455</c:v>
                </c:pt>
                <c:pt idx="166">
                  <c:v>572</c:v>
                </c:pt>
                <c:pt idx="167">
                  <c:v>360</c:v>
                </c:pt>
                <c:pt idx="168">
                  <c:v>4840</c:v>
                </c:pt>
                <c:pt idx="169">
                  <c:v>545</c:v>
                </c:pt>
                <c:pt idx="170">
                  <c:v>584</c:v>
                </c:pt>
                <c:pt idx="171">
                  <c:v>2675</c:v>
                </c:pt>
                <c:pt idx="172">
                  <c:v>1805</c:v>
                </c:pt>
                <c:pt idx="173">
                  <c:v>644</c:v>
                </c:pt>
                <c:pt idx="174">
                  <c:v>626</c:v>
                </c:pt>
                <c:pt idx="175">
                  <c:v>537</c:v>
                </c:pt>
                <c:pt idx="176">
                  <c:v>1476</c:v>
                </c:pt>
                <c:pt idx="177">
                  <c:v>631</c:v>
                </c:pt>
                <c:pt idx="178">
                  <c:v>588</c:v>
                </c:pt>
                <c:pt idx="179">
                  <c:v>2080</c:v>
                </c:pt>
                <c:pt idx="180">
                  <c:v>393</c:v>
                </c:pt>
                <c:pt idx="181">
                  <c:v>374</c:v>
                </c:pt>
                <c:pt idx="182">
                  <c:v>544</c:v>
                </c:pt>
                <c:pt idx="183">
                  <c:v>330</c:v>
                </c:pt>
                <c:pt idx="184">
                  <c:v>371</c:v>
                </c:pt>
                <c:pt idx="185">
                  <c:v>518</c:v>
                </c:pt>
                <c:pt idx="186">
                  <c:v>436</c:v>
                </c:pt>
                <c:pt idx="187">
                  <c:v>1359</c:v>
                </c:pt>
                <c:pt idx="188">
                  <c:v>377</c:v>
                </c:pt>
                <c:pt idx="189">
                  <c:v>512</c:v>
                </c:pt>
                <c:pt idx="190">
                  <c:v>1666</c:v>
                </c:pt>
                <c:pt idx="191">
                  <c:v>703</c:v>
                </c:pt>
                <c:pt idx="192">
                  <c:v>399</c:v>
                </c:pt>
                <c:pt idx="193">
                  <c:v>365</c:v>
                </c:pt>
                <c:pt idx="194">
                  <c:v>356</c:v>
                </c:pt>
                <c:pt idx="195">
                  <c:v>1954</c:v>
                </c:pt>
                <c:pt idx="196">
                  <c:v>498</c:v>
                </c:pt>
                <c:pt idx="197">
                  <c:v>428</c:v>
                </c:pt>
                <c:pt idx="198">
                  <c:v>1151</c:v>
                </c:pt>
                <c:pt idx="199">
                  <c:v>946</c:v>
                </c:pt>
                <c:pt idx="200">
                  <c:v>394</c:v>
                </c:pt>
                <c:pt idx="201">
                  <c:v>371</c:v>
                </c:pt>
                <c:pt idx="202">
                  <c:v>2240</c:v>
                </c:pt>
                <c:pt idx="203">
                  <c:v>529</c:v>
                </c:pt>
                <c:pt idx="204">
                  <c:v>347</c:v>
                </c:pt>
                <c:pt idx="205">
                  <c:v>376</c:v>
                </c:pt>
                <c:pt idx="206">
                  <c:v>979</c:v>
                </c:pt>
                <c:pt idx="207">
                  <c:v>630</c:v>
                </c:pt>
                <c:pt idx="208">
                  <c:v>345</c:v>
                </c:pt>
                <c:pt idx="209">
                  <c:v>277</c:v>
                </c:pt>
                <c:pt idx="210">
                  <c:v>844</c:v>
                </c:pt>
                <c:pt idx="211">
                  <c:v>1062</c:v>
                </c:pt>
                <c:pt idx="212">
                  <c:v>363</c:v>
                </c:pt>
                <c:pt idx="213">
                  <c:v>304</c:v>
                </c:pt>
                <c:pt idx="214">
                  <c:v>1393</c:v>
                </c:pt>
                <c:pt idx="215">
                  <c:v>769</c:v>
                </c:pt>
                <c:pt idx="216">
                  <c:v>389</c:v>
                </c:pt>
                <c:pt idx="217">
                  <c:v>548</c:v>
                </c:pt>
                <c:pt idx="218">
                  <c:v>997</c:v>
                </c:pt>
                <c:pt idx="219">
                  <c:v>3370</c:v>
                </c:pt>
                <c:pt idx="220">
                  <c:v>528</c:v>
                </c:pt>
                <c:pt idx="221">
                  <c:v>2827</c:v>
                </c:pt>
                <c:pt idx="222">
                  <c:v>473</c:v>
                </c:pt>
                <c:pt idx="223">
                  <c:v>699</c:v>
                </c:pt>
                <c:pt idx="224">
                  <c:v>868</c:v>
                </c:pt>
                <c:pt idx="225">
                  <c:v>444</c:v>
                </c:pt>
                <c:pt idx="226">
                  <c:v>424</c:v>
                </c:pt>
                <c:pt idx="227">
                  <c:v>356</c:v>
                </c:pt>
                <c:pt idx="228">
                  <c:v>135</c:v>
                </c:pt>
                <c:pt idx="229">
                  <c:v>320</c:v>
                </c:pt>
                <c:pt idx="230">
                  <c:v>372</c:v>
                </c:pt>
                <c:pt idx="231">
                  <c:v>128</c:v>
                </c:pt>
                <c:pt idx="232">
                  <c:v>913</c:v>
                </c:pt>
                <c:pt idx="233">
                  <c:v>424</c:v>
                </c:pt>
                <c:pt idx="234">
                  <c:v>451</c:v>
                </c:pt>
                <c:pt idx="235">
                  <c:v>487</c:v>
                </c:pt>
                <c:pt idx="236">
                  <c:v>1016</c:v>
                </c:pt>
                <c:pt idx="237">
                  <c:v>536</c:v>
                </c:pt>
                <c:pt idx="238">
                  <c:v>2573</c:v>
                </c:pt>
                <c:pt idx="239">
                  <c:v>3872</c:v>
                </c:pt>
                <c:pt idx="240">
                  <c:v>8072</c:v>
                </c:pt>
                <c:pt idx="241">
                  <c:v>1052</c:v>
                </c:pt>
                <c:pt idx="242">
                  <c:v>550</c:v>
                </c:pt>
                <c:pt idx="243">
                  <c:v>541</c:v>
                </c:pt>
                <c:pt idx="244">
                  <c:v>571</c:v>
                </c:pt>
                <c:pt idx="245">
                  <c:v>479</c:v>
                </c:pt>
                <c:pt idx="246">
                  <c:v>622</c:v>
                </c:pt>
                <c:pt idx="247">
                  <c:v>877</c:v>
                </c:pt>
                <c:pt idx="248">
                  <c:v>756</c:v>
                </c:pt>
                <c:pt idx="249">
                  <c:v>2417</c:v>
                </c:pt>
                <c:pt idx="250">
                  <c:v>1620</c:v>
                </c:pt>
                <c:pt idx="251">
                  <c:v>602</c:v>
                </c:pt>
                <c:pt idx="252">
                  <c:v>863</c:v>
                </c:pt>
                <c:pt idx="253">
                  <c:v>1407</c:v>
                </c:pt>
                <c:pt idx="254">
                  <c:v>685</c:v>
                </c:pt>
                <c:pt idx="255">
                  <c:v>729</c:v>
                </c:pt>
                <c:pt idx="256">
                  <c:v>701</c:v>
                </c:pt>
                <c:pt idx="257">
                  <c:v>964</c:v>
                </c:pt>
                <c:pt idx="258">
                  <c:v>513</c:v>
                </c:pt>
                <c:pt idx="259">
                  <c:v>550</c:v>
                </c:pt>
                <c:pt idx="260">
                  <c:v>1355</c:v>
                </c:pt>
                <c:pt idx="261">
                  <c:v>528</c:v>
                </c:pt>
                <c:pt idx="262">
                  <c:v>758</c:v>
                </c:pt>
                <c:pt idx="263">
                  <c:v>1473</c:v>
                </c:pt>
                <c:pt idx="264">
                  <c:v>909</c:v>
                </c:pt>
                <c:pt idx="265">
                  <c:v>515</c:v>
                </c:pt>
                <c:pt idx="266">
                  <c:v>2003</c:v>
                </c:pt>
                <c:pt idx="267">
                  <c:v>1191</c:v>
                </c:pt>
                <c:pt idx="268">
                  <c:v>2889</c:v>
                </c:pt>
                <c:pt idx="269">
                  <c:v>1007</c:v>
                </c:pt>
                <c:pt idx="270">
                  <c:v>895</c:v>
                </c:pt>
                <c:pt idx="271">
                  <c:v>3742</c:v>
                </c:pt>
                <c:pt idx="272">
                  <c:v>722</c:v>
                </c:pt>
                <c:pt idx="273">
                  <c:v>1779</c:v>
                </c:pt>
                <c:pt idx="274">
                  <c:v>1043</c:v>
                </c:pt>
                <c:pt idx="275">
                  <c:v>2552</c:v>
                </c:pt>
                <c:pt idx="276">
                  <c:v>735</c:v>
                </c:pt>
                <c:pt idx="277">
                  <c:v>909</c:v>
                </c:pt>
                <c:pt idx="278">
                  <c:v>2240</c:v>
                </c:pt>
                <c:pt idx="279">
                  <c:v>1400</c:v>
                </c:pt>
                <c:pt idx="280">
                  <c:v>1631</c:v>
                </c:pt>
                <c:pt idx="281">
                  <c:v>870</c:v>
                </c:pt>
                <c:pt idx="282">
                  <c:v>389</c:v>
                </c:pt>
                <c:pt idx="283">
                  <c:v>936</c:v>
                </c:pt>
                <c:pt idx="284">
                  <c:v>1418</c:v>
                </c:pt>
                <c:pt idx="285">
                  <c:v>170</c:v>
                </c:pt>
                <c:pt idx="286">
                  <c:v>596</c:v>
                </c:pt>
                <c:pt idx="287">
                  <c:v>753</c:v>
                </c:pt>
                <c:pt idx="288">
                  <c:v>569</c:v>
                </c:pt>
                <c:pt idx="289">
                  <c:v>610</c:v>
                </c:pt>
                <c:pt idx="290">
                  <c:v>691</c:v>
                </c:pt>
                <c:pt idx="291">
                  <c:v>1160</c:v>
                </c:pt>
                <c:pt idx="292">
                  <c:v>724</c:v>
                </c:pt>
                <c:pt idx="293">
                  <c:v>564</c:v>
                </c:pt>
                <c:pt idx="294">
                  <c:v>621</c:v>
                </c:pt>
                <c:pt idx="295">
                  <c:v>840</c:v>
                </c:pt>
                <c:pt idx="296">
                  <c:v>909</c:v>
                </c:pt>
                <c:pt idx="297">
                  <c:v>552</c:v>
                </c:pt>
                <c:pt idx="298">
                  <c:v>1382</c:v>
                </c:pt>
                <c:pt idx="299">
                  <c:v>985</c:v>
                </c:pt>
                <c:pt idx="300">
                  <c:v>884</c:v>
                </c:pt>
                <c:pt idx="301">
                  <c:v>842</c:v>
                </c:pt>
                <c:pt idx="302">
                  <c:v>750</c:v>
                </c:pt>
                <c:pt idx="303">
                  <c:v>768</c:v>
                </c:pt>
                <c:pt idx="304">
                  <c:v>1029</c:v>
                </c:pt>
                <c:pt idx="305">
                  <c:v>791</c:v>
                </c:pt>
                <c:pt idx="306">
                  <c:v>666</c:v>
                </c:pt>
                <c:pt idx="307">
                  <c:v>664</c:v>
                </c:pt>
                <c:pt idx="308">
                  <c:v>579</c:v>
                </c:pt>
                <c:pt idx="309">
                  <c:v>647</c:v>
                </c:pt>
                <c:pt idx="310">
                  <c:v>1635</c:v>
                </c:pt>
                <c:pt idx="311">
                  <c:v>1557</c:v>
                </c:pt>
                <c:pt idx="312">
                  <c:v>756</c:v>
                </c:pt>
                <c:pt idx="313">
                  <c:v>702</c:v>
                </c:pt>
                <c:pt idx="314">
                  <c:v>768</c:v>
                </c:pt>
                <c:pt idx="315">
                  <c:v>1141</c:v>
                </c:pt>
                <c:pt idx="316">
                  <c:v>759</c:v>
                </c:pt>
                <c:pt idx="317">
                  <c:v>581</c:v>
                </c:pt>
                <c:pt idx="318">
                  <c:v>560</c:v>
                </c:pt>
                <c:pt idx="319">
                  <c:v>2579</c:v>
                </c:pt>
                <c:pt idx="320">
                  <c:v>526</c:v>
                </c:pt>
                <c:pt idx="321">
                  <c:v>732</c:v>
                </c:pt>
                <c:pt idx="322">
                  <c:v>722</c:v>
                </c:pt>
                <c:pt idx="323">
                  <c:v>577</c:v>
                </c:pt>
                <c:pt idx="324">
                  <c:v>1684</c:v>
                </c:pt>
                <c:pt idx="325">
                  <c:v>684</c:v>
                </c:pt>
                <c:pt idx="326">
                  <c:v>1049</c:v>
                </c:pt>
                <c:pt idx="327">
                  <c:v>692</c:v>
                </c:pt>
                <c:pt idx="328">
                  <c:v>566</c:v>
                </c:pt>
                <c:pt idx="329">
                  <c:v>596</c:v>
                </c:pt>
                <c:pt idx="330">
                  <c:v>1636</c:v>
                </c:pt>
                <c:pt idx="331">
                  <c:v>678</c:v>
                </c:pt>
                <c:pt idx="332">
                  <c:v>526</c:v>
                </c:pt>
                <c:pt idx="333">
                  <c:v>536</c:v>
                </c:pt>
                <c:pt idx="334">
                  <c:v>823</c:v>
                </c:pt>
                <c:pt idx="335">
                  <c:v>1062</c:v>
                </c:pt>
                <c:pt idx="336">
                  <c:v>679</c:v>
                </c:pt>
                <c:pt idx="337">
                  <c:v>470</c:v>
                </c:pt>
                <c:pt idx="338">
                  <c:v>734</c:v>
                </c:pt>
                <c:pt idx="339">
                  <c:v>491</c:v>
                </c:pt>
                <c:pt idx="340">
                  <c:v>344</c:v>
                </c:pt>
                <c:pt idx="341">
                  <c:v>604</c:v>
                </c:pt>
                <c:pt idx="342">
                  <c:v>2298</c:v>
                </c:pt>
                <c:pt idx="343">
                  <c:v>392</c:v>
                </c:pt>
                <c:pt idx="344">
                  <c:v>574</c:v>
                </c:pt>
                <c:pt idx="345">
                  <c:v>3000</c:v>
                </c:pt>
                <c:pt idx="346">
                  <c:v>676</c:v>
                </c:pt>
                <c:pt idx="347">
                  <c:v>647</c:v>
                </c:pt>
                <c:pt idx="348">
                  <c:v>1701</c:v>
                </c:pt>
                <c:pt idx="349">
                  <c:v>1005</c:v>
                </c:pt>
                <c:pt idx="350">
                  <c:v>552</c:v>
                </c:pt>
                <c:pt idx="351">
                  <c:v>625</c:v>
                </c:pt>
                <c:pt idx="352">
                  <c:v>562</c:v>
                </c:pt>
                <c:pt idx="353">
                  <c:v>689</c:v>
                </c:pt>
                <c:pt idx="354">
                  <c:v>565</c:v>
                </c:pt>
                <c:pt idx="355">
                  <c:v>780</c:v>
                </c:pt>
                <c:pt idx="356">
                  <c:v>577</c:v>
                </c:pt>
                <c:pt idx="357">
                  <c:v>463</c:v>
                </c:pt>
                <c:pt idx="358">
                  <c:v>908</c:v>
                </c:pt>
                <c:pt idx="359">
                  <c:v>736</c:v>
                </c:pt>
                <c:pt idx="360">
                  <c:v>1599</c:v>
                </c:pt>
                <c:pt idx="361">
                  <c:v>624</c:v>
                </c:pt>
                <c:pt idx="362">
                  <c:v>905</c:v>
                </c:pt>
                <c:pt idx="363">
                  <c:v>739</c:v>
                </c:pt>
                <c:pt idx="364">
                  <c:v>583</c:v>
                </c:pt>
                <c:pt idx="365">
                  <c:v>708</c:v>
                </c:pt>
                <c:pt idx="366">
                  <c:v>1476</c:v>
                </c:pt>
                <c:pt idx="367">
                  <c:v>2750</c:v>
                </c:pt>
                <c:pt idx="368">
                  <c:v>339</c:v>
                </c:pt>
                <c:pt idx="369">
                  <c:v>962</c:v>
                </c:pt>
                <c:pt idx="370">
                  <c:v>671</c:v>
                </c:pt>
                <c:pt idx="371">
                  <c:v>830</c:v>
                </c:pt>
                <c:pt idx="372">
                  <c:v>564</c:v>
                </c:pt>
                <c:pt idx="373">
                  <c:v>838</c:v>
                </c:pt>
                <c:pt idx="374">
                  <c:v>1215</c:v>
                </c:pt>
                <c:pt idx="375">
                  <c:v>3984</c:v>
                </c:pt>
                <c:pt idx="376">
                  <c:v>1539</c:v>
                </c:pt>
                <c:pt idx="377">
                  <c:v>964</c:v>
                </c:pt>
                <c:pt idx="378">
                  <c:v>718</c:v>
                </c:pt>
                <c:pt idx="379">
                  <c:v>662</c:v>
                </c:pt>
                <c:pt idx="380">
                  <c:v>669</c:v>
                </c:pt>
                <c:pt idx="381">
                  <c:v>657</c:v>
                </c:pt>
                <c:pt idx="382">
                  <c:v>621</c:v>
                </c:pt>
                <c:pt idx="383">
                  <c:v>700</c:v>
                </c:pt>
                <c:pt idx="384">
                  <c:v>524</c:v>
                </c:pt>
                <c:pt idx="385">
                  <c:v>584</c:v>
                </c:pt>
                <c:pt idx="386">
                  <c:v>522</c:v>
                </c:pt>
                <c:pt idx="387">
                  <c:v>1933</c:v>
                </c:pt>
                <c:pt idx="388">
                  <c:v>705</c:v>
                </c:pt>
                <c:pt idx="389">
                  <c:v>518</c:v>
                </c:pt>
                <c:pt idx="390">
                  <c:v>601</c:v>
                </c:pt>
                <c:pt idx="391">
                  <c:v>509</c:v>
                </c:pt>
                <c:pt idx="392">
                  <c:v>504</c:v>
                </c:pt>
                <c:pt idx="393">
                  <c:v>1784</c:v>
                </c:pt>
                <c:pt idx="394">
                  <c:v>666</c:v>
                </c:pt>
                <c:pt idx="395">
                  <c:v>715</c:v>
                </c:pt>
                <c:pt idx="396">
                  <c:v>537</c:v>
                </c:pt>
                <c:pt idx="397">
                  <c:v>1364</c:v>
                </c:pt>
                <c:pt idx="398">
                  <c:v>741</c:v>
                </c:pt>
                <c:pt idx="399">
                  <c:v>1374</c:v>
                </c:pt>
                <c:pt idx="400">
                  <c:v>471</c:v>
                </c:pt>
                <c:pt idx="401">
                  <c:v>484</c:v>
                </c:pt>
                <c:pt idx="402">
                  <c:v>494</c:v>
                </c:pt>
                <c:pt idx="403">
                  <c:v>421</c:v>
                </c:pt>
                <c:pt idx="404">
                  <c:v>338</c:v>
                </c:pt>
                <c:pt idx="405">
                  <c:v>624</c:v>
                </c:pt>
                <c:pt idx="406">
                  <c:v>642</c:v>
                </c:pt>
                <c:pt idx="407">
                  <c:v>477</c:v>
                </c:pt>
                <c:pt idx="408">
                  <c:v>612</c:v>
                </c:pt>
                <c:pt idx="409">
                  <c:v>517</c:v>
                </c:pt>
                <c:pt idx="410">
                  <c:v>735</c:v>
                </c:pt>
                <c:pt idx="411">
                  <c:v>1653</c:v>
                </c:pt>
                <c:pt idx="412">
                  <c:v>951</c:v>
                </c:pt>
                <c:pt idx="413">
                  <c:v>25</c:v>
                </c:pt>
                <c:pt idx="414">
                  <c:v>466</c:v>
                </c:pt>
                <c:pt idx="415">
                  <c:v>523</c:v>
                </c:pt>
                <c:pt idx="416">
                  <c:v>538</c:v>
                </c:pt>
                <c:pt idx="417">
                  <c:v>463</c:v>
                </c:pt>
                <c:pt idx="418">
                  <c:v>143</c:v>
                </c:pt>
                <c:pt idx="419">
                  <c:v>541</c:v>
                </c:pt>
                <c:pt idx="420">
                  <c:v>735</c:v>
                </c:pt>
                <c:pt idx="421">
                  <c:v>282</c:v>
                </c:pt>
                <c:pt idx="422">
                  <c:v>131</c:v>
                </c:pt>
                <c:pt idx="423">
                  <c:v>1409</c:v>
                </c:pt>
                <c:pt idx="424">
                  <c:v>398</c:v>
                </c:pt>
                <c:pt idx="425">
                  <c:v>144</c:v>
                </c:pt>
                <c:pt idx="426">
                  <c:v>24</c:v>
                </c:pt>
                <c:pt idx="427">
                  <c:v>206</c:v>
                </c:pt>
                <c:pt idx="428">
                  <c:v>186</c:v>
                </c:pt>
                <c:pt idx="429">
                  <c:v>1411</c:v>
                </c:pt>
                <c:pt idx="430">
                  <c:v>452</c:v>
                </c:pt>
                <c:pt idx="431">
                  <c:v>587</c:v>
                </c:pt>
                <c:pt idx="432">
                  <c:v>1061</c:v>
                </c:pt>
                <c:pt idx="433">
                  <c:v>1373</c:v>
                </c:pt>
                <c:pt idx="434">
                  <c:v>103</c:v>
                </c:pt>
                <c:pt idx="435">
                  <c:v>560</c:v>
                </c:pt>
                <c:pt idx="436">
                  <c:v>546</c:v>
                </c:pt>
                <c:pt idx="437">
                  <c:v>9</c:v>
                </c:pt>
                <c:pt idx="438">
                  <c:v>1591</c:v>
                </c:pt>
                <c:pt idx="439">
                  <c:v>589</c:v>
                </c:pt>
                <c:pt idx="440">
                  <c:v>603</c:v>
                </c:pt>
                <c:pt idx="441">
                  <c:v>711</c:v>
                </c:pt>
                <c:pt idx="442">
                  <c:v>11452</c:v>
                </c:pt>
                <c:pt idx="443">
                  <c:v>2348</c:v>
                </c:pt>
                <c:pt idx="444">
                  <c:v>1850</c:v>
                </c:pt>
                <c:pt idx="445">
                  <c:v>2299</c:v>
                </c:pt>
                <c:pt idx="446">
                  <c:v>1876</c:v>
                </c:pt>
                <c:pt idx="447">
                  <c:v>1362</c:v>
                </c:pt>
                <c:pt idx="448">
                  <c:v>1237</c:v>
                </c:pt>
                <c:pt idx="449">
                  <c:v>1132</c:v>
                </c:pt>
                <c:pt idx="450">
                  <c:v>1383</c:v>
                </c:pt>
                <c:pt idx="451">
                  <c:v>1095</c:v>
                </c:pt>
                <c:pt idx="452">
                  <c:v>949</c:v>
                </c:pt>
                <c:pt idx="453">
                  <c:v>2283</c:v>
                </c:pt>
                <c:pt idx="454">
                  <c:v>1239</c:v>
                </c:pt>
                <c:pt idx="455">
                  <c:v>1053</c:v>
                </c:pt>
                <c:pt idx="456">
                  <c:v>4544</c:v>
                </c:pt>
                <c:pt idx="457">
                  <c:v>1291</c:v>
                </c:pt>
                <c:pt idx="458">
                  <c:v>1429</c:v>
                </c:pt>
                <c:pt idx="459">
                  <c:v>1713</c:v>
                </c:pt>
                <c:pt idx="460">
                  <c:v>2482</c:v>
                </c:pt>
                <c:pt idx="461">
                  <c:v>1166</c:v>
                </c:pt>
                <c:pt idx="462">
                  <c:v>949</c:v>
                </c:pt>
                <c:pt idx="463">
                  <c:v>1188</c:v>
                </c:pt>
                <c:pt idx="464">
                  <c:v>1573</c:v>
                </c:pt>
                <c:pt idx="465">
                  <c:v>1245</c:v>
                </c:pt>
                <c:pt idx="466">
                  <c:v>448</c:v>
                </c:pt>
                <c:pt idx="467">
                  <c:v>1066</c:v>
                </c:pt>
                <c:pt idx="468">
                  <c:v>857</c:v>
                </c:pt>
                <c:pt idx="469">
                  <c:v>1004</c:v>
                </c:pt>
                <c:pt idx="470">
                  <c:v>1512</c:v>
                </c:pt>
                <c:pt idx="471">
                  <c:v>1179</c:v>
                </c:pt>
                <c:pt idx="472">
                  <c:v>2728</c:v>
                </c:pt>
                <c:pt idx="473">
                  <c:v>572</c:v>
                </c:pt>
                <c:pt idx="474">
                  <c:v>1141</c:v>
                </c:pt>
                <c:pt idx="475">
                  <c:v>1117</c:v>
                </c:pt>
                <c:pt idx="476">
                  <c:v>1762</c:v>
                </c:pt>
                <c:pt idx="477">
                  <c:v>66</c:v>
                </c:pt>
                <c:pt idx="478">
                  <c:v>2969</c:v>
                </c:pt>
                <c:pt idx="479">
                  <c:v>1096</c:v>
                </c:pt>
                <c:pt idx="480">
                  <c:v>1062</c:v>
                </c:pt>
                <c:pt idx="481">
                  <c:v>66</c:v>
                </c:pt>
                <c:pt idx="482">
                  <c:v>1020</c:v>
                </c:pt>
                <c:pt idx="483">
                  <c:v>957</c:v>
                </c:pt>
                <c:pt idx="484">
                  <c:v>1407</c:v>
                </c:pt>
                <c:pt idx="485">
                  <c:v>975</c:v>
                </c:pt>
                <c:pt idx="486">
                  <c:v>951</c:v>
                </c:pt>
                <c:pt idx="487">
                  <c:v>956</c:v>
                </c:pt>
                <c:pt idx="488">
                  <c:v>753</c:v>
                </c:pt>
                <c:pt idx="489">
                  <c:v>1179</c:v>
                </c:pt>
                <c:pt idx="490">
                  <c:v>810</c:v>
                </c:pt>
                <c:pt idx="491">
                  <c:v>733</c:v>
                </c:pt>
                <c:pt idx="492">
                  <c:v>537</c:v>
                </c:pt>
                <c:pt idx="493">
                  <c:v>625</c:v>
                </c:pt>
                <c:pt idx="494">
                  <c:v>626</c:v>
                </c:pt>
                <c:pt idx="495">
                  <c:v>564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C-EA48-B7AE-0E3089CF1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dataset_Facebook!$D$1</c:f>
              <c:strCache>
                <c:ptCount val="1"/>
                <c:pt idx="0">
                  <c:v>Lifetime Post Consumptions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dataset_Facebook!$D$2:$D$497</c:f>
              <c:numCache>
                <c:formatCode>General</c:formatCode>
                <c:ptCount val="496"/>
                <c:pt idx="0">
                  <c:v>159</c:v>
                </c:pt>
                <c:pt idx="1">
                  <c:v>1674</c:v>
                </c:pt>
                <c:pt idx="2">
                  <c:v>154</c:v>
                </c:pt>
                <c:pt idx="3">
                  <c:v>1119</c:v>
                </c:pt>
                <c:pt idx="4">
                  <c:v>580</c:v>
                </c:pt>
                <c:pt idx="5">
                  <c:v>1389</c:v>
                </c:pt>
                <c:pt idx="6">
                  <c:v>364</c:v>
                </c:pt>
                <c:pt idx="7">
                  <c:v>305</c:v>
                </c:pt>
                <c:pt idx="8">
                  <c:v>1692</c:v>
                </c:pt>
                <c:pt idx="9">
                  <c:v>250</c:v>
                </c:pt>
                <c:pt idx="10">
                  <c:v>4540</c:v>
                </c:pt>
                <c:pt idx="11">
                  <c:v>145</c:v>
                </c:pt>
                <c:pt idx="12">
                  <c:v>133</c:v>
                </c:pt>
                <c:pt idx="13">
                  <c:v>168</c:v>
                </c:pt>
                <c:pt idx="14">
                  <c:v>417</c:v>
                </c:pt>
                <c:pt idx="15">
                  <c:v>1425</c:v>
                </c:pt>
                <c:pt idx="16">
                  <c:v>148</c:v>
                </c:pt>
                <c:pt idx="17">
                  <c:v>1655</c:v>
                </c:pt>
                <c:pt idx="18">
                  <c:v>112</c:v>
                </c:pt>
                <c:pt idx="19">
                  <c:v>111</c:v>
                </c:pt>
                <c:pt idx="20">
                  <c:v>184</c:v>
                </c:pt>
                <c:pt idx="21">
                  <c:v>20</c:v>
                </c:pt>
                <c:pt idx="22">
                  <c:v>130</c:v>
                </c:pt>
                <c:pt idx="23">
                  <c:v>143</c:v>
                </c:pt>
                <c:pt idx="24">
                  <c:v>1489</c:v>
                </c:pt>
                <c:pt idx="25">
                  <c:v>1711</c:v>
                </c:pt>
                <c:pt idx="26">
                  <c:v>3420</c:v>
                </c:pt>
                <c:pt idx="27">
                  <c:v>149</c:v>
                </c:pt>
                <c:pt idx="28">
                  <c:v>885</c:v>
                </c:pt>
                <c:pt idx="29">
                  <c:v>1728</c:v>
                </c:pt>
                <c:pt idx="30">
                  <c:v>501</c:v>
                </c:pt>
                <c:pt idx="31">
                  <c:v>221</c:v>
                </c:pt>
                <c:pt idx="32">
                  <c:v>345</c:v>
                </c:pt>
                <c:pt idx="33">
                  <c:v>247</c:v>
                </c:pt>
                <c:pt idx="34">
                  <c:v>431</c:v>
                </c:pt>
                <c:pt idx="35">
                  <c:v>431</c:v>
                </c:pt>
                <c:pt idx="36">
                  <c:v>226</c:v>
                </c:pt>
                <c:pt idx="37">
                  <c:v>805</c:v>
                </c:pt>
                <c:pt idx="38">
                  <c:v>6547</c:v>
                </c:pt>
                <c:pt idx="39">
                  <c:v>402</c:v>
                </c:pt>
                <c:pt idx="40">
                  <c:v>2720</c:v>
                </c:pt>
                <c:pt idx="41">
                  <c:v>460</c:v>
                </c:pt>
                <c:pt idx="42">
                  <c:v>12074</c:v>
                </c:pt>
                <c:pt idx="43">
                  <c:v>170</c:v>
                </c:pt>
                <c:pt idx="44">
                  <c:v>513</c:v>
                </c:pt>
                <c:pt idx="45">
                  <c:v>223</c:v>
                </c:pt>
                <c:pt idx="46">
                  <c:v>4802</c:v>
                </c:pt>
                <c:pt idx="47">
                  <c:v>126</c:v>
                </c:pt>
                <c:pt idx="48">
                  <c:v>450</c:v>
                </c:pt>
                <c:pt idx="49">
                  <c:v>99</c:v>
                </c:pt>
                <c:pt idx="50">
                  <c:v>95</c:v>
                </c:pt>
                <c:pt idx="51">
                  <c:v>863</c:v>
                </c:pt>
                <c:pt idx="52">
                  <c:v>264</c:v>
                </c:pt>
                <c:pt idx="53">
                  <c:v>401</c:v>
                </c:pt>
                <c:pt idx="54">
                  <c:v>433</c:v>
                </c:pt>
                <c:pt idx="55">
                  <c:v>539</c:v>
                </c:pt>
                <c:pt idx="56">
                  <c:v>301</c:v>
                </c:pt>
                <c:pt idx="57">
                  <c:v>167</c:v>
                </c:pt>
                <c:pt idx="58">
                  <c:v>327</c:v>
                </c:pt>
                <c:pt idx="59">
                  <c:v>487</c:v>
                </c:pt>
                <c:pt idx="60">
                  <c:v>591</c:v>
                </c:pt>
                <c:pt idx="61">
                  <c:v>952</c:v>
                </c:pt>
                <c:pt idx="62">
                  <c:v>1268</c:v>
                </c:pt>
                <c:pt idx="63">
                  <c:v>540</c:v>
                </c:pt>
                <c:pt idx="64">
                  <c:v>258</c:v>
                </c:pt>
                <c:pt idx="65">
                  <c:v>641</c:v>
                </c:pt>
                <c:pt idx="66">
                  <c:v>219</c:v>
                </c:pt>
                <c:pt idx="67">
                  <c:v>1469</c:v>
                </c:pt>
                <c:pt idx="68">
                  <c:v>202</c:v>
                </c:pt>
                <c:pt idx="69">
                  <c:v>512</c:v>
                </c:pt>
                <c:pt idx="70">
                  <c:v>695</c:v>
                </c:pt>
                <c:pt idx="71">
                  <c:v>2331</c:v>
                </c:pt>
                <c:pt idx="72">
                  <c:v>1153</c:v>
                </c:pt>
                <c:pt idx="73">
                  <c:v>717</c:v>
                </c:pt>
                <c:pt idx="74">
                  <c:v>667</c:v>
                </c:pt>
                <c:pt idx="75">
                  <c:v>1341</c:v>
                </c:pt>
                <c:pt idx="76">
                  <c:v>19</c:v>
                </c:pt>
                <c:pt idx="77">
                  <c:v>542</c:v>
                </c:pt>
                <c:pt idx="78">
                  <c:v>211</c:v>
                </c:pt>
                <c:pt idx="79">
                  <c:v>2085</c:v>
                </c:pt>
                <c:pt idx="80">
                  <c:v>2828</c:v>
                </c:pt>
                <c:pt idx="81">
                  <c:v>512</c:v>
                </c:pt>
                <c:pt idx="82">
                  <c:v>431</c:v>
                </c:pt>
                <c:pt idx="83">
                  <c:v>379</c:v>
                </c:pt>
                <c:pt idx="84">
                  <c:v>141</c:v>
                </c:pt>
                <c:pt idx="85">
                  <c:v>469</c:v>
                </c:pt>
                <c:pt idx="86">
                  <c:v>329</c:v>
                </c:pt>
                <c:pt idx="87">
                  <c:v>477</c:v>
                </c:pt>
                <c:pt idx="88">
                  <c:v>1359</c:v>
                </c:pt>
                <c:pt idx="89">
                  <c:v>483</c:v>
                </c:pt>
                <c:pt idx="90">
                  <c:v>850</c:v>
                </c:pt>
                <c:pt idx="91">
                  <c:v>329</c:v>
                </c:pt>
                <c:pt idx="92">
                  <c:v>518</c:v>
                </c:pt>
                <c:pt idx="93">
                  <c:v>289</c:v>
                </c:pt>
                <c:pt idx="94">
                  <c:v>299</c:v>
                </c:pt>
                <c:pt idx="95">
                  <c:v>360</c:v>
                </c:pt>
                <c:pt idx="96">
                  <c:v>2418</c:v>
                </c:pt>
                <c:pt idx="97">
                  <c:v>303</c:v>
                </c:pt>
                <c:pt idx="98">
                  <c:v>2576</c:v>
                </c:pt>
                <c:pt idx="99">
                  <c:v>881</c:v>
                </c:pt>
                <c:pt idx="100">
                  <c:v>55</c:v>
                </c:pt>
                <c:pt idx="101">
                  <c:v>1952</c:v>
                </c:pt>
                <c:pt idx="102">
                  <c:v>339</c:v>
                </c:pt>
                <c:pt idx="103">
                  <c:v>931</c:v>
                </c:pt>
                <c:pt idx="104">
                  <c:v>482</c:v>
                </c:pt>
                <c:pt idx="105">
                  <c:v>4782</c:v>
                </c:pt>
                <c:pt idx="106">
                  <c:v>487</c:v>
                </c:pt>
                <c:pt idx="107">
                  <c:v>1512</c:v>
                </c:pt>
                <c:pt idx="108">
                  <c:v>325</c:v>
                </c:pt>
                <c:pt idx="109">
                  <c:v>3395</c:v>
                </c:pt>
                <c:pt idx="110">
                  <c:v>1619</c:v>
                </c:pt>
                <c:pt idx="111">
                  <c:v>323</c:v>
                </c:pt>
                <c:pt idx="112">
                  <c:v>430</c:v>
                </c:pt>
                <c:pt idx="113">
                  <c:v>414</c:v>
                </c:pt>
                <c:pt idx="114">
                  <c:v>387</c:v>
                </c:pt>
                <c:pt idx="115">
                  <c:v>2286</c:v>
                </c:pt>
                <c:pt idx="116">
                  <c:v>331</c:v>
                </c:pt>
                <c:pt idx="117">
                  <c:v>510</c:v>
                </c:pt>
                <c:pt idx="118">
                  <c:v>318</c:v>
                </c:pt>
                <c:pt idx="119">
                  <c:v>3289</c:v>
                </c:pt>
                <c:pt idx="120">
                  <c:v>292</c:v>
                </c:pt>
                <c:pt idx="121">
                  <c:v>265</c:v>
                </c:pt>
                <c:pt idx="122">
                  <c:v>264</c:v>
                </c:pt>
                <c:pt idx="123">
                  <c:v>495</c:v>
                </c:pt>
                <c:pt idx="124">
                  <c:v>287</c:v>
                </c:pt>
                <c:pt idx="125">
                  <c:v>224</c:v>
                </c:pt>
                <c:pt idx="126">
                  <c:v>252</c:v>
                </c:pt>
                <c:pt idx="127">
                  <c:v>247</c:v>
                </c:pt>
                <c:pt idx="128">
                  <c:v>2632</c:v>
                </c:pt>
                <c:pt idx="129">
                  <c:v>239</c:v>
                </c:pt>
                <c:pt idx="130">
                  <c:v>249</c:v>
                </c:pt>
                <c:pt idx="131">
                  <c:v>239</c:v>
                </c:pt>
                <c:pt idx="132">
                  <c:v>644</c:v>
                </c:pt>
                <c:pt idx="133">
                  <c:v>251</c:v>
                </c:pt>
                <c:pt idx="134">
                  <c:v>249</c:v>
                </c:pt>
                <c:pt idx="135">
                  <c:v>1932</c:v>
                </c:pt>
                <c:pt idx="136">
                  <c:v>616</c:v>
                </c:pt>
                <c:pt idx="137">
                  <c:v>1345</c:v>
                </c:pt>
                <c:pt idx="138">
                  <c:v>3179</c:v>
                </c:pt>
                <c:pt idx="139">
                  <c:v>9237</c:v>
                </c:pt>
                <c:pt idx="140">
                  <c:v>720</c:v>
                </c:pt>
                <c:pt idx="141">
                  <c:v>8308</c:v>
                </c:pt>
                <c:pt idx="142">
                  <c:v>861</c:v>
                </c:pt>
                <c:pt idx="143">
                  <c:v>463</c:v>
                </c:pt>
                <c:pt idx="144">
                  <c:v>325</c:v>
                </c:pt>
                <c:pt idx="145">
                  <c:v>2201</c:v>
                </c:pt>
                <c:pt idx="146">
                  <c:v>118</c:v>
                </c:pt>
                <c:pt idx="147">
                  <c:v>3932</c:v>
                </c:pt>
                <c:pt idx="148">
                  <c:v>534</c:v>
                </c:pt>
                <c:pt idx="149">
                  <c:v>957</c:v>
                </c:pt>
                <c:pt idx="150">
                  <c:v>1390</c:v>
                </c:pt>
                <c:pt idx="151">
                  <c:v>867</c:v>
                </c:pt>
                <c:pt idx="152">
                  <c:v>424</c:v>
                </c:pt>
                <c:pt idx="153">
                  <c:v>613</c:v>
                </c:pt>
                <c:pt idx="154">
                  <c:v>445</c:v>
                </c:pt>
                <c:pt idx="155">
                  <c:v>757</c:v>
                </c:pt>
                <c:pt idx="156">
                  <c:v>412</c:v>
                </c:pt>
                <c:pt idx="157">
                  <c:v>652</c:v>
                </c:pt>
                <c:pt idx="158">
                  <c:v>688</c:v>
                </c:pt>
                <c:pt idx="159">
                  <c:v>951</c:v>
                </c:pt>
                <c:pt idx="160">
                  <c:v>2106</c:v>
                </c:pt>
                <c:pt idx="161">
                  <c:v>513</c:v>
                </c:pt>
                <c:pt idx="162">
                  <c:v>672</c:v>
                </c:pt>
                <c:pt idx="163">
                  <c:v>719</c:v>
                </c:pt>
                <c:pt idx="164">
                  <c:v>4074</c:v>
                </c:pt>
                <c:pt idx="165">
                  <c:v>547</c:v>
                </c:pt>
                <c:pt idx="166">
                  <c:v>599</c:v>
                </c:pt>
                <c:pt idx="167">
                  <c:v>463</c:v>
                </c:pt>
                <c:pt idx="168">
                  <c:v>5906</c:v>
                </c:pt>
                <c:pt idx="169">
                  <c:v>629</c:v>
                </c:pt>
                <c:pt idx="170">
                  <c:v>669</c:v>
                </c:pt>
                <c:pt idx="171">
                  <c:v>2969</c:v>
                </c:pt>
                <c:pt idx="172">
                  <c:v>1618</c:v>
                </c:pt>
                <c:pt idx="173">
                  <c:v>678</c:v>
                </c:pt>
                <c:pt idx="174">
                  <c:v>729</c:v>
                </c:pt>
                <c:pt idx="175">
                  <c:v>597</c:v>
                </c:pt>
                <c:pt idx="176">
                  <c:v>1797</c:v>
                </c:pt>
                <c:pt idx="177">
                  <c:v>836</c:v>
                </c:pt>
                <c:pt idx="178">
                  <c:v>622</c:v>
                </c:pt>
                <c:pt idx="179">
                  <c:v>3253</c:v>
                </c:pt>
                <c:pt idx="180">
                  <c:v>476</c:v>
                </c:pt>
                <c:pt idx="181">
                  <c:v>458</c:v>
                </c:pt>
                <c:pt idx="182">
                  <c:v>602</c:v>
                </c:pt>
                <c:pt idx="183">
                  <c:v>352</c:v>
                </c:pt>
                <c:pt idx="184">
                  <c:v>392</c:v>
                </c:pt>
                <c:pt idx="185">
                  <c:v>609</c:v>
                </c:pt>
                <c:pt idx="186">
                  <c:v>486</c:v>
                </c:pt>
                <c:pt idx="187">
                  <c:v>990</c:v>
                </c:pt>
                <c:pt idx="188">
                  <c:v>402</c:v>
                </c:pt>
                <c:pt idx="189">
                  <c:v>599</c:v>
                </c:pt>
                <c:pt idx="190">
                  <c:v>1977</c:v>
                </c:pt>
                <c:pt idx="191">
                  <c:v>772</c:v>
                </c:pt>
                <c:pt idx="192">
                  <c:v>494</c:v>
                </c:pt>
                <c:pt idx="193">
                  <c:v>428</c:v>
                </c:pt>
                <c:pt idx="194">
                  <c:v>443</c:v>
                </c:pt>
                <c:pt idx="195">
                  <c:v>1678</c:v>
                </c:pt>
                <c:pt idx="196">
                  <c:v>596</c:v>
                </c:pt>
                <c:pt idx="197">
                  <c:v>631</c:v>
                </c:pt>
                <c:pt idx="198">
                  <c:v>1560</c:v>
                </c:pt>
                <c:pt idx="199">
                  <c:v>1158</c:v>
                </c:pt>
                <c:pt idx="200">
                  <c:v>523</c:v>
                </c:pt>
                <c:pt idx="201">
                  <c:v>513</c:v>
                </c:pt>
                <c:pt idx="202">
                  <c:v>2779</c:v>
                </c:pt>
                <c:pt idx="203">
                  <c:v>794</c:v>
                </c:pt>
                <c:pt idx="204">
                  <c:v>529</c:v>
                </c:pt>
                <c:pt idx="205">
                  <c:v>440</c:v>
                </c:pt>
                <c:pt idx="206">
                  <c:v>1751</c:v>
                </c:pt>
                <c:pt idx="207">
                  <c:v>521</c:v>
                </c:pt>
                <c:pt idx="208">
                  <c:v>424</c:v>
                </c:pt>
                <c:pt idx="209">
                  <c:v>354</c:v>
                </c:pt>
                <c:pt idx="210">
                  <c:v>683</c:v>
                </c:pt>
                <c:pt idx="211">
                  <c:v>1971</c:v>
                </c:pt>
                <c:pt idx="212">
                  <c:v>433</c:v>
                </c:pt>
                <c:pt idx="213">
                  <c:v>383</c:v>
                </c:pt>
                <c:pt idx="214">
                  <c:v>3214</c:v>
                </c:pt>
                <c:pt idx="215">
                  <c:v>1063</c:v>
                </c:pt>
                <c:pt idx="216">
                  <c:v>458</c:v>
                </c:pt>
                <c:pt idx="217">
                  <c:v>676</c:v>
                </c:pt>
                <c:pt idx="218">
                  <c:v>1211</c:v>
                </c:pt>
                <c:pt idx="219">
                  <c:v>5106</c:v>
                </c:pt>
                <c:pt idx="220">
                  <c:v>906</c:v>
                </c:pt>
                <c:pt idx="221">
                  <c:v>3627</c:v>
                </c:pt>
                <c:pt idx="222">
                  <c:v>525</c:v>
                </c:pt>
                <c:pt idx="223">
                  <c:v>882</c:v>
                </c:pt>
                <c:pt idx="224">
                  <c:v>966</c:v>
                </c:pt>
                <c:pt idx="225">
                  <c:v>497</c:v>
                </c:pt>
                <c:pt idx="226">
                  <c:v>486</c:v>
                </c:pt>
                <c:pt idx="227">
                  <c:v>415</c:v>
                </c:pt>
                <c:pt idx="228">
                  <c:v>153</c:v>
                </c:pt>
                <c:pt idx="229">
                  <c:v>423</c:v>
                </c:pt>
                <c:pt idx="230">
                  <c:v>577</c:v>
                </c:pt>
                <c:pt idx="231">
                  <c:v>130</c:v>
                </c:pt>
                <c:pt idx="232">
                  <c:v>1370</c:v>
                </c:pt>
                <c:pt idx="233">
                  <c:v>530</c:v>
                </c:pt>
                <c:pt idx="234">
                  <c:v>561</c:v>
                </c:pt>
                <c:pt idx="235">
                  <c:v>723</c:v>
                </c:pt>
                <c:pt idx="236">
                  <c:v>909</c:v>
                </c:pt>
                <c:pt idx="237">
                  <c:v>721</c:v>
                </c:pt>
                <c:pt idx="238">
                  <c:v>6017</c:v>
                </c:pt>
                <c:pt idx="239">
                  <c:v>7327</c:v>
                </c:pt>
                <c:pt idx="240">
                  <c:v>6242</c:v>
                </c:pt>
                <c:pt idx="241">
                  <c:v>1571</c:v>
                </c:pt>
                <c:pt idx="242">
                  <c:v>730</c:v>
                </c:pt>
                <c:pt idx="243">
                  <c:v>667</c:v>
                </c:pt>
                <c:pt idx="244">
                  <c:v>731</c:v>
                </c:pt>
                <c:pt idx="245">
                  <c:v>588</c:v>
                </c:pt>
                <c:pt idx="246">
                  <c:v>795</c:v>
                </c:pt>
                <c:pt idx="247">
                  <c:v>1097</c:v>
                </c:pt>
                <c:pt idx="248">
                  <c:v>1033</c:v>
                </c:pt>
                <c:pt idx="249">
                  <c:v>3098</c:v>
                </c:pt>
                <c:pt idx="250">
                  <c:v>1419</c:v>
                </c:pt>
                <c:pt idx="251">
                  <c:v>785</c:v>
                </c:pt>
                <c:pt idx="252">
                  <c:v>1106</c:v>
                </c:pt>
                <c:pt idx="253">
                  <c:v>2251</c:v>
                </c:pt>
                <c:pt idx="254">
                  <c:v>838</c:v>
                </c:pt>
                <c:pt idx="255">
                  <c:v>1014</c:v>
                </c:pt>
                <c:pt idx="256">
                  <c:v>1020</c:v>
                </c:pt>
                <c:pt idx="257">
                  <c:v>1237</c:v>
                </c:pt>
                <c:pt idx="258">
                  <c:v>652</c:v>
                </c:pt>
                <c:pt idx="259">
                  <c:v>787</c:v>
                </c:pt>
                <c:pt idx="260">
                  <c:v>1328</c:v>
                </c:pt>
                <c:pt idx="261">
                  <c:v>652</c:v>
                </c:pt>
                <c:pt idx="262">
                  <c:v>1236</c:v>
                </c:pt>
                <c:pt idx="263">
                  <c:v>2136</c:v>
                </c:pt>
                <c:pt idx="264">
                  <c:v>14974</c:v>
                </c:pt>
                <c:pt idx="265">
                  <c:v>710</c:v>
                </c:pt>
                <c:pt idx="266">
                  <c:v>2089</c:v>
                </c:pt>
                <c:pt idx="267">
                  <c:v>1641</c:v>
                </c:pt>
                <c:pt idx="268">
                  <c:v>4596</c:v>
                </c:pt>
                <c:pt idx="269">
                  <c:v>1181</c:v>
                </c:pt>
                <c:pt idx="270">
                  <c:v>1173</c:v>
                </c:pt>
                <c:pt idx="271">
                  <c:v>7854</c:v>
                </c:pt>
                <c:pt idx="272">
                  <c:v>862</c:v>
                </c:pt>
                <c:pt idx="273">
                  <c:v>2356</c:v>
                </c:pt>
                <c:pt idx="274">
                  <c:v>19779</c:v>
                </c:pt>
                <c:pt idx="275">
                  <c:v>4906</c:v>
                </c:pt>
                <c:pt idx="276">
                  <c:v>897</c:v>
                </c:pt>
                <c:pt idx="277">
                  <c:v>1147</c:v>
                </c:pt>
                <c:pt idx="278">
                  <c:v>3599</c:v>
                </c:pt>
                <c:pt idx="279">
                  <c:v>2801</c:v>
                </c:pt>
                <c:pt idx="280">
                  <c:v>2438</c:v>
                </c:pt>
                <c:pt idx="281">
                  <c:v>1692</c:v>
                </c:pt>
                <c:pt idx="282">
                  <c:v>7980</c:v>
                </c:pt>
                <c:pt idx="283">
                  <c:v>1126</c:v>
                </c:pt>
                <c:pt idx="284">
                  <c:v>2048</c:v>
                </c:pt>
                <c:pt idx="285">
                  <c:v>286</c:v>
                </c:pt>
                <c:pt idx="286">
                  <c:v>735</c:v>
                </c:pt>
                <c:pt idx="287">
                  <c:v>1021</c:v>
                </c:pt>
                <c:pt idx="288">
                  <c:v>781</c:v>
                </c:pt>
                <c:pt idx="289">
                  <c:v>852</c:v>
                </c:pt>
                <c:pt idx="290">
                  <c:v>913</c:v>
                </c:pt>
                <c:pt idx="291">
                  <c:v>2042</c:v>
                </c:pt>
                <c:pt idx="292">
                  <c:v>920</c:v>
                </c:pt>
                <c:pt idx="293">
                  <c:v>650</c:v>
                </c:pt>
                <c:pt idx="294">
                  <c:v>775</c:v>
                </c:pt>
                <c:pt idx="295">
                  <c:v>1388</c:v>
                </c:pt>
                <c:pt idx="296">
                  <c:v>1229</c:v>
                </c:pt>
                <c:pt idx="297">
                  <c:v>622</c:v>
                </c:pt>
                <c:pt idx="298">
                  <c:v>1871</c:v>
                </c:pt>
                <c:pt idx="299">
                  <c:v>940</c:v>
                </c:pt>
                <c:pt idx="300">
                  <c:v>1034</c:v>
                </c:pt>
                <c:pt idx="301">
                  <c:v>1014</c:v>
                </c:pt>
                <c:pt idx="302">
                  <c:v>969</c:v>
                </c:pt>
                <c:pt idx="303">
                  <c:v>1000</c:v>
                </c:pt>
                <c:pt idx="304">
                  <c:v>1408</c:v>
                </c:pt>
                <c:pt idx="305">
                  <c:v>1072</c:v>
                </c:pt>
                <c:pt idx="306">
                  <c:v>948</c:v>
                </c:pt>
                <c:pt idx="307">
                  <c:v>870</c:v>
                </c:pt>
                <c:pt idx="308">
                  <c:v>740</c:v>
                </c:pt>
                <c:pt idx="309">
                  <c:v>995</c:v>
                </c:pt>
                <c:pt idx="310">
                  <c:v>2824</c:v>
                </c:pt>
                <c:pt idx="311">
                  <c:v>2051</c:v>
                </c:pt>
                <c:pt idx="312">
                  <c:v>937</c:v>
                </c:pt>
                <c:pt idx="313">
                  <c:v>863</c:v>
                </c:pt>
                <c:pt idx="314">
                  <c:v>930</c:v>
                </c:pt>
                <c:pt idx="315">
                  <c:v>1874</c:v>
                </c:pt>
                <c:pt idx="316">
                  <c:v>1082</c:v>
                </c:pt>
                <c:pt idx="317">
                  <c:v>770</c:v>
                </c:pt>
                <c:pt idx="318">
                  <c:v>677</c:v>
                </c:pt>
                <c:pt idx="319">
                  <c:v>1850</c:v>
                </c:pt>
                <c:pt idx="320">
                  <c:v>599</c:v>
                </c:pt>
                <c:pt idx="321">
                  <c:v>892</c:v>
                </c:pt>
                <c:pt idx="322">
                  <c:v>880</c:v>
                </c:pt>
                <c:pt idx="323">
                  <c:v>719</c:v>
                </c:pt>
                <c:pt idx="324">
                  <c:v>2123</c:v>
                </c:pt>
                <c:pt idx="325">
                  <c:v>848</c:v>
                </c:pt>
                <c:pt idx="326">
                  <c:v>1438</c:v>
                </c:pt>
                <c:pt idx="327">
                  <c:v>872</c:v>
                </c:pt>
                <c:pt idx="328">
                  <c:v>663</c:v>
                </c:pt>
                <c:pt idx="329">
                  <c:v>721</c:v>
                </c:pt>
                <c:pt idx="330">
                  <c:v>2755</c:v>
                </c:pt>
                <c:pt idx="331">
                  <c:v>889</c:v>
                </c:pt>
                <c:pt idx="332">
                  <c:v>604</c:v>
                </c:pt>
                <c:pt idx="333">
                  <c:v>672</c:v>
                </c:pt>
                <c:pt idx="334">
                  <c:v>1197</c:v>
                </c:pt>
                <c:pt idx="335">
                  <c:v>1389</c:v>
                </c:pt>
                <c:pt idx="336">
                  <c:v>966</c:v>
                </c:pt>
                <c:pt idx="337">
                  <c:v>583</c:v>
                </c:pt>
                <c:pt idx="338">
                  <c:v>1157</c:v>
                </c:pt>
                <c:pt idx="339">
                  <c:v>676</c:v>
                </c:pt>
                <c:pt idx="340">
                  <c:v>396</c:v>
                </c:pt>
                <c:pt idx="341">
                  <c:v>767</c:v>
                </c:pt>
                <c:pt idx="342">
                  <c:v>3000</c:v>
                </c:pt>
                <c:pt idx="343">
                  <c:v>507</c:v>
                </c:pt>
                <c:pt idx="344">
                  <c:v>847</c:v>
                </c:pt>
                <c:pt idx="345">
                  <c:v>2718</c:v>
                </c:pt>
                <c:pt idx="346">
                  <c:v>1049</c:v>
                </c:pt>
                <c:pt idx="347">
                  <c:v>847</c:v>
                </c:pt>
                <c:pt idx="348">
                  <c:v>2838</c:v>
                </c:pt>
                <c:pt idx="349">
                  <c:v>1021</c:v>
                </c:pt>
                <c:pt idx="350">
                  <c:v>713</c:v>
                </c:pt>
                <c:pt idx="351">
                  <c:v>869</c:v>
                </c:pt>
                <c:pt idx="352">
                  <c:v>730</c:v>
                </c:pt>
                <c:pt idx="353">
                  <c:v>833</c:v>
                </c:pt>
                <c:pt idx="354">
                  <c:v>878</c:v>
                </c:pt>
                <c:pt idx="355">
                  <c:v>1116</c:v>
                </c:pt>
                <c:pt idx="356">
                  <c:v>886</c:v>
                </c:pt>
                <c:pt idx="357">
                  <c:v>552</c:v>
                </c:pt>
                <c:pt idx="358">
                  <c:v>1967</c:v>
                </c:pt>
                <c:pt idx="359">
                  <c:v>1005</c:v>
                </c:pt>
                <c:pt idx="360">
                  <c:v>3153</c:v>
                </c:pt>
                <c:pt idx="361">
                  <c:v>771</c:v>
                </c:pt>
                <c:pt idx="362">
                  <c:v>1165</c:v>
                </c:pt>
                <c:pt idx="363">
                  <c:v>1048</c:v>
                </c:pt>
                <c:pt idx="364">
                  <c:v>724</c:v>
                </c:pt>
                <c:pt idx="365">
                  <c:v>923</c:v>
                </c:pt>
                <c:pt idx="366">
                  <c:v>1990</c:v>
                </c:pt>
                <c:pt idx="367">
                  <c:v>6591</c:v>
                </c:pt>
                <c:pt idx="368">
                  <c:v>477</c:v>
                </c:pt>
                <c:pt idx="369">
                  <c:v>1897</c:v>
                </c:pt>
                <c:pt idx="370">
                  <c:v>889</c:v>
                </c:pt>
                <c:pt idx="371">
                  <c:v>864</c:v>
                </c:pt>
                <c:pt idx="372">
                  <c:v>678</c:v>
                </c:pt>
                <c:pt idx="373">
                  <c:v>1274</c:v>
                </c:pt>
                <c:pt idx="374">
                  <c:v>1746</c:v>
                </c:pt>
                <c:pt idx="375">
                  <c:v>3391</c:v>
                </c:pt>
                <c:pt idx="376">
                  <c:v>2506</c:v>
                </c:pt>
                <c:pt idx="377">
                  <c:v>1254</c:v>
                </c:pt>
                <c:pt idx="378">
                  <c:v>906</c:v>
                </c:pt>
                <c:pt idx="379">
                  <c:v>788</c:v>
                </c:pt>
                <c:pt idx="380">
                  <c:v>943</c:v>
                </c:pt>
                <c:pt idx="381">
                  <c:v>874</c:v>
                </c:pt>
                <c:pt idx="382">
                  <c:v>768</c:v>
                </c:pt>
                <c:pt idx="383">
                  <c:v>1078</c:v>
                </c:pt>
                <c:pt idx="384">
                  <c:v>658</c:v>
                </c:pt>
                <c:pt idx="385">
                  <c:v>842</c:v>
                </c:pt>
                <c:pt idx="386">
                  <c:v>616</c:v>
                </c:pt>
                <c:pt idx="387">
                  <c:v>2123</c:v>
                </c:pt>
                <c:pt idx="388">
                  <c:v>913</c:v>
                </c:pt>
                <c:pt idx="389">
                  <c:v>597</c:v>
                </c:pt>
                <c:pt idx="390">
                  <c:v>730</c:v>
                </c:pt>
                <c:pt idx="391">
                  <c:v>701</c:v>
                </c:pt>
                <c:pt idx="392">
                  <c:v>633</c:v>
                </c:pt>
                <c:pt idx="393">
                  <c:v>3383</c:v>
                </c:pt>
                <c:pt idx="394">
                  <c:v>822</c:v>
                </c:pt>
                <c:pt idx="395">
                  <c:v>1028</c:v>
                </c:pt>
                <c:pt idx="396">
                  <c:v>645</c:v>
                </c:pt>
                <c:pt idx="397">
                  <c:v>1697</c:v>
                </c:pt>
                <c:pt idx="398">
                  <c:v>957</c:v>
                </c:pt>
                <c:pt idx="399">
                  <c:v>1267</c:v>
                </c:pt>
                <c:pt idx="400">
                  <c:v>569</c:v>
                </c:pt>
                <c:pt idx="401">
                  <c:v>602</c:v>
                </c:pt>
                <c:pt idx="402">
                  <c:v>632</c:v>
                </c:pt>
                <c:pt idx="403">
                  <c:v>544</c:v>
                </c:pt>
                <c:pt idx="404">
                  <c:v>389</c:v>
                </c:pt>
                <c:pt idx="405">
                  <c:v>979</c:v>
                </c:pt>
                <c:pt idx="406">
                  <c:v>984</c:v>
                </c:pt>
                <c:pt idx="407">
                  <c:v>571</c:v>
                </c:pt>
                <c:pt idx="408">
                  <c:v>857</c:v>
                </c:pt>
                <c:pt idx="409">
                  <c:v>742</c:v>
                </c:pt>
                <c:pt idx="410">
                  <c:v>1448</c:v>
                </c:pt>
                <c:pt idx="411">
                  <c:v>2567</c:v>
                </c:pt>
                <c:pt idx="412">
                  <c:v>1290</c:v>
                </c:pt>
                <c:pt idx="413">
                  <c:v>31</c:v>
                </c:pt>
                <c:pt idx="414">
                  <c:v>609</c:v>
                </c:pt>
                <c:pt idx="415">
                  <c:v>727</c:v>
                </c:pt>
                <c:pt idx="416">
                  <c:v>934</c:v>
                </c:pt>
                <c:pt idx="417">
                  <c:v>653</c:v>
                </c:pt>
                <c:pt idx="418">
                  <c:v>834</c:v>
                </c:pt>
                <c:pt idx="419">
                  <c:v>4550</c:v>
                </c:pt>
                <c:pt idx="420">
                  <c:v>8415</c:v>
                </c:pt>
                <c:pt idx="421">
                  <c:v>337</c:v>
                </c:pt>
                <c:pt idx="422">
                  <c:v>766</c:v>
                </c:pt>
                <c:pt idx="423">
                  <c:v>11064</c:v>
                </c:pt>
                <c:pt idx="424">
                  <c:v>1690</c:v>
                </c:pt>
                <c:pt idx="425">
                  <c:v>1033</c:v>
                </c:pt>
                <c:pt idx="426">
                  <c:v>26</c:v>
                </c:pt>
                <c:pt idx="427">
                  <c:v>1420</c:v>
                </c:pt>
                <c:pt idx="428">
                  <c:v>889</c:v>
                </c:pt>
                <c:pt idx="429">
                  <c:v>8049</c:v>
                </c:pt>
                <c:pt idx="430">
                  <c:v>2895</c:v>
                </c:pt>
                <c:pt idx="431">
                  <c:v>3941</c:v>
                </c:pt>
                <c:pt idx="432">
                  <c:v>9614</c:v>
                </c:pt>
                <c:pt idx="433">
                  <c:v>2106</c:v>
                </c:pt>
                <c:pt idx="434">
                  <c:v>97</c:v>
                </c:pt>
                <c:pt idx="435">
                  <c:v>719</c:v>
                </c:pt>
                <c:pt idx="436">
                  <c:v>675</c:v>
                </c:pt>
                <c:pt idx="437">
                  <c:v>9</c:v>
                </c:pt>
                <c:pt idx="438">
                  <c:v>1926</c:v>
                </c:pt>
                <c:pt idx="439">
                  <c:v>715</c:v>
                </c:pt>
                <c:pt idx="440">
                  <c:v>795</c:v>
                </c:pt>
                <c:pt idx="441">
                  <c:v>926</c:v>
                </c:pt>
                <c:pt idx="442">
                  <c:v>18115</c:v>
                </c:pt>
                <c:pt idx="443">
                  <c:v>3311</c:v>
                </c:pt>
                <c:pt idx="444">
                  <c:v>2170</c:v>
                </c:pt>
                <c:pt idx="445">
                  <c:v>2737</c:v>
                </c:pt>
                <c:pt idx="446">
                  <c:v>2654</c:v>
                </c:pt>
                <c:pt idx="447">
                  <c:v>1652</c:v>
                </c:pt>
                <c:pt idx="448">
                  <c:v>1526</c:v>
                </c:pt>
                <c:pt idx="449">
                  <c:v>1380</c:v>
                </c:pt>
                <c:pt idx="450">
                  <c:v>1834</c:v>
                </c:pt>
                <c:pt idx="451">
                  <c:v>1422</c:v>
                </c:pt>
                <c:pt idx="452">
                  <c:v>1192</c:v>
                </c:pt>
                <c:pt idx="453">
                  <c:v>3400</c:v>
                </c:pt>
                <c:pt idx="454">
                  <c:v>1612</c:v>
                </c:pt>
                <c:pt idx="455">
                  <c:v>1326</c:v>
                </c:pt>
                <c:pt idx="456">
                  <c:v>6624</c:v>
                </c:pt>
                <c:pt idx="457">
                  <c:v>1878</c:v>
                </c:pt>
                <c:pt idx="458">
                  <c:v>2022</c:v>
                </c:pt>
                <c:pt idx="459">
                  <c:v>2493</c:v>
                </c:pt>
                <c:pt idx="460">
                  <c:v>3412</c:v>
                </c:pt>
                <c:pt idx="461">
                  <c:v>1441</c:v>
                </c:pt>
                <c:pt idx="462">
                  <c:v>1116</c:v>
                </c:pt>
                <c:pt idx="463">
                  <c:v>1410</c:v>
                </c:pt>
                <c:pt idx="464">
                  <c:v>2110</c:v>
                </c:pt>
                <c:pt idx="465">
                  <c:v>1725</c:v>
                </c:pt>
                <c:pt idx="466">
                  <c:v>505</c:v>
                </c:pt>
                <c:pt idx="467">
                  <c:v>1336</c:v>
                </c:pt>
                <c:pt idx="468">
                  <c:v>1020</c:v>
                </c:pt>
                <c:pt idx="469">
                  <c:v>1226</c:v>
                </c:pt>
                <c:pt idx="470">
                  <c:v>1837</c:v>
                </c:pt>
                <c:pt idx="471">
                  <c:v>1452</c:v>
                </c:pt>
                <c:pt idx="472">
                  <c:v>3183</c:v>
                </c:pt>
                <c:pt idx="473">
                  <c:v>581</c:v>
                </c:pt>
                <c:pt idx="474">
                  <c:v>1461</c:v>
                </c:pt>
                <c:pt idx="475">
                  <c:v>1427</c:v>
                </c:pt>
                <c:pt idx="476">
                  <c:v>2741</c:v>
                </c:pt>
                <c:pt idx="477">
                  <c:v>70</c:v>
                </c:pt>
                <c:pt idx="478">
                  <c:v>3645</c:v>
                </c:pt>
                <c:pt idx="479">
                  <c:v>1399</c:v>
                </c:pt>
                <c:pt idx="480">
                  <c:v>1348</c:v>
                </c:pt>
                <c:pt idx="481">
                  <c:v>71</c:v>
                </c:pt>
                <c:pt idx="482">
                  <c:v>1243</c:v>
                </c:pt>
                <c:pt idx="483">
                  <c:v>1153</c:v>
                </c:pt>
                <c:pt idx="484">
                  <c:v>2007</c:v>
                </c:pt>
                <c:pt idx="485">
                  <c:v>1278</c:v>
                </c:pt>
                <c:pt idx="486">
                  <c:v>1237</c:v>
                </c:pt>
                <c:pt idx="487">
                  <c:v>1140</c:v>
                </c:pt>
                <c:pt idx="488">
                  <c:v>763</c:v>
                </c:pt>
                <c:pt idx="489">
                  <c:v>1632</c:v>
                </c:pt>
                <c:pt idx="490">
                  <c:v>1003</c:v>
                </c:pt>
                <c:pt idx="491">
                  <c:v>985</c:v>
                </c:pt>
                <c:pt idx="492">
                  <c:v>687</c:v>
                </c:pt>
                <c:pt idx="493">
                  <c:v>795</c:v>
                </c:pt>
                <c:pt idx="494">
                  <c:v>832</c:v>
                </c:pt>
                <c:pt idx="495">
                  <c:v>743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F-B144-8D82-D6F22683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dataset_Facebook!$E$1</c:f>
              <c:strCache>
                <c:ptCount val="1"/>
                <c:pt idx="0">
                  <c:v>Lifetime Post Impressions by people who have liked your Page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dataset_Facebook!$E$2:$E$497</c:f>
              <c:numCache>
                <c:formatCode>General</c:formatCode>
                <c:ptCount val="496"/>
                <c:pt idx="0">
                  <c:v>3078</c:v>
                </c:pt>
                <c:pt idx="1">
                  <c:v>11710</c:v>
                </c:pt>
                <c:pt idx="2">
                  <c:v>2812</c:v>
                </c:pt>
                <c:pt idx="3">
                  <c:v>61027</c:v>
                </c:pt>
                <c:pt idx="4">
                  <c:v>6228</c:v>
                </c:pt>
                <c:pt idx="5">
                  <c:v>16034</c:v>
                </c:pt>
                <c:pt idx="6">
                  <c:v>15432</c:v>
                </c:pt>
                <c:pt idx="7">
                  <c:v>19728</c:v>
                </c:pt>
                <c:pt idx="8">
                  <c:v>15220</c:v>
                </c:pt>
                <c:pt idx="9">
                  <c:v>4309</c:v>
                </c:pt>
                <c:pt idx="10">
                  <c:v>37849</c:v>
                </c:pt>
                <c:pt idx="11">
                  <c:v>3887</c:v>
                </c:pt>
                <c:pt idx="12">
                  <c:v>3779</c:v>
                </c:pt>
                <c:pt idx="13">
                  <c:v>3631</c:v>
                </c:pt>
                <c:pt idx="14">
                  <c:v>34415</c:v>
                </c:pt>
                <c:pt idx="15">
                  <c:v>17272</c:v>
                </c:pt>
                <c:pt idx="16">
                  <c:v>1868</c:v>
                </c:pt>
                <c:pt idx="17">
                  <c:v>92512</c:v>
                </c:pt>
                <c:pt idx="18">
                  <c:v>5009</c:v>
                </c:pt>
                <c:pt idx="19">
                  <c:v>2116</c:v>
                </c:pt>
                <c:pt idx="20">
                  <c:v>3561</c:v>
                </c:pt>
                <c:pt idx="21">
                  <c:v>2196</c:v>
                </c:pt>
                <c:pt idx="22">
                  <c:v>6282</c:v>
                </c:pt>
                <c:pt idx="23">
                  <c:v>2964</c:v>
                </c:pt>
                <c:pt idx="24">
                  <c:v>9684</c:v>
                </c:pt>
                <c:pt idx="25">
                  <c:v>10266</c:v>
                </c:pt>
                <c:pt idx="26">
                  <c:v>17748</c:v>
                </c:pt>
                <c:pt idx="27">
                  <c:v>2612</c:v>
                </c:pt>
                <c:pt idx="28">
                  <c:v>9217</c:v>
                </c:pt>
                <c:pt idx="29">
                  <c:v>30131</c:v>
                </c:pt>
                <c:pt idx="30">
                  <c:v>5860</c:v>
                </c:pt>
                <c:pt idx="31">
                  <c:v>1585</c:v>
                </c:pt>
                <c:pt idx="32">
                  <c:v>4480</c:v>
                </c:pt>
                <c:pt idx="33">
                  <c:v>3039</c:v>
                </c:pt>
                <c:pt idx="34">
                  <c:v>5782</c:v>
                </c:pt>
                <c:pt idx="35">
                  <c:v>5183</c:v>
                </c:pt>
                <c:pt idx="36">
                  <c:v>3052</c:v>
                </c:pt>
                <c:pt idx="37">
                  <c:v>5187</c:v>
                </c:pt>
                <c:pt idx="38">
                  <c:v>23135</c:v>
                </c:pt>
                <c:pt idx="39">
                  <c:v>4986</c:v>
                </c:pt>
                <c:pt idx="40">
                  <c:v>17627</c:v>
                </c:pt>
                <c:pt idx="41">
                  <c:v>12078</c:v>
                </c:pt>
                <c:pt idx="42">
                  <c:v>13544</c:v>
                </c:pt>
                <c:pt idx="43">
                  <c:v>2330</c:v>
                </c:pt>
                <c:pt idx="44">
                  <c:v>7283</c:v>
                </c:pt>
                <c:pt idx="45">
                  <c:v>6734</c:v>
                </c:pt>
                <c:pt idx="46">
                  <c:v>24363</c:v>
                </c:pt>
                <c:pt idx="47">
                  <c:v>2307</c:v>
                </c:pt>
                <c:pt idx="48">
                  <c:v>6336</c:v>
                </c:pt>
                <c:pt idx="49">
                  <c:v>2903</c:v>
                </c:pt>
                <c:pt idx="50">
                  <c:v>2313</c:v>
                </c:pt>
                <c:pt idx="51">
                  <c:v>16132</c:v>
                </c:pt>
                <c:pt idx="52">
                  <c:v>4914</c:v>
                </c:pt>
                <c:pt idx="53">
                  <c:v>3901</c:v>
                </c:pt>
                <c:pt idx="54">
                  <c:v>3017</c:v>
                </c:pt>
                <c:pt idx="55">
                  <c:v>21436</c:v>
                </c:pt>
                <c:pt idx="56">
                  <c:v>4976</c:v>
                </c:pt>
                <c:pt idx="57">
                  <c:v>3675</c:v>
                </c:pt>
                <c:pt idx="58">
                  <c:v>3188</c:v>
                </c:pt>
                <c:pt idx="59">
                  <c:v>35637</c:v>
                </c:pt>
                <c:pt idx="60">
                  <c:v>15066</c:v>
                </c:pt>
                <c:pt idx="61">
                  <c:v>54653</c:v>
                </c:pt>
                <c:pt idx="62">
                  <c:v>14091</c:v>
                </c:pt>
                <c:pt idx="63">
                  <c:v>26869</c:v>
                </c:pt>
                <c:pt idx="64">
                  <c:v>4101</c:v>
                </c:pt>
                <c:pt idx="65">
                  <c:v>4530</c:v>
                </c:pt>
                <c:pt idx="66">
                  <c:v>3302</c:v>
                </c:pt>
                <c:pt idx="67">
                  <c:v>32646</c:v>
                </c:pt>
                <c:pt idx="68">
                  <c:v>2873</c:v>
                </c:pt>
                <c:pt idx="69">
                  <c:v>3537</c:v>
                </c:pt>
                <c:pt idx="70">
                  <c:v>39304</c:v>
                </c:pt>
                <c:pt idx="71">
                  <c:v>59658</c:v>
                </c:pt>
                <c:pt idx="72">
                  <c:v>9562</c:v>
                </c:pt>
                <c:pt idx="73">
                  <c:v>13737</c:v>
                </c:pt>
                <c:pt idx="74">
                  <c:v>26622</c:v>
                </c:pt>
                <c:pt idx="75">
                  <c:v>22100</c:v>
                </c:pt>
                <c:pt idx="76">
                  <c:v>2392</c:v>
                </c:pt>
                <c:pt idx="77">
                  <c:v>12716</c:v>
                </c:pt>
                <c:pt idx="78">
                  <c:v>1924</c:v>
                </c:pt>
                <c:pt idx="79">
                  <c:v>6838</c:v>
                </c:pt>
                <c:pt idx="80">
                  <c:v>15418</c:v>
                </c:pt>
                <c:pt idx="81">
                  <c:v>5057</c:v>
                </c:pt>
                <c:pt idx="82">
                  <c:v>3691</c:v>
                </c:pt>
                <c:pt idx="83">
                  <c:v>3668</c:v>
                </c:pt>
                <c:pt idx="84">
                  <c:v>7549</c:v>
                </c:pt>
                <c:pt idx="85">
                  <c:v>3834</c:v>
                </c:pt>
                <c:pt idx="86">
                  <c:v>13858</c:v>
                </c:pt>
                <c:pt idx="87">
                  <c:v>4625</c:v>
                </c:pt>
                <c:pt idx="88">
                  <c:v>1210</c:v>
                </c:pt>
                <c:pt idx="89">
                  <c:v>4509</c:v>
                </c:pt>
                <c:pt idx="90">
                  <c:v>14475</c:v>
                </c:pt>
                <c:pt idx="91">
                  <c:v>3189</c:v>
                </c:pt>
                <c:pt idx="92">
                  <c:v>6201</c:v>
                </c:pt>
                <c:pt idx="93">
                  <c:v>2570</c:v>
                </c:pt>
                <c:pt idx="94">
                  <c:v>3047</c:v>
                </c:pt>
                <c:pt idx="95">
                  <c:v>3521</c:v>
                </c:pt>
                <c:pt idx="96">
                  <c:v>1284</c:v>
                </c:pt>
                <c:pt idx="97">
                  <c:v>3128</c:v>
                </c:pt>
                <c:pt idx="98">
                  <c:v>15850</c:v>
                </c:pt>
                <c:pt idx="99">
                  <c:v>13272</c:v>
                </c:pt>
                <c:pt idx="100">
                  <c:v>2154</c:v>
                </c:pt>
                <c:pt idx="101">
                  <c:v>35707</c:v>
                </c:pt>
                <c:pt idx="102">
                  <c:v>2226</c:v>
                </c:pt>
                <c:pt idx="103">
                  <c:v>2161</c:v>
                </c:pt>
                <c:pt idx="104">
                  <c:v>4485</c:v>
                </c:pt>
                <c:pt idx="105">
                  <c:v>43671</c:v>
                </c:pt>
                <c:pt idx="106">
                  <c:v>3832</c:v>
                </c:pt>
                <c:pt idx="107">
                  <c:v>16018</c:v>
                </c:pt>
                <c:pt idx="108">
                  <c:v>3120</c:v>
                </c:pt>
                <c:pt idx="109">
                  <c:v>20198</c:v>
                </c:pt>
                <c:pt idx="110">
                  <c:v>2598</c:v>
                </c:pt>
                <c:pt idx="111">
                  <c:v>2888</c:v>
                </c:pt>
                <c:pt idx="112">
                  <c:v>3227</c:v>
                </c:pt>
                <c:pt idx="113">
                  <c:v>2551</c:v>
                </c:pt>
                <c:pt idx="114">
                  <c:v>1402</c:v>
                </c:pt>
                <c:pt idx="115">
                  <c:v>56149</c:v>
                </c:pt>
                <c:pt idx="116">
                  <c:v>1284</c:v>
                </c:pt>
                <c:pt idx="117">
                  <c:v>1390</c:v>
                </c:pt>
                <c:pt idx="118">
                  <c:v>1401</c:v>
                </c:pt>
                <c:pt idx="119">
                  <c:v>23584</c:v>
                </c:pt>
                <c:pt idx="120">
                  <c:v>951</c:v>
                </c:pt>
                <c:pt idx="121">
                  <c:v>935</c:v>
                </c:pt>
                <c:pt idx="122">
                  <c:v>1098</c:v>
                </c:pt>
                <c:pt idx="123">
                  <c:v>3180</c:v>
                </c:pt>
                <c:pt idx="124">
                  <c:v>1252</c:v>
                </c:pt>
                <c:pt idx="125">
                  <c:v>989</c:v>
                </c:pt>
                <c:pt idx="126">
                  <c:v>1430</c:v>
                </c:pt>
                <c:pt idx="127">
                  <c:v>1503</c:v>
                </c:pt>
                <c:pt idx="128">
                  <c:v>7736</c:v>
                </c:pt>
                <c:pt idx="129">
                  <c:v>1041</c:v>
                </c:pt>
                <c:pt idx="130">
                  <c:v>1249</c:v>
                </c:pt>
                <c:pt idx="131">
                  <c:v>1351</c:v>
                </c:pt>
                <c:pt idx="132">
                  <c:v>6951</c:v>
                </c:pt>
                <c:pt idx="133">
                  <c:v>7196</c:v>
                </c:pt>
                <c:pt idx="134">
                  <c:v>2195</c:v>
                </c:pt>
                <c:pt idx="135">
                  <c:v>13838</c:v>
                </c:pt>
                <c:pt idx="136">
                  <c:v>6677</c:v>
                </c:pt>
                <c:pt idx="137">
                  <c:v>17842</c:v>
                </c:pt>
                <c:pt idx="138">
                  <c:v>20547</c:v>
                </c:pt>
                <c:pt idx="139">
                  <c:v>35977</c:v>
                </c:pt>
                <c:pt idx="140">
                  <c:v>11860</c:v>
                </c:pt>
                <c:pt idx="141">
                  <c:v>46252</c:v>
                </c:pt>
                <c:pt idx="142">
                  <c:v>8627</c:v>
                </c:pt>
                <c:pt idx="143">
                  <c:v>4401</c:v>
                </c:pt>
                <c:pt idx="144">
                  <c:v>3020</c:v>
                </c:pt>
                <c:pt idx="145">
                  <c:v>17502</c:v>
                </c:pt>
                <c:pt idx="146">
                  <c:v>4263</c:v>
                </c:pt>
                <c:pt idx="147">
                  <c:v>70249</c:v>
                </c:pt>
                <c:pt idx="148">
                  <c:v>4406</c:v>
                </c:pt>
                <c:pt idx="149">
                  <c:v>7682</c:v>
                </c:pt>
                <c:pt idx="150">
                  <c:v>16890</c:v>
                </c:pt>
                <c:pt idx="151">
                  <c:v>5696</c:v>
                </c:pt>
                <c:pt idx="152">
                  <c:v>1794</c:v>
                </c:pt>
                <c:pt idx="153">
                  <c:v>4935</c:v>
                </c:pt>
                <c:pt idx="154">
                  <c:v>3273</c:v>
                </c:pt>
                <c:pt idx="155">
                  <c:v>6200</c:v>
                </c:pt>
                <c:pt idx="156">
                  <c:v>2970</c:v>
                </c:pt>
                <c:pt idx="157">
                  <c:v>11148</c:v>
                </c:pt>
                <c:pt idx="158">
                  <c:v>4428</c:v>
                </c:pt>
                <c:pt idx="159">
                  <c:v>5503</c:v>
                </c:pt>
                <c:pt idx="160">
                  <c:v>16095</c:v>
                </c:pt>
                <c:pt idx="161">
                  <c:v>3501</c:v>
                </c:pt>
                <c:pt idx="162">
                  <c:v>26832</c:v>
                </c:pt>
                <c:pt idx="163">
                  <c:v>13674</c:v>
                </c:pt>
                <c:pt idx="164">
                  <c:v>34802</c:v>
                </c:pt>
                <c:pt idx="165">
                  <c:v>3031</c:v>
                </c:pt>
                <c:pt idx="166">
                  <c:v>5014</c:v>
                </c:pt>
                <c:pt idx="167">
                  <c:v>2373</c:v>
                </c:pt>
                <c:pt idx="168">
                  <c:v>35455</c:v>
                </c:pt>
                <c:pt idx="169">
                  <c:v>4208</c:v>
                </c:pt>
                <c:pt idx="170">
                  <c:v>4799</c:v>
                </c:pt>
                <c:pt idx="171">
                  <c:v>19599</c:v>
                </c:pt>
                <c:pt idx="172">
                  <c:v>22864</c:v>
                </c:pt>
                <c:pt idx="173">
                  <c:v>6866</c:v>
                </c:pt>
                <c:pt idx="174">
                  <c:v>4215</c:v>
                </c:pt>
                <c:pt idx="175">
                  <c:v>3857</c:v>
                </c:pt>
                <c:pt idx="176">
                  <c:v>13887</c:v>
                </c:pt>
                <c:pt idx="177">
                  <c:v>19409</c:v>
                </c:pt>
                <c:pt idx="178">
                  <c:v>4578</c:v>
                </c:pt>
                <c:pt idx="179">
                  <c:v>32033</c:v>
                </c:pt>
                <c:pt idx="180">
                  <c:v>3332</c:v>
                </c:pt>
                <c:pt idx="181">
                  <c:v>3247</c:v>
                </c:pt>
                <c:pt idx="182">
                  <c:v>4046</c:v>
                </c:pt>
                <c:pt idx="183">
                  <c:v>2293</c:v>
                </c:pt>
                <c:pt idx="184">
                  <c:v>3112</c:v>
                </c:pt>
                <c:pt idx="185">
                  <c:v>3927</c:v>
                </c:pt>
                <c:pt idx="186">
                  <c:v>2757</c:v>
                </c:pt>
                <c:pt idx="187">
                  <c:v>24034</c:v>
                </c:pt>
                <c:pt idx="188">
                  <c:v>3121</c:v>
                </c:pt>
                <c:pt idx="189">
                  <c:v>5010</c:v>
                </c:pt>
                <c:pt idx="190">
                  <c:v>54860</c:v>
                </c:pt>
                <c:pt idx="191">
                  <c:v>5123</c:v>
                </c:pt>
                <c:pt idx="192">
                  <c:v>2541</c:v>
                </c:pt>
                <c:pt idx="193">
                  <c:v>2541</c:v>
                </c:pt>
                <c:pt idx="194">
                  <c:v>3295</c:v>
                </c:pt>
                <c:pt idx="195">
                  <c:v>50076</c:v>
                </c:pt>
                <c:pt idx="196">
                  <c:v>5161</c:v>
                </c:pt>
                <c:pt idx="197">
                  <c:v>5700</c:v>
                </c:pt>
                <c:pt idx="198">
                  <c:v>14014</c:v>
                </c:pt>
                <c:pt idx="199">
                  <c:v>122474</c:v>
                </c:pt>
                <c:pt idx="200">
                  <c:v>4200</c:v>
                </c:pt>
                <c:pt idx="201">
                  <c:v>5069</c:v>
                </c:pt>
                <c:pt idx="202">
                  <c:v>92348</c:v>
                </c:pt>
                <c:pt idx="203">
                  <c:v>4831</c:v>
                </c:pt>
                <c:pt idx="204">
                  <c:v>3418</c:v>
                </c:pt>
                <c:pt idx="205">
                  <c:v>2205</c:v>
                </c:pt>
                <c:pt idx="206">
                  <c:v>46700</c:v>
                </c:pt>
                <c:pt idx="207">
                  <c:v>9342</c:v>
                </c:pt>
                <c:pt idx="208">
                  <c:v>1604</c:v>
                </c:pt>
                <c:pt idx="209">
                  <c:v>1055</c:v>
                </c:pt>
                <c:pt idx="210">
                  <c:v>15779</c:v>
                </c:pt>
                <c:pt idx="211">
                  <c:v>40181</c:v>
                </c:pt>
                <c:pt idx="212">
                  <c:v>1475</c:v>
                </c:pt>
                <c:pt idx="213">
                  <c:v>25539</c:v>
                </c:pt>
                <c:pt idx="214">
                  <c:v>25610</c:v>
                </c:pt>
                <c:pt idx="215">
                  <c:v>7407</c:v>
                </c:pt>
                <c:pt idx="216">
                  <c:v>3655</c:v>
                </c:pt>
                <c:pt idx="217">
                  <c:v>4972</c:v>
                </c:pt>
                <c:pt idx="218">
                  <c:v>12905</c:v>
                </c:pt>
                <c:pt idx="219">
                  <c:v>26881</c:v>
                </c:pt>
                <c:pt idx="220">
                  <c:v>7723</c:v>
                </c:pt>
                <c:pt idx="221">
                  <c:v>22103</c:v>
                </c:pt>
                <c:pt idx="222">
                  <c:v>4518</c:v>
                </c:pt>
                <c:pt idx="223">
                  <c:v>78287</c:v>
                </c:pt>
                <c:pt idx="224">
                  <c:v>13498</c:v>
                </c:pt>
                <c:pt idx="225">
                  <c:v>4487</c:v>
                </c:pt>
                <c:pt idx="226">
                  <c:v>3681</c:v>
                </c:pt>
                <c:pt idx="227">
                  <c:v>3764</c:v>
                </c:pt>
                <c:pt idx="228">
                  <c:v>20030</c:v>
                </c:pt>
                <c:pt idx="229">
                  <c:v>3238</c:v>
                </c:pt>
                <c:pt idx="230">
                  <c:v>3993</c:v>
                </c:pt>
                <c:pt idx="231">
                  <c:v>18838</c:v>
                </c:pt>
                <c:pt idx="232">
                  <c:v>14425</c:v>
                </c:pt>
                <c:pt idx="233">
                  <c:v>4319</c:v>
                </c:pt>
                <c:pt idx="234">
                  <c:v>4708</c:v>
                </c:pt>
                <c:pt idx="235">
                  <c:v>4911</c:v>
                </c:pt>
                <c:pt idx="236">
                  <c:v>26701</c:v>
                </c:pt>
                <c:pt idx="237">
                  <c:v>7389</c:v>
                </c:pt>
                <c:pt idx="238">
                  <c:v>23338</c:v>
                </c:pt>
                <c:pt idx="239">
                  <c:v>24667</c:v>
                </c:pt>
                <c:pt idx="240">
                  <c:v>108752</c:v>
                </c:pt>
                <c:pt idx="241">
                  <c:v>22904</c:v>
                </c:pt>
                <c:pt idx="242">
                  <c:v>3840</c:v>
                </c:pt>
                <c:pt idx="243">
                  <c:v>4371</c:v>
                </c:pt>
                <c:pt idx="244">
                  <c:v>4446</c:v>
                </c:pt>
                <c:pt idx="245">
                  <c:v>3342</c:v>
                </c:pt>
                <c:pt idx="246">
                  <c:v>6651</c:v>
                </c:pt>
                <c:pt idx="247">
                  <c:v>20270</c:v>
                </c:pt>
                <c:pt idx="248">
                  <c:v>5867</c:v>
                </c:pt>
                <c:pt idx="249">
                  <c:v>19078</c:v>
                </c:pt>
                <c:pt idx="250">
                  <c:v>42128</c:v>
                </c:pt>
                <c:pt idx="251">
                  <c:v>4760</c:v>
                </c:pt>
                <c:pt idx="252">
                  <c:v>24010</c:v>
                </c:pt>
                <c:pt idx="253">
                  <c:v>27771</c:v>
                </c:pt>
                <c:pt idx="254">
                  <c:v>4404</c:v>
                </c:pt>
                <c:pt idx="255">
                  <c:v>5010</c:v>
                </c:pt>
                <c:pt idx="256">
                  <c:v>5936</c:v>
                </c:pt>
                <c:pt idx="257">
                  <c:v>18035</c:v>
                </c:pt>
                <c:pt idx="258">
                  <c:v>3675</c:v>
                </c:pt>
                <c:pt idx="259">
                  <c:v>4606</c:v>
                </c:pt>
                <c:pt idx="260">
                  <c:v>17365</c:v>
                </c:pt>
                <c:pt idx="261">
                  <c:v>3086</c:v>
                </c:pt>
                <c:pt idx="262">
                  <c:v>8855</c:v>
                </c:pt>
                <c:pt idx="263">
                  <c:v>14450</c:v>
                </c:pt>
                <c:pt idx="264">
                  <c:v>7243</c:v>
                </c:pt>
                <c:pt idx="265">
                  <c:v>5005</c:v>
                </c:pt>
                <c:pt idx="266">
                  <c:v>23679</c:v>
                </c:pt>
                <c:pt idx="267">
                  <c:v>40203</c:v>
                </c:pt>
                <c:pt idx="268">
                  <c:v>31096</c:v>
                </c:pt>
                <c:pt idx="269">
                  <c:v>5307</c:v>
                </c:pt>
                <c:pt idx="270">
                  <c:v>4700</c:v>
                </c:pt>
                <c:pt idx="271">
                  <c:v>25584</c:v>
                </c:pt>
                <c:pt idx="272">
                  <c:v>2545</c:v>
                </c:pt>
                <c:pt idx="273">
                  <c:v>107502</c:v>
                </c:pt>
                <c:pt idx="274">
                  <c:v>5901</c:v>
                </c:pt>
                <c:pt idx="275">
                  <c:v>48765</c:v>
                </c:pt>
                <c:pt idx="276">
                  <c:v>3399</c:v>
                </c:pt>
                <c:pt idx="277">
                  <c:v>3559</c:v>
                </c:pt>
                <c:pt idx="278">
                  <c:v>17717</c:v>
                </c:pt>
                <c:pt idx="279">
                  <c:v>15917</c:v>
                </c:pt>
                <c:pt idx="280">
                  <c:v>41207</c:v>
                </c:pt>
                <c:pt idx="281">
                  <c:v>11970</c:v>
                </c:pt>
                <c:pt idx="282">
                  <c:v>3963</c:v>
                </c:pt>
                <c:pt idx="283">
                  <c:v>5648</c:v>
                </c:pt>
                <c:pt idx="284">
                  <c:v>19738</c:v>
                </c:pt>
                <c:pt idx="285">
                  <c:v>3147</c:v>
                </c:pt>
                <c:pt idx="286">
                  <c:v>2888</c:v>
                </c:pt>
                <c:pt idx="287">
                  <c:v>4569</c:v>
                </c:pt>
                <c:pt idx="288">
                  <c:v>3802</c:v>
                </c:pt>
                <c:pt idx="289">
                  <c:v>4111</c:v>
                </c:pt>
                <c:pt idx="290">
                  <c:v>3351</c:v>
                </c:pt>
                <c:pt idx="291">
                  <c:v>20024</c:v>
                </c:pt>
                <c:pt idx="292">
                  <c:v>5063</c:v>
                </c:pt>
                <c:pt idx="293">
                  <c:v>3519</c:v>
                </c:pt>
                <c:pt idx="294">
                  <c:v>3708</c:v>
                </c:pt>
                <c:pt idx="295">
                  <c:v>13786</c:v>
                </c:pt>
                <c:pt idx="296">
                  <c:v>7431</c:v>
                </c:pt>
                <c:pt idx="297">
                  <c:v>3579</c:v>
                </c:pt>
                <c:pt idx="298">
                  <c:v>32470</c:v>
                </c:pt>
                <c:pt idx="299">
                  <c:v>8419</c:v>
                </c:pt>
                <c:pt idx="300">
                  <c:v>2289</c:v>
                </c:pt>
                <c:pt idx="301">
                  <c:v>6086</c:v>
                </c:pt>
                <c:pt idx="302">
                  <c:v>6253</c:v>
                </c:pt>
                <c:pt idx="303">
                  <c:v>5651</c:v>
                </c:pt>
                <c:pt idx="304">
                  <c:v>9376</c:v>
                </c:pt>
                <c:pt idx="305">
                  <c:v>4343</c:v>
                </c:pt>
                <c:pt idx="306">
                  <c:v>7037</c:v>
                </c:pt>
                <c:pt idx="307">
                  <c:v>4229</c:v>
                </c:pt>
                <c:pt idx="308">
                  <c:v>3574</c:v>
                </c:pt>
                <c:pt idx="309">
                  <c:v>5416</c:v>
                </c:pt>
                <c:pt idx="310">
                  <c:v>18580</c:v>
                </c:pt>
                <c:pt idx="311">
                  <c:v>22710</c:v>
                </c:pt>
                <c:pt idx="312">
                  <c:v>3476</c:v>
                </c:pt>
                <c:pt idx="313">
                  <c:v>3484</c:v>
                </c:pt>
                <c:pt idx="314">
                  <c:v>7048</c:v>
                </c:pt>
                <c:pt idx="315">
                  <c:v>14792</c:v>
                </c:pt>
                <c:pt idx="316">
                  <c:v>7326</c:v>
                </c:pt>
                <c:pt idx="317">
                  <c:v>4491</c:v>
                </c:pt>
                <c:pt idx="318">
                  <c:v>4930</c:v>
                </c:pt>
                <c:pt idx="319">
                  <c:v>78678</c:v>
                </c:pt>
                <c:pt idx="320">
                  <c:v>4658</c:v>
                </c:pt>
                <c:pt idx="321">
                  <c:v>4605</c:v>
                </c:pt>
                <c:pt idx="322">
                  <c:v>4955</c:v>
                </c:pt>
                <c:pt idx="323">
                  <c:v>4846</c:v>
                </c:pt>
                <c:pt idx="324">
                  <c:v>32021</c:v>
                </c:pt>
                <c:pt idx="325">
                  <c:v>4935</c:v>
                </c:pt>
                <c:pt idx="326">
                  <c:v>11280</c:v>
                </c:pt>
                <c:pt idx="327">
                  <c:v>4911</c:v>
                </c:pt>
                <c:pt idx="328">
                  <c:v>3601</c:v>
                </c:pt>
                <c:pt idx="329">
                  <c:v>4114</c:v>
                </c:pt>
                <c:pt idx="330">
                  <c:v>15382</c:v>
                </c:pt>
                <c:pt idx="331">
                  <c:v>4664</c:v>
                </c:pt>
                <c:pt idx="332">
                  <c:v>3353</c:v>
                </c:pt>
                <c:pt idx="333">
                  <c:v>3382</c:v>
                </c:pt>
                <c:pt idx="334">
                  <c:v>6279</c:v>
                </c:pt>
                <c:pt idx="335">
                  <c:v>26514</c:v>
                </c:pt>
                <c:pt idx="336">
                  <c:v>5904</c:v>
                </c:pt>
                <c:pt idx="337">
                  <c:v>4249</c:v>
                </c:pt>
                <c:pt idx="338">
                  <c:v>7910</c:v>
                </c:pt>
                <c:pt idx="339">
                  <c:v>5493</c:v>
                </c:pt>
                <c:pt idx="340">
                  <c:v>16914</c:v>
                </c:pt>
                <c:pt idx="341">
                  <c:v>5681</c:v>
                </c:pt>
                <c:pt idx="342">
                  <c:v>57722</c:v>
                </c:pt>
                <c:pt idx="343">
                  <c:v>3586</c:v>
                </c:pt>
                <c:pt idx="344">
                  <c:v>5156</c:v>
                </c:pt>
                <c:pt idx="345">
                  <c:v>52477</c:v>
                </c:pt>
                <c:pt idx="346">
                  <c:v>6890</c:v>
                </c:pt>
                <c:pt idx="347">
                  <c:v>6549</c:v>
                </c:pt>
                <c:pt idx="348">
                  <c:v>37816</c:v>
                </c:pt>
                <c:pt idx="349">
                  <c:v>15973</c:v>
                </c:pt>
                <c:pt idx="350">
                  <c:v>4908</c:v>
                </c:pt>
                <c:pt idx="351">
                  <c:v>5768</c:v>
                </c:pt>
                <c:pt idx="352">
                  <c:v>6173</c:v>
                </c:pt>
                <c:pt idx="353">
                  <c:v>7055</c:v>
                </c:pt>
                <c:pt idx="354">
                  <c:v>6461</c:v>
                </c:pt>
                <c:pt idx="355">
                  <c:v>8188</c:v>
                </c:pt>
                <c:pt idx="356">
                  <c:v>7886</c:v>
                </c:pt>
                <c:pt idx="357">
                  <c:v>4347</c:v>
                </c:pt>
                <c:pt idx="358">
                  <c:v>12996</c:v>
                </c:pt>
                <c:pt idx="359">
                  <c:v>6258</c:v>
                </c:pt>
                <c:pt idx="360">
                  <c:v>48466</c:v>
                </c:pt>
                <c:pt idx="361">
                  <c:v>4632</c:v>
                </c:pt>
                <c:pt idx="362">
                  <c:v>8391</c:v>
                </c:pt>
                <c:pt idx="363">
                  <c:v>5732</c:v>
                </c:pt>
                <c:pt idx="364">
                  <c:v>13876</c:v>
                </c:pt>
                <c:pt idx="365">
                  <c:v>6315</c:v>
                </c:pt>
                <c:pt idx="366">
                  <c:v>47899</c:v>
                </c:pt>
                <c:pt idx="367">
                  <c:v>21009</c:v>
                </c:pt>
                <c:pt idx="368">
                  <c:v>9105</c:v>
                </c:pt>
                <c:pt idx="369">
                  <c:v>11853</c:v>
                </c:pt>
                <c:pt idx="370">
                  <c:v>9389</c:v>
                </c:pt>
                <c:pt idx="371">
                  <c:v>15678</c:v>
                </c:pt>
                <c:pt idx="372">
                  <c:v>8242</c:v>
                </c:pt>
                <c:pt idx="373">
                  <c:v>8452</c:v>
                </c:pt>
                <c:pt idx="374">
                  <c:v>22130</c:v>
                </c:pt>
                <c:pt idx="375">
                  <c:v>48575</c:v>
                </c:pt>
                <c:pt idx="376">
                  <c:v>84046</c:v>
                </c:pt>
                <c:pt idx="377">
                  <c:v>6896</c:v>
                </c:pt>
                <c:pt idx="378">
                  <c:v>7692</c:v>
                </c:pt>
                <c:pt idx="379">
                  <c:v>5685</c:v>
                </c:pt>
                <c:pt idx="380">
                  <c:v>7956</c:v>
                </c:pt>
                <c:pt idx="381">
                  <c:v>5640</c:v>
                </c:pt>
                <c:pt idx="382">
                  <c:v>8149</c:v>
                </c:pt>
                <c:pt idx="383">
                  <c:v>6733</c:v>
                </c:pt>
                <c:pt idx="384">
                  <c:v>7072</c:v>
                </c:pt>
                <c:pt idx="385">
                  <c:v>4954</c:v>
                </c:pt>
                <c:pt idx="386">
                  <c:v>3821</c:v>
                </c:pt>
                <c:pt idx="387">
                  <c:v>43980</c:v>
                </c:pt>
                <c:pt idx="388">
                  <c:v>13546</c:v>
                </c:pt>
                <c:pt idx="389">
                  <c:v>4747</c:v>
                </c:pt>
                <c:pt idx="390">
                  <c:v>5026</c:v>
                </c:pt>
                <c:pt idx="391">
                  <c:v>5011</c:v>
                </c:pt>
                <c:pt idx="392">
                  <c:v>4010</c:v>
                </c:pt>
                <c:pt idx="393">
                  <c:v>47977</c:v>
                </c:pt>
                <c:pt idx="394">
                  <c:v>4447</c:v>
                </c:pt>
                <c:pt idx="395">
                  <c:v>6661</c:v>
                </c:pt>
                <c:pt idx="396">
                  <c:v>4441</c:v>
                </c:pt>
                <c:pt idx="397">
                  <c:v>32842</c:v>
                </c:pt>
                <c:pt idx="398">
                  <c:v>22022</c:v>
                </c:pt>
                <c:pt idx="399">
                  <c:v>42338</c:v>
                </c:pt>
                <c:pt idx="400">
                  <c:v>4440</c:v>
                </c:pt>
                <c:pt idx="401">
                  <c:v>4607</c:v>
                </c:pt>
                <c:pt idx="402">
                  <c:v>5040</c:v>
                </c:pt>
                <c:pt idx="403">
                  <c:v>3346</c:v>
                </c:pt>
                <c:pt idx="404">
                  <c:v>22907</c:v>
                </c:pt>
                <c:pt idx="405">
                  <c:v>6021</c:v>
                </c:pt>
                <c:pt idx="406">
                  <c:v>6600</c:v>
                </c:pt>
                <c:pt idx="407">
                  <c:v>4550</c:v>
                </c:pt>
                <c:pt idx="408">
                  <c:v>6032</c:v>
                </c:pt>
                <c:pt idx="409">
                  <c:v>4166</c:v>
                </c:pt>
                <c:pt idx="410">
                  <c:v>6956</c:v>
                </c:pt>
                <c:pt idx="411">
                  <c:v>1107833</c:v>
                </c:pt>
                <c:pt idx="412">
                  <c:v>13246</c:v>
                </c:pt>
                <c:pt idx="413">
                  <c:v>1483</c:v>
                </c:pt>
                <c:pt idx="414">
                  <c:v>5827</c:v>
                </c:pt>
                <c:pt idx="415">
                  <c:v>6630</c:v>
                </c:pt>
                <c:pt idx="416">
                  <c:v>5914</c:v>
                </c:pt>
                <c:pt idx="417">
                  <c:v>5079</c:v>
                </c:pt>
                <c:pt idx="418">
                  <c:v>567</c:v>
                </c:pt>
                <c:pt idx="419">
                  <c:v>4650</c:v>
                </c:pt>
                <c:pt idx="420">
                  <c:v>10987</c:v>
                </c:pt>
                <c:pt idx="421">
                  <c:v>9403</c:v>
                </c:pt>
                <c:pt idx="422">
                  <c:v>723</c:v>
                </c:pt>
                <c:pt idx="423">
                  <c:v>18310</c:v>
                </c:pt>
                <c:pt idx="424">
                  <c:v>9065</c:v>
                </c:pt>
                <c:pt idx="425">
                  <c:v>6932</c:v>
                </c:pt>
                <c:pt idx="426">
                  <c:v>3972</c:v>
                </c:pt>
                <c:pt idx="427">
                  <c:v>7451</c:v>
                </c:pt>
                <c:pt idx="428">
                  <c:v>721</c:v>
                </c:pt>
                <c:pt idx="429">
                  <c:v>16634</c:v>
                </c:pt>
                <c:pt idx="430">
                  <c:v>9348</c:v>
                </c:pt>
                <c:pt idx="431">
                  <c:v>11519</c:v>
                </c:pt>
                <c:pt idx="432">
                  <c:v>13618</c:v>
                </c:pt>
                <c:pt idx="433">
                  <c:v>72846</c:v>
                </c:pt>
                <c:pt idx="434">
                  <c:v>8964</c:v>
                </c:pt>
                <c:pt idx="435">
                  <c:v>6380</c:v>
                </c:pt>
                <c:pt idx="436">
                  <c:v>6423</c:v>
                </c:pt>
                <c:pt idx="437">
                  <c:v>1614</c:v>
                </c:pt>
                <c:pt idx="438">
                  <c:v>184270</c:v>
                </c:pt>
                <c:pt idx="439">
                  <c:v>8146</c:v>
                </c:pt>
                <c:pt idx="440">
                  <c:v>7034</c:v>
                </c:pt>
                <c:pt idx="441">
                  <c:v>6937</c:v>
                </c:pt>
                <c:pt idx="442">
                  <c:v>16682</c:v>
                </c:pt>
                <c:pt idx="443">
                  <c:v>9837</c:v>
                </c:pt>
                <c:pt idx="444">
                  <c:v>9579</c:v>
                </c:pt>
                <c:pt idx="445">
                  <c:v>160270</c:v>
                </c:pt>
                <c:pt idx="446">
                  <c:v>14636</c:v>
                </c:pt>
                <c:pt idx="447">
                  <c:v>9122</c:v>
                </c:pt>
                <c:pt idx="448">
                  <c:v>9103</c:v>
                </c:pt>
                <c:pt idx="449">
                  <c:v>8471</c:v>
                </c:pt>
                <c:pt idx="450">
                  <c:v>11276</c:v>
                </c:pt>
                <c:pt idx="451">
                  <c:v>9670</c:v>
                </c:pt>
                <c:pt idx="452">
                  <c:v>5249</c:v>
                </c:pt>
                <c:pt idx="453">
                  <c:v>9183</c:v>
                </c:pt>
                <c:pt idx="454">
                  <c:v>9781</c:v>
                </c:pt>
                <c:pt idx="455">
                  <c:v>6285</c:v>
                </c:pt>
                <c:pt idx="456">
                  <c:v>648611</c:v>
                </c:pt>
                <c:pt idx="457">
                  <c:v>8536</c:v>
                </c:pt>
                <c:pt idx="458">
                  <c:v>11744</c:v>
                </c:pt>
                <c:pt idx="459">
                  <c:v>8907</c:v>
                </c:pt>
                <c:pt idx="460">
                  <c:v>81938</c:v>
                </c:pt>
                <c:pt idx="461">
                  <c:v>7316</c:v>
                </c:pt>
                <c:pt idx="462">
                  <c:v>5362</c:v>
                </c:pt>
                <c:pt idx="463">
                  <c:v>47976</c:v>
                </c:pt>
                <c:pt idx="464">
                  <c:v>28247</c:v>
                </c:pt>
                <c:pt idx="465">
                  <c:v>11885</c:v>
                </c:pt>
                <c:pt idx="466">
                  <c:v>13919</c:v>
                </c:pt>
                <c:pt idx="467">
                  <c:v>8753</c:v>
                </c:pt>
                <c:pt idx="468">
                  <c:v>7420</c:v>
                </c:pt>
                <c:pt idx="469">
                  <c:v>8294</c:v>
                </c:pt>
                <c:pt idx="470">
                  <c:v>6338</c:v>
                </c:pt>
                <c:pt idx="471">
                  <c:v>6101</c:v>
                </c:pt>
                <c:pt idx="472">
                  <c:v>66311</c:v>
                </c:pt>
                <c:pt idx="473">
                  <c:v>12522</c:v>
                </c:pt>
                <c:pt idx="474">
                  <c:v>5225</c:v>
                </c:pt>
                <c:pt idx="475">
                  <c:v>6823</c:v>
                </c:pt>
                <c:pt idx="476">
                  <c:v>8774</c:v>
                </c:pt>
                <c:pt idx="477">
                  <c:v>6625</c:v>
                </c:pt>
                <c:pt idx="478">
                  <c:v>17809</c:v>
                </c:pt>
                <c:pt idx="479">
                  <c:v>5732</c:v>
                </c:pt>
                <c:pt idx="480">
                  <c:v>5485</c:v>
                </c:pt>
                <c:pt idx="481">
                  <c:v>7041</c:v>
                </c:pt>
                <c:pt idx="482">
                  <c:v>5340</c:v>
                </c:pt>
                <c:pt idx="483">
                  <c:v>4642</c:v>
                </c:pt>
                <c:pt idx="484">
                  <c:v>8872</c:v>
                </c:pt>
                <c:pt idx="485">
                  <c:v>4932</c:v>
                </c:pt>
                <c:pt idx="486">
                  <c:v>5757</c:v>
                </c:pt>
                <c:pt idx="487">
                  <c:v>6085</c:v>
                </c:pt>
                <c:pt idx="488">
                  <c:v>15766</c:v>
                </c:pt>
                <c:pt idx="489">
                  <c:v>8632</c:v>
                </c:pt>
                <c:pt idx="490">
                  <c:v>5654</c:v>
                </c:pt>
                <c:pt idx="491">
                  <c:v>4750</c:v>
                </c:pt>
                <c:pt idx="492">
                  <c:v>3961</c:v>
                </c:pt>
                <c:pt idx="493">
                  <c:v>4742</c:v>
                </c:pt>
                <c:pt idx="494">
                  <c:v>4534</c:v>
                </c:pt>
                <c:pt idx="495">
                  <c:v>3861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D-3D42-BECC-957EFEDF3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dataset_Facebook!$F$1</c:f>
              <c:strCache>
                <c:ptCount val="1"/>
                <c:pt idx="0">
                  <c:v>Lifetime Post reach by people who like your Page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dataset_Facebook!$F$2:$F$497</c:f>
              <c:numCache>
                <c:formatCode>General</c:formatCode>
                <c:ptCount val="496"/>
                <c:pt idx="0">
                  <c:v>1640</c:v>
                </c:pt>
                <c:pt idx="1">
                  <c:v>6112</c:v>
                </c:pt>
                <c:pt idx="2">
                  <c:v>1503</c:v>
                </c:pt>
                <c:pt idx="3">
                  <c:v>32048</c:v>
                </c:pt>
                <c:pt idx="4">
                  <c:v>3200</c:v>
                </c:pt>
                <c:pt idx="5">
                  <c:v>7852</c:v>
                </c:pt>
                <c:pt idx="6">
                  <c:v>9328</c:v>
                </c:pt>
                <c:pt idx="7">
                  <c:v>11056</c:v>
                </c:pt>
                <c:pt idx="8">
                  <c:v>7912</c:v>
                </c:pt>
                <c:pt idx="9">
                  <c:v>2324</c:v>
                </c:pt>
                <c:pt idx="10">
                  <c:v>18952</c:v>
                </c:pt>
                <c:pt idx="11">
                  <c:v>2174</c:v>
                </c:pt>
                <c:pt idx="12">
                  <c:v>2072</c:v>
                </c:pt>
                <c:pt idx="13">
                  <c:v>1917</c:v>
                </c:pt>
                <c:pt idx="14">
                  <c:v>19312</c:v>
                </c:pt>
                <c:pt idx="15">
                  <c:v>8548</c:v>
                </c:pt>
                <c:pt idx="16">
                  <c:v>1050</c:v>
                </c:pt>
                <c:pt idx="17">
                  <c:v>39776</c:v>
                </c:pt>
                <c:pt idx="18">
                  <c:v>2410</c:v>
                </c:pt>
                <c:pt idx="19">
                  <c:v>1161</c:v>
                </c:pt>
                <c:pt idx="20">
                  <c:v>1963</c:v>
                </c:pt>
                <c:pt idx="21">
                  <c:v>1172</c:v>
                </c:pt>
                <c:pt idx="22">
                  <c:v>3100</c:v>
                </c:pt>
                <c:pt idx="23">
                  <c:v>1621</c:v>
                </c:pt>
                <c:pt idx="24">
                  <c:v>5244</c:v>
                </c:pt>
                <c:pt idx="25">
                  <c:v>5372</c:v>
                </c:pt>
                <c:pt idx="26">
                  <c:v>9824</c:v>
                </c:pt>
                <c:pt idx="27">
                  <c:v>1443</c:v>
                </c:pt>
                <c:pt idx="28">
                  <c:v>4748</c:v>
                </c:pt>
                <c:pt idx="29">
                  <c:v>14112</c:v>
                </c:pt>
                <c:pt idx="30">
                  <c:v>2930</c:v>
                </c:pt>
                <c:pt idx="31">
                  <c:v>858</c:v>
                </c:pt>
                <c:pt idx="32">
                  <c:v>2422</c:v>
                </c:pt>
                <c:pt idx="33">
                  <c:v>1676</c:v>
                </c:pt>
                <c:pt idx="34">
                  <c:v>2938</c:v>
                </c:pt>
                <c:pt idx="35">
                  <c:v>2954</c:v>
                </c:pt>
                <c:pt idx="36">
                  <c:v>1727</c:v>
                </c:pt>
                <c:pt idx="37">
                  <c:v>2752</c:v>
                </c:pt>
                <c:pt idx="38">
                  <c:v>11792</c:v>
                </c:pt>
                <c:pt idx="39">
                  <c:v>2584</c:v>
                </c:pt>
                <c:pt idx="40">
                  <c:v>9344</c:v>
                </c:pt>
                <c:pt idx="41">
                  <c:v>6752</c:v>
                </c:pt>
                <c:pt idx="42">
                  <c:v>7096</c:v>
                </c:pt>
                <c:pt idx="43">
                  <c:v>1377</c:v>
                </c:pt>
                <c:pt idx="44">
                  <c:v>3634</c:v>
                </c:pt>
                <c:pt idx="45">
                  <c:v>3492</c:v>
                </c:pt>
                <c:pt idx="46">
                  <c:v>12888</c:v>
                </c:pt>
                <c:pt idx="47">
                  <c:v>1180</c:v>
                </c:pt>
                <c:pt idx="48">
                  <c:v>3216</c:v>
                </c:pt>
                <c:pt idx="49">
                  <c:v>1407</c:v>
                </c:pt>
                <c:pt idx="50">
                  <c:v>1232</c:v>
                </c:pt>
                <c:pt idx="51">
                  <c:v>8608</c:v>
                </c:pt>
                <c:pt idx="52">
                  <c:v>2712</c:v>
                </c:pt>
                <c:pt idx="53">
                  <c:v>2044</c:v>
                </c:pt>
                <c:pt idx="54">
                  <c:v>1510</c:v>
                </c:pt>
                <c:pt idx="55">
                  <c:v>9568</c:v>
                </c:pt>
                <c:pt idx="56">
                  <c:v>2764</c:v>
                </c:pt>
                <c:pt idx="57">
                  <c:v>1901</c:v>
                </c:pt>
                <c:pt idx="58">
                  <c:v>1557</c:v>
                </c:pt>
                <c:pt idx="59">
                  <c:v>9712</c:v>
                </c:pt>
                <c:pt idx="60">
                  <c:v>5100</c:v>
                </c:pt>
                <c:pt idx="61">
                  <c:v>12704</c:v>
                </c:pt>
                <c:pt idx="62">
                  <c:v>7456</c:v>
                </c:pt>
                <c:pt idx="63">
                  <c:v>7760</c:v>
                </c:pt>
                <c:pt idx="64">
                  <c:v>1761</c:v>
                </c:pt>
                <c:pt idx="65">
                  <c:v>2388</c:v>
                </c:pt>
                <c:pt idx="66">
                  <c:v>1640</c:v>
                </c:pt>
                <c:pt idx="67">
                  <c:v>14912</c:v>
                </c:pt>
                <c:pt idx="68">
                  <c:v>1539</c:v>
                </c:pt>
                <c:pt idx="69">
                  <c:v>1780</c:v>
                </c:pt>
                <c:pt idx="70">
                  <c:v>11392</c:v>
                </c:pt>
                <c:pt idx="71">
                  <c:v>18880</c:v>
                </c:pt>
                <c:pt idx="72">
                  <c:v>5180</c:v>
                </c:pt>
                <c:pt idx="73">
                  <c:v>4320</c:v>
                </c:pt>
                <c:pt idx="74">
                  <c:v>11760</c:v>
                </c:pt>
                <c:pt idx="75">
                  <c:v>10880</c:v>
                </c:pt>
                <c:pt idx="76">
                  <c:v>1228</c:v>
                </c:pt>
                <c:pt idx="77">
                  <c:v>4968</c:v>
                </c:pt>
                <c:pt idx="78">
                  <c:v>1005</c:v>
                </c:pt>
                <c:pt idx="79">
                  <c:v>3224</c:v>
                </c:pt>
                <c:pt idx="80">
                  <c:v>7344</c:v>
                </c:pt>
                <c:pt idx="81">
                  <c:v>2628</c:v>
                </c:pt>
                <c:pt idx="82">
                  <c:v>1722</c:v>
                </c:pt>
                <c:pt idx="83">
                  <c:v>1848</c:v>
                </c:pt>
                <c:pt idx="84">
                  <c:v>3336</c:v>
                </c:pt>
                <c:pt idx="85">
                  <c:v>1806</c:v>
                </c:pt>
                <c:pt idx="86">
                  <c:v>5248</c:v>
                </c:pt>
                <c:pt idx="87">
                  <c:v>2218</c:v>
                </c:pt>
                <c:pt idx="88">
                  <c:v>690</c:v>
                </c:pt>
                <c:pt idx="89">
                  <c:v>2078</c:v>
                </c:pt>
                <c:pt idx="90">
                  <c:v>8120</c:v>
                </c:pt>
                <c:pt idx="91">
                  <c:v>1495</c:v>
                </c:pt>
                <c:pt idx="92">
                  <c:v>3136</c:v>
                </c:pt>
                <c:pt idx="93">
                  <c:v>1389</c:v>
                </c:pt>
                <c:pt idx="94">
                  <c:v>1605</c:v>
                </c:pt>
                <c:pt idx="95">
                  <c:v>1796</c:v>
                </c:pt>
                <c:pt idx="96">
                  <c:v>704</c:v>
                </c:pt>
                <c:pt idx="97">
                  <c:v>1622</c:v>
                </c:pt>
                <c:pt idx="98">
                  <c:v>7636</c:v>
                </c:pt>
                <c:pt idx="99">
                  <c:v>7800</c:v>
                </c:pt>
                <c:pt idx="100">
                  <c:v>1120</c:v>
                </c:pt>
                <c:pt idx="101">
                  <c:v>19840</c:v>
                </c:pt>
                <c:pt idx="102">
                  <c:v>1118</c:v>
                </c:pt>
                <c:pt idx="103">
                  <c:v>1214</c:v>
                </c:pt>
                <c:pt idx="104">
                  <c:v>2101</c:v>
                </c:pt>
                <c:pt idx="105">
                  <c:v>20608</c:v>
                </c:pt>
                <c:pt idx="106">
                  <c:v>1890</c:v>
                </c:pt>
                <c:pt idx="107">
                  <c:v>7616</c:v>
                </c:pt>
                <c:pt idx="108">
                  <c:v>1684</c:v>
                </c:pt>
                <c:pt idx="109">
                  <c:v>10432</c:v>
                </c:pt>
                <c:pt idx="110">
                  <c:v>1469</c:v>
                </c:pt>
                <c:pt idx="111">
                  <c:v>1560</c:v>
                </c:pt>
                <c:pt idx="112">
                  <c:v>1702</c:v>
                </c:pt>
                <c:pt idx="113">
                  <c:v>1454</c:v>
                </c:pt>
                <c:pt idx="114">
                  <c:v>695</c:v>
                </c:pt>
                <c:pt idx="115">
                  <c:v>31648</c:v>
                </c:pt>
                <c:pt idx="116">
                  <c:v>650</c:v>
                </c:pt>
                <c:pt idx="117">
                  <c:v>704</c:v>
                </c:pt>
                <c:pt idx="118">
                  <c:v>660</c:v>
                </c:pt>
                <c:pt idx="119">
                  <c:v>11912</c:v>
                </c:pt>
                <c:pt idx="120">
                  <c:v>516</c:v>
                </c:pt>
                <c:pt idx="121">
                  <c:v>521</c:v>
                </c:pt>
                <c:pt idx="122">
                  <c:v>580</c:v>
                </c:pt>
                <c:pt idx="123">
                  <c:v>1674</c:v>
                </c:pt>
                <c:pt idx="124">
                  <c:v>632</c:v>
                </c:pt>
                <c:pt idx="125">
                  <c:v>554</c:v>
                </c:pt>
                <c:pt idx="126">
                  <c:v>690</c:v>
                </c:pt>
                <c:pt idx="127">
                  <c:v>782</c:v>
                </c:pt>
                <c:pt idx="128">
                  <c:v>3768</c:v>
                </c:pt>
                <c:pt idx="129">
                  <c:v>576</c:v>
                </c:pt>
                <c:pt idx="130">
                  <c:v>588</c:v>
                </c:pt>
                <c:pt idx="131">
                  <c:v>717</c:v>
                </c:pt>
                <c:pt idx="132">
                  <c:v>3290</c:v>
                </c:pt>
                <c:pt idx="133">
                  <c:v>3324</c:v>
                </c:pt>
                <c:pt idx="134">
                  <c:v>934</c:v>
                </c:pt>
                <c:pt idx="135">
                  <c:v>7020</c:v>
                </c:pt>
                <c:pt idx="136">
                  <c:v>2992</c:v>
                </c:pt>
                <c:pt idx="137">
                  <c:v>8032</c:v>
                </c:pt>
                <c:pt idx="138">
                  <c:v>10280</c:v>
                </c:pt>
                <c:pt idx="139">
                  <c:v>18048</c:v>
                </c:pt>
                <c:pt idx="140">
                  <c:v>6200</c:v>
                </c:pt>
                <c:pt idx="141">
                  <c:v>15552</c:v>
                </c:pt>
                <c:pt idx="142">
                  <c:v>4054</c:v>
                </c:pt>
                <c:pt idx="143">
                  <c:v>2616</c:v>
                </c:pt>
                <c:pt idx="144">
                  <c:v>1723</c:v>
                </c:pt>
                <c:pt idx="145">
                  <c:v>8964</c:v>
                </c:pt>
                <c:pt idx="146">
                  <c:v>2138</c:v>
                </c:pt>
                <c:pt idx="147">
                  <c:v>21328</c:v>
                </c:pt>
                <c:pt idx="148">
                  <c:v>2362</c:v>
                </c:pt>
                <c:pt idx="149">
                  <c:v>4024</c:v>
                </c:pt>
                <c:pt idx="150">
                  <c:v>7208</c:v>
                </c:pt>
                <c:pt idx="151">
                  <c:v>3162</c:v>
                </c:pt>
                <c:pt idx="152">
                  <c:v>953</c:v>
                </c:pt>
                <c:pt idx="153">
                  <c:v>2556</c:v>
                </c:pt>
                <c:pt idx="154">
                  <c:v>1722</c:v>
                </c:pt>
                <c:pt idx="155">
                  <c:v>3298</c:v>
                </c:pt>
                <c:pt idx="156">
                  <c:v>1507</c:v>
                </c:pt>
                <c:pt idx="157">
                  <c:v>7020</c:v>
                </c:pt>
                <c:pt idx="158">
                  <c:v>2420</c:v>
                </c:pt>
                <c:pt idx="159">
                  <c:v>3260</c:v>
                </c:pt>
                <c:pt idx="160">
                  <c:v>8120</c:v>
                </c:pt>
                <c:pt idx="161">
                  <c:v>1999</c:v>
                </c:pt>
                <c:pt idx="162">
                  <c:v>9064</c:v>
                </c:pt>
                <c:pt idx="163">
                  <c:v>7624</c:v>
                </c:pt>
                <c:pt idx="164">
                  <c:v>20928</c:v>
                </c:pt>
                <c:pt idx="165">
                  <c:v>1674</c:v>
                </c:pt>
                <c:pt idx="166">
                  <c:v>2704</c:v>
                </c:pt>
                <c:pt idx="167">
                  <c:v>1228</c:v>
                </c:pt>
                <c:pt idx="168">
                  <c:v>17592</c:v>
                </c:pt>
                <c:pt idx="169">
                  <c:v>2412</c:v>
                </c:pt>
                <c:pt idx="170">
                  <c:v>2616</c:v>
                </c:pt>
                <c:pt idx="171">
                  <c:v>10232</c:v>
                </c:pt>
                <c:pt idx="172">
                  <c:v>13304</c:v>
                </c:pt>
                <c:pt idx="173">
                  <c:v>4016</c:v>
                </c:pt>
                <c:pt idx="174">
                  <c:v>2254</c:v>
                </c:pt>
                <c:pt idx="175">
                  <c:v>2124</c:v>
                </c:pt>
                <c:pt idx="176">
                  <c:v>7092</c:v>
                </c:pt>
                <c:pt idx="177">
                  <c:v>6632</c:v>
                </c:pt>
                <c:pt idx="178">
                  <c:v>2432</c:v>
                </c:pt>
                <c:pt idx="179">
                  <c:v>15744</c:v>
                </c:pt>
                <c:pt idx="180">
                  <c:v>1788</c:v>
                </c:pt>
                <c:pt idx="181">
                  <c:v>1740</c:v>
                </c:pt>
                <c:pt idx="182">
                  <c:v>2280</c:v>
                </c:pt>
                <c:pt idx="183">
                  <c:v>1354</c:v>
                </c:pt>
                <c:pt idx="184">
                  <c:v>1791</c:v>
                </c:pt>
                <c:pt idx="185">
                  <c:v>2274</c:v>
                </c:pt>
                <c:pt idx="186">
                  <c:v>1603</c:v>
                </c:pt>
                <c:pt idx="187">
                  <c:v>13528</c:v>
                </c:pt>
                <c:pt idx="188">
                  <c:v>1882</c:v>
                </c:pt>
                <c:pt idx="189">
                  <c:v>3082</c:v>
                </c:pt>
                <c:pt idx="190">
                  <c:v>22816</c:v>
                </c:pt>
                <c:pt idx="191">
                  <c:v>3244</c:v>
                </c:pt>
                <c:pt idx="192">
                  <c:v>1435</c:v>
                </c:pt>
                <c:pt idx="193">
                  <c:v>1519</c:v>
                </c:pt>
                <c:pt idx="194">
                  <c:v>1772</c:v>
                </c:pt>
                <c:pt idx="195">
                  <c:v>24448</c:v>
                </c:pt>
                <c:pt idx="196">
                  <c:v>2974</c:v>
                </c:pt>
                <c:pt idx="197">
                  <c:v>2806</c:v>
                </c:pt>
                <c:pt idx="198">
                  <c:v>7880</c:v>
                </c:pt>
                <c:pt idx="199">
                  <c:v>30912</c:v>
                </c:pt>
                <c:pt idx="200">
                  <c:v>2426</c:v>
                </c:pt>
                <c:pt idx="201">
                  <c:v>2846</c:v>
                </c:pt>
                <c:pt idx="202">
                  <c:v>34880</c:v>
                </c:pt>
                <c:pt idx="203">
                  <c:v>2868</c:v>
                </c:pt>
                <c:pt idx="204">
                  <c:v>2067</c:v>
                </c:pt>
                <c:pt idx="205">
                  <c:v>1306</c:v>
                </c:pt>
                <c:pt idx="206">
                  <c:v>17528</c:v>
                </c:pt>
                <c:pt idx="207">
                  <c:v>5372</c:v>
                </c:pt>
                <c:pt idx="208">
                  <c:v>915</c:v>
                </c:pt>
                <c:pt idx="209">
                  <c:v>651</c:v>
                </c:pt>
                <c:pt idx="210">
                  <c:v>8844</c:v>
                </c:pt>
                <c:pt idx="211">
                  <c:v>15808</c:v>
                </c:pt>
                <c:pt idx="212">
                  <c:v>827</c:v>
                </c:pt>
                <c:pt idx="213">
                  <c:v>14056</c:v>
                </c:pt>
                <c:pt idx="214">
                  <c:v>13376</c:v>
                </c:pt>
                <c:pt idx="215">
                  <c:v>4288</c:v>
                </c:pt>
                <c:pt idx="216">
                  <c:v>2063</c:v>
                </c:pt>
                <c:pt idx="217">
                  <c:v>3008</c:v>
                </c:pt>
                <c:pt idx="218">
                  <c:v>7360</c:v>
                </c:pt>
                <c:pt idx="219">
                  <c:v>15056</c:v>
                </c:pt>
                <c:pt idx="220">
                  <c:v>4184</c:v>
                </c:pt>
                <c:pt idx="221">
                  <c:v>13296</c:v>
                </c:pt>
                <c:pt idx="222">
                  <c:v>2390</c:v>
                </c:pt>
                <c:pt idx="223">
                  <c:v>22016</c:v>
                </c:pt>
                <c:pt idx="224">
                  <c:v>8560</c:v>
                </c:pt>
                <c:pt idx="225">
                  <c:v>2730</c:v>
                </c:pt>
                <c:pt idx="226">
                  <c:v>2020</c:v>
                </c:pt>
                <c:pt idx="227">
                  <c:v>2208</c:v>
                </c:pt>
                <c:pt idx="228">
                  <c:v>10384</c:v>
                </c:pt>
                <c:pt idx="229">
                  <c:v>2100</c:v>
                </c:pt>
                <c:pt idx="230">
                  <c:v>2426</c:v>
                </c:pt>
                <c:pt idx="231">
                  <c:v>10564</c:v>
                </c:pt>
                <c:pt idx="232">
                  <c:v>8048</c:v>
                </c:pt>
                <c:pt idx="233">
                  <c:v>2468</c:v>
                </c:pt>
                <c:pt idx="234">
                  <c:v>2508</c:v>
                </c:pt>
                <c:pt idx="235">
                  <c:v>2826</c:v>
                </c:pt>
                <c:pt idx="236">
                  <c:v>14792</c:v>
                </c:pt>
                <c:pt idx="237">
                  <c:v>4206</c:v>
                </c:pt>
                <c:pt idx="238">
                  <c:v>11800</c:v>
                </c:pt>
                <c:pt idx="239">
                  <c:v>12920</c:v>
                </c:pt>
                <c:pt idx="240">
                  <c:v>51456</c:v>
                </c:pt>
                <c:pt idx="241">
                  <c:v>14080</c:v>
                </c:pt>
                <c:pt idx="242">
                  <c:v>2040</c:v>
                </c:pt>
                <c:pt idx="243">
                  <c:v>2260</c:v>
                </c:pt>
                <c:pt idx="244">
                  <c:v>2598</c:v>
                </c:pt>
                <c:pt idx="245">
                  <c:v>1946</c:v>
                </c:pt>
                <c:pt idx="246">
                  <c:v>4212</c:v>
                </c:pt>
                <c:pt idx="247">
                  <c:v>10208</c:v>
                </c:pt>
                <c:pt idx="248">
                  <c:v>3404</c:v>
                </c:pt>
                <c:pt idx="249">
                  <c:v>10840</c:v>
                </c:pt>
                <c:pt idx="250">
                  <c:v>24224</c:v>
                </c:pt>
                <c:pt idx="251">
                  <c:v>2852</c:v>
                </c:pt>
                <c:pt idx="252">
                  <c:v>12992</c:v>
                </c:pt>
                <c:pt idx="253">
                  <c:v>14848</c:v>
                </c:pt>
                <c:pt idx="254">
                  <c:v>2326</c:v>
                </c:pt>
                <c:pt idx="255">
                  <c:v>2818</c:v>
                </c:pt>
                <c:pt idx="256">
                  <c:v>3164</c:v>
                </c:pt>
                <c:pt idx="257">
                  <c:v>11120</c:v>
                </c:pt>
                <c:pt idx="258">
                  <c:v>2196</c:v>
                </c:pt>
                <c:pt idx="259">
                  <c:v>2660</c:v>
                </c:pt>
                <c:pt idx="260">
                  <c:v>12624</c:v>
                </c:pt>
                <c:pt idx="261">
                  <c:v>1846</c:v>
                </c:pt>
                <c:pt idx="262">
                  <c:v>4712</c:v>
                </c:pt>
                <c:pt idx="263">
                  <c:v>8536</c:v>
                </c:pt>
                <c:pt idx="264">
                  <c:v>4040</c:v>
                </c:pt>
                <c:pt idx="265">
                  <c:v>2704</c:v>
                </c:pt>
                <c:pt idx="266">
                  <c:v>17104</c:v>
                </c:pt>
                <c:pt idx="267">
                  <c:v>19968</c:v>
                </c:pt>
                <c:pt idx="268">
                  <c:v>19744</c:v>
                </c:pt>
                <c:pt idx="269">
                  <c:v>3204</c:v>
                </c:pt>
                <c:pt idx="270">
                  <c:v>2726</c:v>
                </c:pt>
                <c:pt idx="271">
                  <c:v>14920</c:v>
                </c:pt>
                <c:pt idx="272">
                  <c:v>1529</c:v>
                </c:pt>
                <c:pt idx="273">
                  <c:v>38720</c:v>
                </c:pt>
                <c:pt idx="274">
                  <c:v>2894</c:v>
                </c:pt>
                <c:pt idx="275">
                  <c:v>25024</c:v>
                </c:pt>
                <c:pt idx="276">
                  <c:v>2162</c:v>
                </c:pt>
                <c:pt idx="277">
                  <c:v>2126</c:v>
                </c:pt>
                <c:pt idx="278">
                  <c:v>10400</c:v>
                </c:pt>
                <c:pt idx="279">
                  <c:v>8972</c:v>
                </c:pt>
                <c:pt idx="280">
                  <c:v>23440</c:v>
                </c:pt>
                <c:pt idx="281">
                  <c:v>6796</c:v>
                </c:pt>
                <c:pt idx="282">
                  <c:v>2301</c:v>
                </c:pt>
                <c:pt idx="283">
                  <c:v>3856</c:v>
                </c:pt>
                <c:pt idx="284">
                  <c:v>13656</c:v>
                </c:pt>
                <c:pt idx="285">
                  <c:v>1794</c:v>
                </c:pt>
                <c:pt idx="286">
                  <c:v>1406</c:v>
                </c:pt>
                <c:pt idx="287">
                  <c:v>2782</c:v>
                </c:pt>
                <c:pt idx="288">
                  <c:v>2144</c:v>
                </c:pt>
                <c:pt idx="289">
                  <c:v>2236</c:v>
                </c:pt>
                <c:pt idx="290">
                  <c:v>2110</c:v>
                </c:pt>
                <c:pt idx="291">
                  <c:v>10568</c:v>
                </c:pt>
                <c:pt idx="292">
                  <c:v>3114</c:v>
                </c:pt>
                <c:pt idx="293">
                  <c:v>2124</c:v>
                </c:pt>
                <c:pt idx="294">
                  <c:v>2392</c:v>
                </c:pt>
                <c:pt idx="295">
                  <c:v>7736</c:v>
                </c:pt>
                <c:pt idx="296">
                  <c:v>4292</c:v>
                </c:pt>
                <c:pt idx="297">
                  <c:v>1966</c:v>
                </c:pt>
                <c:pt idx="298">
                  <c:v>16480</c:v>
                </c:pt>
                <c:pt idx="299">
                  <c:v>5840</c:v>
                </c:pt>
                <c:pt idx="300">
                  <c:v>1408</c:v>
                </c:pt>
                <c:pt idx="301">
                  <c:v>3494</c:v>
                </c:pt>
                <c:pt idx="302">
                  <c:v>3742</c:v>
                </c:pt>
                <c:pt idx="303">
                  <c:v>3144</c:v>
                </c:pt>
                <c:pt idx="304">
                  <c:v>6864</c:v>
                </c:pt>
                <c:pt idx="305">
                  <c:v>2590</c:v>
                </c:pt>
                <c:pt idx="306">
                  <c:v>3768</c:v>
                </c:pt>
                <c:pt idx="307">
                  <c:v>2672</c:v>
                </c:pt>
                <c:pt idx="308">
                  <c:v>2184</c:v>
                </c:pt>
                <c:pt idx="309">
                  <c:v>3312</c:v>
                </c:pt>
                <c:pt idx="310">
                  <c:v>10144</c:v>
                </c:pt>
                <c:pt idx="311">
                  <c:v>13344</c:v>
                </c:pt>
                <c:pt idx="312">
                  <c:v>2174</c:v>
                </c:pt>
                <c:pt idx="313">
                  <c:v>1968</c:v>
                </c:pt>
                <c:pt idx="314">
                  <c:v>4012</c:v>
                </c:pt>
                <c:pt idx="315">
                  <c:v>7800</c:v>
                </c:pt>
                <c:pt idx="316">
                  <c:v>4120</c:v>
                </c:pt>
                <c:pt idx="317">
                  <c:v>2620</c:v>
                </c:pt>
                <c:pt idx="318">
                  <c:v>2660</c:v>
                </c:pt>
                <c:pt idx="319">
                  <c:v>37408</c:v>
                </c:pt>
                <c:pt idx="320">
                  <c:v>2710</c:v>
                </c:pt>
                <c:pt idx="321">
                  <c:v>2540</c:v>
                </c:pt>
                <c:pt idx="322">
                  <c:v>2772</c:v>
                </c:pt>
                <c:pt idx="323">
                  <c:v>2614</c:v>
                </c:pt>
                <c:pt idx="324">
                  <c:v>19712</c:v>
                </c:pt>
                <c:pt idx="325">
                  <c:v>2644</c:v>
                </c:pt>
                <c:pt idx="326">
                  <c:v>6664</c:v>
                </c:pt>
                <c:pt idx="327">
                  <c:v>2528</c:v>
                </c:pt>
                <c:pt idx="328">
                  <c:v>1992</c:v>
                </c:pt>
                <c:pt idx="329">
                  <c:v>2098</c:v>
                </c:pt>
                <c:pt idx="330">
                  <c:v>8980</c:v>
                </c:pt>
                <c:pt idx="331">
                  <c:v>2690</c:v>
                </c:pt>
                <c:pt idx="332">
                  <c:v>1943</c:v>
                </c:pt>
                <c:pt idx="333">
                  <c:v>1853</c:v>
                </c:pt>
                <c:pt idx="334">
                  <c:v>3612</c:v>
                </c:pt>
                <c:pt idx="335">
                  <c:v>14728</c:v>
                </c:pt>
                <c:pt idx="336">
                  <c:v>3322</c:v>
                </c:pt>
                <c:pt idx="337">
                  <c:v>2352</c:v>
                </c:pt>
                <c:pt idx="338">
                  <c:v>4136</c:v>
                </c:pt>
                <c:pt idx="339">
                  <c:v>3106</c:v>
                </c:pt>
                <c:pt idx="340">
                  <c:v>11008</c:v>
                </c:pt>
                <c:pt idx="341">
                  <c:v>3216</c:v>
                </c:pt>
                <c:pt idx="342">
                  <c:v>34368</c:v>
                </c:pt>
                <c:pt idx="343">
                  <c:v>2148</c:v>
                </c:pt>
                <c:pt idx="344">
                  <c:v>2752</c:v>
                </c:pt>
                <c:pt idx="345">
                  <c:v>27392</c:v>
                </c:pt>
                <c:pt idx="346">
                  <c:v>3714</c:v>
                </c:pt>
                <c:pt idx="347">
                  <c:v>3716</c:v>
                </c:pt>
                <c:pt idx="348">
                  <c:v>21352</c:v>
                </c:pt>
                <c:pt idx="349">
                  <c:v>10584</c:v>
                </c:pt>
                <c:pt idx="350">
                  <c:v>2754</c:v>
                </c:pt>
                <c:pt idx="351">
                  <c:v>2812</c:v>
                </c:pt>
                <c:pt idx="352">
                  <c:v>3298</c:v>
                </c:pt>
                <c:pt idx="353">
                  <c:v>4046</c:v>
                </c:pt>
                <c:pt idx="354">
                  <c:v>3708</c:v>
                </c:pt>
                <c:pt idx="355">
                  <c:v>4776</c:v>
                </c:pt>
                <c:pt idx="356">
                  <c:v>4454</c:v>
                </c:pt>
                <c:pt idx="357">
                  <c:v>2330</c:v>
                </c:pt>
                <c:pt idx="358">
                  <c:v>7200</c:v>
                </c:pt>
                <c:pt idx="359">
                  <c:v>3608</c:v>
                </c:pt>
                <c:pt idx="360">
                  <c:v>21928</c:v>
                </c:pt>
                <c:pt idx="361">
                  <c:v>2530</c:v>
                </c:pt>
                <c:pt idx="362">
                  <c:v>4692</c:v>
                </c:pt>
                <c:pt idx="363">
                  <c:v>3256</c:v>
                </c:pt>
                <c:pt idx="364">
                  <c:v>10160</c:v>
                </c:pt>
                <c:pt idx="365">
                  <c:v>3422</c:v>
                </c:pt>
                <c:pt idx="366">
                  <c:v>24512</c:v>
                </c:pt>
                <c:pt idx="367">
                  <c:v>11408</c:v>
                </c:pt>
                <c:pt idx="368">
                  <c:v>5472</c:v>
                </c:pt>
                <c:pt idx="369">
                  <c:v>7024</c:v>
                </c:pt>
                <c:pt idx="370">
                  <c:v>5232</c:v>
                </c:pt>
                <c:pt idx="371">
                  <c:v>10968</c:v>
                </c:pt>
                <c:pt idx="372">
                  <c:v>5352</c:v>
                </c:pt>
                <c:pt idx="373">
                  <c:v>5024</c:v>
                </c:pt>
                <c:pt idx="374">
                  <c:v>14224</c:v>
                </c:pt>
                <c:pt idx="375">
                  <c:v>27328</c:v>
                </c:pt>
                <c:pt idx="376">
                  <c:v>32384</c:v>
                </c:pt>
                <c:pt idx="377">
                  <c:v>3998</c:v>
                </c:pt>
                <c:pt idx="378">
                  <c:v>4234</c:v>
                </c:pt>
                <c:pt idx="379">
                  <c:v>3230</c:v>
                </c:pt>
                <c:pt idx="380">
                  <c:v>4696</c:v>
                </c:pt>
                <c:pt idx="381">
                  <c:v>3206</c:v>
                </c:pt>
                <c:pt idx="382">
                  <c:v>4864</c:v>
                </c:pt>
                <c:pt idx="383">
                  <c:v>3992</c:v>
                </c:pt>
                <c:pt idx="384">
                  <c:v>4732</c:v>
                </c:pt>
                <c:pt idx="385">
                  <c:v>2604</c:v>
                </c:pt>
                <c:pt idx="386">
                  <c:v>2112</c:v>
                </c:pt>
                <c:pt idx="387">
                  <c:v>24720</c:v>
                </c:pt>
                <c:pt idx="388">
                  <c:v>9768</c:v>
                </c:pt>
                <c:pt idx="389">
                  <c:v>2686</c:v>
                </c:pt>
                <c:pt idx="390">
                  <c:v>2868</c:v>
                </c:pt>
                <c:pt idx="391">
                  <c:v>2746</c:v>
                </c:pt>
                <c:pt idx="392">
                  <c:v>2162</c:v>
                </c:pt>
                <c:pt idx="393">
                  <c:v>25888</c:v>
                </c:pt>
                <c:pt idx="394">
                  <c:v>2604</c:v>
                </c:pt>
                <c:pt idx="395">
                  <c:v>3864</c:v>
                </c:pt>
                <c:pt idx="396">
                  <c:v>2512</c:v>
                </c:pt>
                <c:pt idx="397">
                  <c:v>16960</c:v>
                </c:pt>
                <c:pt idx="398">
                  <c:v>16096</c:v>
                </c:pt>
                <c:pt idx="399">
                  <c:v>27232</c:v>
                </c:pt>
                <c:pt idx="400">
                  <c:v>2664</c:v>
                </c:pt>
                <c:pt idx="401">
                  <c:v>2862</c:v>
                </c:pt>
                <c:pt idx="402">
                  <c:v>3114</c:v>
                </c:pt>
                <c:pt idx="403">
                  <c:v>2044</c:v>
                </c:pt>
                <c:pt idx="404">
                  <c:v>16464</c:v>
                </c:pt>
                <c:pt idx="405">
                  <c:v>3606</c:v>
                </c:pt>
                <c:pt idx="406">
                  <c:v>3916</c:v>
                </c:pt>
                <c:pt idx="407">
                  <c:v>2830</c:v>
                </c:pt>
                <c:pt idx="408">
                  <c:v>3794</c:v>
                </c:pt>
                <c:pt idx="409">
                  <c:v>2650</c:v>
                </c:pt>
                <c:pt idx="410">
                  <c:v>4418</c:v>
                </c:pt>
                <c:pt idx="411">
                  <c:v>48368</c:v>
                </c:pt>
                <c:pt idx="412">
                  <c:v>8004</c:v>
                </c:pt>
                <c:pt idx="413">
                  <c:v>1062</c:v>
                </c:pt>
                <c:pt idx="414">
                  <c:v>3302</c:v>
                </c:pt>
                <c:pt idx="415">
                  <c:v>3892</c:v>
                </c:pt>
                <c:pt idx="416">
                  <c:v>3198</c:v>
                </c:pt>
                <c:pt idx="417">
                  <c:v>2644</c:v>
                </c:pt>
                <c:pt idx="418">
                  <c:v>236</c:v>
                </c:pt>
                <c:pt idx="419">
                  <c:v>2800</c:v>
                </c:pt>
                <c:pt idx="420">
                  <c:v>5916</c:v>
                </c:pt>
                <c:pt idx="421">
                  <c:v>5752</c:v>
                </c:pt>
                <c:pt idx="422">
                  <c:v>380</c:v>
                </c:pt>
                <c:pt idx="423">
                  <c:v>8848</c:v>
                </c:pt>
                <c:pt idx="424">
                  <c:v>5132</c:v>
                </c:pt>
                <c:pt idx="425">
                  <c:v>3758</c:v>
                </c:pt>
                <c:pt idx="426">
                  <c:v>2012</c:v>
                </c:pt>
                <c:pt idx="427">
                  <c:v>4088</c:v>
                </c:pt>
                <c:pt idx="428">
                  <c:v>450</c:v>
                </c:pt>
                <c:pt idx="429">
                  <c:v>8032</c:v>
                </c:pt>
                <c:pt idx="430">
                  <c:v>5388</c:v>
                </c:pt>
                <c:pt idx="431">
                  <c:v>6616</c:v>
                </c:pt>
                <c:pt idx="432">
                  <c:v>7984</c:v>
                </c:pt>
                <c:pt idx="433">
                  <c:v>13184</c:v>
                </c:pt>
                <c:pt idx="434">
                  <c:v>4830</c:v>
                </c:pt>
                <c:pt idx="435">
                  <c:v>3730</c:v>
                </c:pt>
                <c:pt idx="436">
                  <c:v>3466</c:v>
                </c:pt>
                <c:pt idx="437">
                  <c:v>1008</c:v>
                </c:pt>
                <c:pt idx="438">
                  <c:v>30720</c:v>
                </c:pt>
                <c:pt idx="439">
                  <c:v>3920</c:v>
                </c:pt>
                <c:pt idx="440">
                  <c:v>3588</c:v>
                </c:pt>
                <c:pt idx="441">
                  <c:v>3478</c:v>
                </c:pt>
                <c:pt idx="442">
                  <c:v>10336</c:v>
                </c:pt>
                <c:pt idx="443">
                  <c:v>5296</c:v>
                </c:pt>
                <c:pt idx="444">
                  <c:v>4664</c:v>
                </c:pt>
                <c:pt idx="445">
                  <c:v>25424</c:v>
                </c:pt>
                <c:pt idx="446">
                  <c:v>7632</c:v>
                </c:pt>
                <c:pt idx="447">
                  <c:v>4716</c:v>
                </c:pt>
                <c:pt idx="448">
                  <c:v>4764</c:v>
                </c:pt>
                <c:pt idx="449">
                  <c:v>4528</c:v>
                </c:pt>
                <c:pt idx="450">
                  <c:v>6260</c:v>
                </c:pt>
                <c:pt idx="451">
                  <c:v>5640</c:v>
                </c:pt>
                <c:pt idx="452">
                  <c:v>2694</c:v>
                </c:pt>
                <c:pt idx="453">
                  <c:v>4560</c:v>
                </c:pt>
                <c:pt idx="454">
                  <c:v>5348</c:v>
                </c:pt>
                <c:pt idx="455">
                  <c:v>3578</c:v>
                </c:pt>
                <c:pt idx="456">
                  <c:v>47488</c:v>
                </c:pt>
                <c:pt idx="457">
                  <c:v>4884</c:v>
                </c:pt>
                <c:pt idx="458">
                  <c:v>6964</c:v>
                </c:pt>
                <c:pt idx="459">
                  <c:v>5696</c:v>
                </c:pt>
                <c:pt idx="460">
                  <c:v>20608</c:v>
                </c:pt>
                <c:pt idx="461">
                  <c:v>4280</c:v>
                </c:pt>
                <c:pt idx="462">
                  <c:v>3370</c:v>
                </c:pt>
                <c:pt idx="463">
                  <c:v>13560</c:v>
                </c:pt>
                <c:pt idx="464">
                  <c:v>13312</c:v>
                </c:pt>
                <c:pt idx="465">
                  <c:v>6672</c:v>
                </c:pt>
                <c:pt idx="466">
                  <c:v>8460</c:v>
                </c:pt>
                <c:pt idx="467">
                  <c:v>4880</c:v>
                </c:pt>
                <c:pt idx="468">
                  <c:v>4232</c:v>
                </c:pt>
                <c:pt idx="469">
                  <c:v>4736</c:v>
                </c:pt>
                <c:pt idx="470">
                  <c:v>3672</c:v>
                </c:pt>
                <c:pt idx="471">
                  <c:v>3546</c:v>
                </c:pt>
                <c:pt idx="472">
                  <c:v>34352</c:v>
                </c:pt>
                <c:pt idx="473">
                  <c:v>8176</c:v>
                </c:pt>
                <c:pt idx="474">
                  <c:v>3098</c:v>
                </c:pt>
                <c:pt idx="475">
                  <c:v>3788</c:v>
                </c:pt>
                <c:pt idx="476">
                  <c:v>5124</c:v>
                </c:pt>
                <c:pt idx="477">
                  <c:v>3804</c:v>
                </c:pt>
                <c:pt idx="478">
                  <c:v>11328</c:v>
                </c:pt>
                <c:pt idx="479">
                  <c:v>3412</c:v>
                </c:pt>
                <c:pt idx="480">
                  <c:v>3068</c:v>
                </c:pt>
                <c:pt idx="481">
                  <c:v>3996</c:v>
                </c:pt>
                <c:pt idx="482">
                  <c:v>3094</c:v>
                </c:pt>
                <c:pt idx="483">
                  <c:v>2842</c:v>
                </c:pt>
                <c:pt idx="484">
                  <c:v>4876</c:v>
                </c:pt>
                <c:pt idx="485">
                  <c:v>2820</c:v>
                </c:pt>
                <c:pt idx="486">
                  <c:v>3300</c:v>
                </c:pt>
                <c:pt idx="487">
                  <c:v>3502</c:v>
                </c:pt>
                <c:pt idx="488">
                  <c:v>10720</c:v>
                </c:pt>
                <c:pt idx="489">
                  <c:v>5348</c:v>
                </c:pt>
                <c:pt idx="490">
                  <c:v>3230</c:v>
                </c:pt>
                <c:pt idx="491">
                  <c:v>2876</c:v>
                </c:pt>
                <c:pt idx="492">
                  <c:v>2104</c:v>
                </c:pt>
                <c:pt idx="493">
                  <c:v>2388</c:v>
                </c:pt>
                <c:pt idx="494">
                  <c:v>2452</c:v>
                </c:pt>
                <c:pt idx="495">
                  <c:v>2200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B-CE43-8EA1-96D08591A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dataset_Facebook!$G$1</c:f>
              <c:strCache>
                <c:ptCount val="1"/>
                <c:pt idx="0">
                  <c:v>Lifetime People who have liked your Page and engaged with your post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dataset_Facebook!$G$2:$G$497</c:f>
              <c:numCache>
                <c:formatCode>General</c:formatCode>
                <c:ptCount val="496"/>
                <c:pt idx="0">
                  <c:v>119</c:v>
                </c:pt>
                <c:pt idx="1">
                  <c:v>1108</c:v>
                </c:pt>
                <c:pt idx="2">
                  <c:v>132</c:v>
                </c:pt>
                <c:pt idx="3">
                  <c:v>1386</c:v>
                </c:pt>
                <c:pt idx="4">
                  <c:v>396</c:v>
                </c:pt>
                <c:pt idx="5">
                  <c:v>1016</c:v>
                </c:pt>
                <c:pt idx="6">
                  <c:v>379</c:v>
                </c:pt>
                <c:pt idx="7">
                  <c:v>422</c:v>
                </c:pt>
                <c:pt idx="8">
                  <c:v>1250</c:v>
                </c:pt>
                <c:pt idx="9">
                  <c:v>199</c:v>
                </c:pt>
                <c:pt idx="10">
                  <c:v>3798</c:v>
                </c:pt>
                <c:pt idx="11">
                  <c:v>165</c:v>
                </c:pt>
                <c:pt idx="12">
                  <c:v>152</c:v>
                </c:pt>
                <c:pt idx="13">
                  <c:v>183</c:v>
                </c:pt>
                <c:pt idx="14">
                  <c:v>684</c:v>
                </c:pt>
                <c:pt idx="15">
                  <c:v>1162</c:v>
                </c:pt>
                <c:pt idx="16">
                  <c:v>123</c:v>
                </c:pt>
                <c:pt idx="17">
                  <c:v>1307</c:v>
                </c:pt>
                <c:pt idx="18">
                  <c:v>101</c:v>
                </c:pt>
                <c:pt idx="19">
                  <c:v>100</c:v>
                </c:pt>
                <c:pt idx="20">
                  <c:v>157</c:v>
                </c:pt>
                <c:pt idx="21">
                  <c:v>15</c:v>
                </c:pt>
                <c:pt idx="22">
                  <c:v>106</c:v>
                </c:pt>
                <c:pt idx="23">
                  <c:v>143</c:v>
                </c:pt>
                <c:pt idx="24">
                  <c:v>995</c:v>
                </c:pt>
                <c:pt idx="25">
                  <c:v>1200</c:v>
                </c:pt>
                <c:pt idx="26">
                  <c:v>1779</c:v>
                </c:pt>
                <c:pt idx="27">
                  <c:v>166</c:v>
                </c:pt>
                <c:pt idx="28">
                  <c:v>621</c:v>
                </c:pt>
                <c:pt idx="29">
                  <c:v>559</c:v>
                </c:pt>
                <c:pt idx="30">
                  <c:v>273</c:v>
                </c:pt>
                <c:pt idx="31">
                  <c:v>131</c:v>
                </c:pt>
                <c:pt idx="32">
                  <c:v>268</c:v>
                </c:pt>
                <c:pt idx="33">
                  <c:v>194</c:v>
                </c:pt>
                <c:pt idx="34">
                  <c:v>244</c:v>
                </c:pt>
                <c:pt idx="35">
                  <c:v>316</c:v>
                </c:pt>
                <c:pt idx="36">
                  <c:v>199</c:v>
                </c:pt>
                <c:pt idx="37">
                  <c:v>248</c:v>
                </c:pt>
                <c:pt idx="38">
                  <c:v>4104</c:v>
                </c:pt>
                <c:pt idx="39">
                  <c:v>247</c:v>
                </c:pt>
                <c:pt idx="40">
                  <c:v>1716</c:v>
                </c:pt>
                <c:pt idx="41">
                  <c:v>319</c:v>
                </c:pt>
                <c:pt idx="42">
                  <c:v>1975</c:v>
                </c:pt>
                <c:pt idx="43">
                  <c:v>101</c:v>
                </c:pt>
                <c:pt idx="44">
                  <c:v>291</c:v>
                </c:pt>
                <c:pt idx="45">
                  <c:v>138</c:v>
                </c:pt>
                <c:pt idx="46">
                  <c:v>3014</c:v>
                </c:pt>
                <c:pt idx="47">
                  <c:v>77</c:v>
                </c:pt>
                <c:pt idx="48">
                  <c:v>280</c:v>
                </c:pt>
                <c:pt idx="49">
                  <c:v>76</c:v>
                </c:pt>
                <c:pt idx="50">
                  <c:v>77</c:v>
                </c:pt>
                <c:pt idx="51">
                  <c:v>451</c:v>
                </c:pt>
                <c:pt idx="52">
                  <c:v>246</c:v>
                </c:pt>
                <c:pt idx="53">
                  <c:v>201</c:v>
                </c:pt>
                <c:pt idx="54">
                  <c:v>175</c:v>
                </c:pt>
                <c:pt idx="55">
                  <c:v>363</c:v>
                </c:pt>
                <c:pt idx="56">
                  <c:v>240</c:v>
                </c:pt>
                <c:pt idx="57">
                  <c:v>134</c:v>
                </c:pt>
                <c:pt idx="58">
                  <c:v>168</c:v>
                </c:pt>
                <c:pt idx="59">
                  <c:v>263</c:v>
                </c:pt>
                <c:pt idx="60">
                  <c:v>319</c:v>
                </c:pt>
                <c:pt idx="61">
                  <c:v>346</c:v>
                </c:pt>
                <c:pt idx="62">
                  <c:v>408</c:v>
                </c:pt>
                <c:pt idx="63">
                  <c:v>315</c:v>
                </c:pt>
                <c:pt idx="64">
                  <c:v>181</c:v>
                </c:pt>
                <c:pt idx="65">
                  <c:v>280</c:v>
                </c:pt>
                <c:pt idx="66">
                  <c:v>161</c:v>
                </c:pt>
                <c:pt idx="67">
                  <c:v>884</c:v>
                </c:pt>
                <c:pt idx="68">
                  <c:v>171</c:v>
                </c:pt>
                <c:pt idx="69">
                  <c:v>275</c:v>
                </c:pt>
                <c:pt idx="70">
                  <c:v>336</c:v>
                </c:pt>
                <c:pt idx="71">
                  <c:v>885</c:v>
                </c:pt>
                <c:pt idx="72">
                  <c:v>740</c:v>
                </c:pt>
                <c:pt idx="73">
                  <c:v>438</c:v>
                </c:pt>
                <c:pt idx="74">
                  <c:v>447</c:v>
                </c:pt>
                <c:pt idx="75">
                  <c:v>724</c:v>
                </c:pt>
                <c:pt idx="76">
                  <c:v>17</c:v>
                </c:pt>
                <c:pt idx="77">
                  <c:v>262</c:v>
                </c:pt>
                <c:pt idx="78">
                  <c:v>154</c:v>
                </c:pt>
                <c:pt idx="79">
                  <c:v>598</c:v>
                </c:pt>
                <c:pt idx="80">
                  <c:v>2099</c:v>
                </c:pt>
                <c:pt idx="81">
                  <c:v>428</c:v>
                </c:pt>
                <c:pt idx="82">
                  <c:v>305</c:v>
                </c:pt>
                <c:pt idx="83">
                  <c:v>236</c:v>
                </c:pt>
                <c:pt idx="84">
                  <c:v>156</c:v>
                </c:pt>
                <c:pt idx="85">
                  <c:v>266</c:v>
                </c:pt>
                <c:pt idx="86">
                  <c:v>185</c:v>
                </c:pt>
                <c:pt idx="87">
                  <c:v>403</c:v>
                </c:pt>
                <c:pt idx="88">
                  <c:v>143</c:v>
                </c:pt>
                <c:pt idx="89">
                  <c:v>287</c:v>
                </c:pt>
                <c:pt idx="90">
                  <c:v>504</c:v>
                </c:pt>
                <c:pt idx="91">
                  <c:v>221</c:v>
                </c:pt>
                <c:pt idx="92">
                  <c:v>445</c:v>
                </c:pt>
                <c:pt idx="93">
                  <c:v>233</c:v>
                </c:pt>
                <c:pt idx="94">
                  <c:v>244</c:v>
                </c:pt>
                <c:pt idx="95">
                  <c:v>293</c:v>
                </c:pt>
                <c:pt idx="96">
                  <c:v>220</c:v>
                </c:pt>
                <c:pt idx="97">
                  <c:v>240</c:v>
                </c:pt>
                <c:pt idx="98">
                  <c:v>1661</c:v>
                </c:pt>
                <c:pt idx="99">
                  <c:v>575</c:v>
                </c:pt>
                <c:pt idx="100">
                  <c:v>32</c:v>
                </c:pt>
                <c:pt idx="101">
                  <c:v>1354</c:v>
                </c:pt>
                <c:pt idx="102">
                  <c:v>205</c:v>
                </c:pt>
                <c:pt idx="103">
                  <c:v>172</c:v>
                </c:pt>
                <c:pt idx="104">
                  <c:v>265</c:v>
                </c:pt>
                <c:pt idx="105">
                  <c:v>1542</c:v>
                </c:pt>
                <c:pt idx="106">
                  <c:v>328</c:v>
                </c:pt>
                <c:pt idx="107">
                  <c:v>981</c:v>
                </c:pt>
                <c:pt idx="108">
                  <c:v>248</c:v>
                </c:pt>
                <c:pt idx="109">
                  <c:v>2252</c:v>
                </c:pt>
                <c:pt idx="110">
                  <c:v>268</c:v>
                </c:pt>
                <c:pt idx="111">
                  <c:v>236</c:v>
                </c:pt>
                <c:pt idx="112">
                  <c:v>306</c:v>
                </c:pt>
                <c:pt idx="113">
                  <c:v>327</c:v>
                </c:pt>
                <c:pt idx="114">
                  <c:v>280</c:v>
                </c:pt>
                <c:pt idx="115">
                  <c:v>1724</c:v>
                </c:pt>
                <c:pt idx="116">
                  <c:v>262</c:v>
                </c:pt>
                <c:pt idx="117">
                  <c:v>351</c:v>
                </c:pt>
                <c:pt idx="118">
                  <c:v>222</c:v>
                </c:pt>
                <c:pt idx="119">
                  <c:v>2361</c:v>
                </c:pt>
                <c:pt idx="120">
                  <c:v>217</c:v>
                </c:pt>
                <c:pt idx="121">
                  <c:v>191</c:v>
                </c:pt>
                <c:pt idx="122">
                  <c:v>196</c:v>
                </c:pt>
                <c:pt idx="123">
                  <c:v>385</c:v>
                </c:pt>
                <c:pt idx="124">
                  <c:v>194</c:v>
                </c:pt>
                <c:pt idx="125">
                  <c:v>166</c:v>
                </c:pt>
                <c:pt idx="126">
                  <c:v>175</c:v>
                </c:pt>
                <c:pt idx="127">
                  <c:v>176</c:v>
                </c:pt>
                <c:pt idx="128">
                  <c:v>774</c:v>
                </c:pt>
                <c:pt idx="129">
                  <c:v>169</c:v>
                </c:pt>
                <c:pt idx="130">
                  <c:v>182</c:v>
                </c:pt>
                <c:pt idx="131">
                  <c:v>180</c:v>
                </c:pt>
                <c:pt idx="132">
                  <c:v>377</c:v>
                </c:pt>
                <c:pt idx="133">
                  <c:v>173</c:v>
                </c:pt>
                <c:pt idx="134">
                  <c:v>184</c:v>
                </c:pt>
                <c:pt idx="135">
                  <c:v>1292</c:v>
                </c:pt>
                <c:pt idx="136">
                  <c:v>351</c:v>
                </c:pt>
                <c:pt idx="137">
                  <c:v>635</c:v>
                </c:pt>
                <c:pt idx="138">
                  <c:v>2278</c:v>
                </c:pt>
                <c:pt idx="139">
                  <c:v>4376</c:v>
                </c:pt>
                <c:pt idx="140">
                  <c:v>590</c:v>
                </c:pt>
                <c:pt idx="141">
                  <c:v>1275</c:v>
                </c:pt>
                <c:pt idx="142">
                  <c:v>448</c:v>
                </c:pt>
                <c:pt idx="143">
                  <c:v>327</c:v>
                </c:pt>
                <c:pt idx="144">
                  <c:v>253</c:v>
                </c:pt>
                <c:pt idx="145">
                  <c:v>1834</c:v>
                </c:pt>
                <c:pt idx="146">
                  <c:v>93</c:v>
                </c:pt>
                <c:pt idx="147">
                  <c:v>1609</c:v>
                </c:pt>
                <c:pt idx="148">
                  <c:v>354</c:v>
                </c:pt>
                <c:pt idx="149">
                  <c:v>563</c:v>
                </c:pt>
                <c:pt idx="150">
                  <c:v>630</c:v>
                </c:pt>
                <c:pt idx="151">
                  <c:v>537</c:v>
                </c:pt>
                <c:pt idx="152">
                  <c:v>237</c:v>
                </c:pt>
                <c:pt idx="153">
                  <c:v>365</c:v>
                </c:pt>
                <c:pt idx="154">
                  <c:v>309</c:v>
                </c:pt>
                <c:pt idx="155">
                  <c:v>489</c:v>
                </c:pt>
                <c:pt idx="156">
                  <c:v>277</c:v>
                </c:pt>
                <c:pt idx="157">
                  <c:v>604</c:v>
                </c:pt>
                <c:pt idx="158">
                  <c:v>435</c:v>
                </c:pt>
                <c:pt idx="159">
                  <c:v>530</c:v>
                </c:pt>
                <c:pt idx="160">
                  <c:v>1604</c:v>
                </c:pt>
                <c:pt idx="161">
                  <c:v>351</c:v>
                </c:pt>
                <c:pt idx="162">
                  <c:v>389</c:v>
                </c:pt>
                <c:pt idx="163">
                  <c:v>704</c:v>
                </c:pt>
                <c:pt idx="164">
                  <c:v>2126</c:v>
                </c:pt>
                <c:pt idx="165">
                  <c:v>333</c:v>
                </c:pt>
                <c:pt idx="166">
                  <c:v>416</c:v>
                </c:pt>
                <c:pt idx="167">
                  <c:v>267</c:v>
                </c:pt>
                <c:pt idx="168">
                  <c:v>4318</c:v>
                </c:pt>
                <c:pt idx="169">
                  <c:v>382</c:v>
                </c:pt>
                <c:pt idx="170">
                  <c:v>431</c:v>
                </c:pt>
                <c:pt idx="171">
                  <c:v>2342</c:v>
                </c:pt>
                <c:pt idx="172">
                  <c:v>1349</c:v>
                </c:pt>
                <c:pt idx="173">
                  <c:v>495</c:v>
                </c:pt>
                <c:pt idx="174">
                  <c:v>439</c:v>
                </c:pt>
                <c:pt idx="175">
                  <c:v>404</c:v>
                </c:pt>
                <c:pt idx="176">
                  <c:v>1331</c:v>
                </c:pt>
                <c:pt idx="177">
                  <c:v>404</c:v>
                </c:pt>
                <c:pt idx="178">
                  <c:v>436</c:v>
                </c:pt>
                <c:pt idx="179">
                  <c:v>1376</c:v>
                </c:pt>
                <c:pt idx="180">
                  <c:v>297</c:v>
                </c:pt>
                <c:pt idx="181">
                  <c:v>278</c:v>
                </c:pt>
                <c:pt idx="182">
                  <c:v>368</c:v>
                </c:pt>
                <c:pt idx="183">
                  <c:v>234</c:v>
                </c:pt>
                <c:pt idx="184">
                  <c:v>288</c:v>
                </c:pt>
                <c:pt idx="185">
                  <c:v>367</c:v>
                </c:pt>
                <c:pt idx="186">
                  <c:v>300</c:v>
                </c:pt>
                <c:pt idx="187">
                  <c:v>1020</c:v>
                </c:pt>
                <c:pt idx="188">
                  <c:v>269</c:v>
                </c:pt>
                <c:pt idx="189">
                  <c:v>384</c:v>
                </c:pt>
                <c:pt idx="190">
                  <c:v>1278</c:v>
                </c:pt>
                <c:pt idx="191">
                  <c:v>470</c:v>
                </c:pt>
                <c:pt idx="192">
                  <c:v>289</c:v>
                </c:pt>
                <c:pt idx="193">
                  <c:v>251</c:v>
                </c:pt>
                <c:pt idx="194">
                  <c:v>252</c:v>
                </c:pt>
                <c:pt idx="195">
                  <c:v>1564</c:v>
                </c:pt>
                <c:pt idx="196">
                  <c:v>387</c:v>
                </c:pt>
                <c:pt idx="197">
                  <c:v>331</c:v>
                </c:pt>
                <c:pt idx="198">
                  <c:v>1075</c:v>
                </c:pt>
                <c:pt idx="199">
                  <c:v>646</c:v>
                </c:pt>
                <c:pt idx="200">
                  <c:v>298</c:v>
                </c:pt>
                <c:pt idx="201">
                  <c:v>283</c:v>
                </c:pt>
                <c:pt idx="202">
                  <c:v>1790</c:v>
                </c:pt>
                <c:pt idx="203">
                  <c:v>389</c:v>
                </c:pt>
                <c:pt idx="204">
                  <c:v>248</c:v>
                </c:pt>
                <c:pt idx="205">
                  <c:v>257</c:v>
                </c:pt>
                <c:pt idx="206">
                  <c:v>796</c:v>
                </c:pt>
                <c:pt idx="207">
                  <c:v>467</c:v>
                </c:pt>
                <c:pt idx="208">
                  <c:v>239</c:v>
                </c:pt>
                <c:pt idx="209">
                  <c:v>187</c:v>
                </c:pt>
                <c:pt idx="210">
                  <c:v>657</c:v>
                </c:pt>
                <c:pt idx="211">
                  <c:v>740</c:v>
                </c:pt>
                <c:pt idx="212">
                  <c:v>230</c:v>
                </c:pt>
                <c:pt idx="213">
                  <c:v>291</c:v>
                </c:pt>
                <c:pt idx="214">
                  <c:v>1233</c:v>
                </c:pt>
                <c:pt idx="215">
                  <c:v>584</c:v>
                </c:pt>
                <c:pt idx="216">
                  <c:v>279</c:v>
                </c:pt>
                <c:pt idx="217">
                  <c:v>401</c:v>
                </c:pt>
                <c:pt idx="218">
                  <c:v>956</c:v>
                </c:pt>
                <c:pt idx="219">
                  <c:v>2806</c:v>
                </c:pt>
                <c:pt idx="220">
                  <c:v>421</c:v>
                </c:pt>
                <c:pt idx="221">
                  <c:v>2602</c:v>
                </c:pt>
                <c:pt idx="222">
                  <c:v>360</c:v>
                </c:pt>
                <c:pt idx="223">
                  <c:v>417</c:v>
                </c:pt>
                <c:pt idx="224">
                  <c:v>650</c:v>
                </c:pt>
                <c:pt idx="225">
                  <c:v>348</c:v>
                </c:pt>
                <c:pt idx="226">
                  <c:v>327</c:v>
                </c:pt>
                <c:pt idx="227">
                  <c:v>266</c:v>
                </c:pt>
                <c:pt idx="228">
                  <c:v>126</c:v>
                </c:pt>
                <c:pt idx="229">
                  <c:v>222</c:v>
                </c:pt>
                <c:pt idx="230">
                  <c:v>279</c:v>
                </c:pt>
                <c:pt idx="231">
                  <c:v>123</c:v>
                </c:pt>
                <c:pt idx="232">
                  <c:v>722</c:v>
                </c:pt>
                <c:pt idx="233">
                  <c:v>309</c:v>
                </c:pt>
                <c:pt idx="234">
                  <c:v>344</c:v>
                </c:pt>
                <c:pt idx="235">
                  <c:v>355</c:v>
                </c:pt>
                <c:pt idx="236">
                  <c:v>757</c:v>
                </c:pt>
                <c:pt idx="237">
                  <c:v>428</c:v>
                </c:pt>
                <c:pt idx="238">
                  <c:v>1905</c:v>
                </c:pt>
                <c:pt idx="239">
                  <c:v>2218</c:v>
                </c:pt>
                <c:pt idx="240">
                  <c:v>3316</c:v>
                </c:pt>
                <c:pt idx="241">
                  <c:v>559</c:v>
                </c:pt>
                <c:pt idx="242">
                  <c:v>323</c:v>
                </c:pt>
                <c:pt idx="243">
                  <c:v>314</c:v>
                </c:pt>
                <c:pt idx="244">
                  <c:v>355</c:v>
                </c:pt>
                <c:pt idx="245">
                  <c:v>287</c:v>
                </c:pt>
                <c:pt idx="246">
                  <c:v>383</c:v>
                </c:pt>
                <c:pt idx="247">
                  <c:v>563</c:v>
                </c:pt>
                <c:pt idx="248">
                  <c:v>516</c:v>
                </c:pt>
                <c:pt idx="249">
                  <c:v>1839</c:v>
                </c:pt>
                <c:pt idx="250">
                  <c:v>977</c:v>
                </c:pt>
                <c:pt idx="251">
                  <c:v>399</c:v>
                </c:pt>
                <c:pt idx="252">
                  <c:v>583</c:v>
                </c:pt>
                <c:pt idx="253">
                  <c:v>907</c:v>
                </c:pt>
                <c:pt idx="254">
                  <c:v>407</c:v>
                </c:pt>
                <c:pt idx="255">
                  <c:v>459</c:v>
                </c:pt>
                <c:pt idx="256">
                  <c:v>460</c:v>
                </c:pt>
                <c:pt idx="257">
                  <c:v>636</c:v>
                </c:pt>
                <c:pt idx="258">
                  <c:v>307</c:v>
                </c:pt>
                <c:pt idx="259">
                  <c:v>360</c:v>
                </c:pt>
                <c:pt idx="260">
                  <c:v>827</c:v>
                </c:pt>
                <c:pt idx="261">
                  <c:v>328</c:v>
                </c:pt>
                <c:pt idx="262">
                  <c:v>471</c:v>
                </c:pt>
                <c:pt idx="263">
                  <c:v>1395</c:v>
                </c:pt>
                <c:pt idx="264">
                  <c:v>490</c:v>
                </c:pt>
                <c:pt idx="265">
                  <c:v>340</c:v>
                </c:pt>
                <c:pt idx="266">
                  <c:v>975</c:v>
                </c:pt>
                <c:pt idx="267">
                  <c:v>708</c:v>
                </c:pt>
                <c:pt idx="268">
                  <c:v>1276</c:v>
                </c:pt>
                <c:pt idx="269">
                  <c:v>537</c:v>
                </c:pt>
                <c:pt idx="270">
                  <c:v>493</c:v>
                </c:pt>
                <c:pt idx="271">
                  <c:v>3300</c:v>
                </c:pt>
                <c:pt idx="272">
                  <c:v>372</c:v>
                </c:pt>
                <c:pt idx="273">
                  <c:v>1008</c:v>
                </c:pt>
                <c:pt idx="274">
                  <c:v>583</c:v>
                </c:pt>
                <c:pt idx="275">
                  <c:v>1353</c:v>
                </c:pt>
                <c:pt idx="276">
                  <c:v>375</c:v>
                </c:pt>
                <c:pt idx="277">
                  <c:v>477</c:v>
                </c:pt>
                <c:pt idx="278">
                  <c:v>2119</c:v>
                </c:pt>
                <c:pt idx="279">
                  <c:v>1035</c:v>
                </c:pt>
                <c:pt idx="280">
                  <c:v>1225</c:v>
                </c:pt>
                <c:pt idx="281">
                  <c:v>774</c:v>
                </c:pt>
                <c:pt idx="282">
                  <c:v>342</c:v>
                </c:pt>
                <c:pt idx="283">
                  <c:v>460</c:v>
                </c:pt>
                <c:pt idx="284">
                  <c:v>998</c:v>
                </c:pt>
                <c:pt idx="285">
                  <c:v>137</c:v>
                </c:pt>
                <c:pt idx="286">
                  <c:v>340</c:v>
                </c:pt>
                <c:pt idx="287">
                  <c:v>459</c:v>
                </c:pt>
                <c:pt idx="288">
                  <c:v>348</c:v>
                </c:pt>
                <c:pt idx="289">
                  <c:v>375</c:v>
                </c:pt>
                <c:pt idx="290">
                  <c:v>436</c:v>
                </c:pt>
                <c:pt idx="291">
                  <c:v>920</c:v>
                </c:pt>
                <c:pt idx="292">
                  <c:v>501</c:v>
                </c:pt>
                <c:pt idx="293">
                  <c:v>375</c:v>
                </c:pt>
                <c:pt idx="294">
                  <c:v>403</c:v>
                </c:pt>
                <c:pt idx="295">
                  <c:v>662</c:v>
                </c:pt>
                <c:pt idx="296">
                  <c:v>646</c:v>
                </c:pt>
                <c:pt idx="297">
                  <c:v>348</c:v>
                </c:pt>
                <c:pt idx="298">
                  <c:v>760</c:v>
                </c:pt>
                <c:pt idx="299">
                  <c:v>594</c:v>
                </c:pt>
                <c:pt idx="300">
                  <c:v>340</c:v>
                </c:pt>
                <c:pt idx="301">
                  <c:v>569</c:v>
                </c:pt>
                <c:pt idx="302">
                  <c:v>445</c:v>
                </c:pt>
                <c:pt idx="303">
                  <c:v>506</c:v>
                </c:pt>
                <c:pt idx="304">
                  <c:v>546</c:v>
                </c:pt>
                <c:pt idx="305">
                  <c:v>482</c:v>
                </c:pt>
                <c:pt idx="306">
                  <c:v>397</c:v>
                </c:pt>
                <c:pt idx="307">
                  <c:v>403</c:v>
                </c:pt>
                <c:pt idx="308">
                  <c:v>349</c:v>
                </c:pt>
                <c:pt idx="309">
                  <c:v>423</c:v>
                </c:pt>
                <c:pt idx="310">
                  <c:v>876</c:v>
                </c:pt>
                <c:pt idx="311">
                  <c:v>697</c:v>
                </c:pt>
                <c:pt idx="312">
                  <c:v>347</c:v>
                </c:pt>
                <c:pt idx="313">
                  <c:v>328</c:v>
                </c:pt>
                <c:pt idx="314">
                  <c:v>408</c:v>
                </c:pt>
                <c:pt idx="315">
                  <c:v>732</c:v>
                </c:pt>
                <c:pt idx="316">
                  <c:v>408</c:v>
                </c:pt>
                <c:pt idx="317">
                  <c:v>327</c:v>
                </c:pt>
                <c:pt idx="318">
                  <c:v>319</c:v>
                </c:pt>
                <c:pt idx="319">
                  <c:v>1831</c:v>
                </c:pt>
                <c:pt idx="320">
                  <c:v>305</c:v>
                </c:pt>
                <c:pt idx="321">
                  <c:v>342</c:v>
                </c:pt>
                <c:pt idx="322">
                  <c:v>361</c:v>
                </c:pt>
                <c:pt idx="323">
                  <c:v>371</c:v>
                </c:pt>
                <c:pt idx="324">
                  <c:v>1101</c:v>
                </c:pt>
                <c:pt idx="325">
                  <c:v>432</c:v>
                </c:pt>
                <c:pt idx="326">
                  <c:v>536</c:v>
                </c:pt>
                <c:pt idx="327">
                  <c:v>367</c:v>
                </c:pt>
                <c:pt idx="328">
                  <c:v>306</c:v>
                </c:pt>
                <c:pt idx="329">
                  <c:v>341</c:v>
                </c:pt>
                <c:pt idx="330">
                  <c:v>1613</c:v>
                </c:pt>
                <c:pt idx="331">
                  <c:v>390</c:v>
                </c:pt>
                <c:pt idx="332">
                  <c:v>305</c:v>
                </c:pt>
                <c:pt idx="333">
                  <c:v>323</c:v>
                </c:pt>
                <c:pt idx="334">
                  <c:v>505</c:v>
                </c:pt>
                <c:pt idx="335">
                  <c:v>701</c:v>
                </c:pt>
                <c:pt idx="336">
                  <c:v>488</c:v>
                </c:pt>
                <c:pt idx="337">
                  <c:v>322</c:v>
                </c:pt>
                <c:pt idx="338">
                  <c:v>512</c:v>
                </c:pt>
                <c:pt idx="339">
                  <c:v>340</c:v>
                </c:pt>
                <c:pt idx="340">
                  <c:v>289</c:v>
                </c:pt>
                <c:pt idx="341">
                  <c:v>469</c:v>
                </c:pt>
                <c:pt idx="342">
                  <c:v>1978</c:v>
                </c:pt>
                <c:pt idx="343">
                  <c:v>271</c:v>
                </c:pt>
                <c:pt idx="344">
                  <c:v>403</c:v>
                </c:pt>
                <c:pt idx="345">
                  <c:v>1756</c:v>
                </c:pt>
                <c:pt idx="346">
                  <c:v>475</c:v>
                </c:pt>
                <c:pt idx="347">
                  <c:v>476</c:v>
                </c:pt>
                <c:pt idx="348">
                  <c:v>1578</c:v>
                </c:pt>
                <c:pt idx="349">
                  <c:v>676</c:v>
                </c:pt>
                <c:pt idx="350">
                  <c:v>398</c:v>
                </c:pt>
                <c:pt idx="351">
                  <c:v>411</c:v>
                </c:pt>
                <c:pt idx="352">
                  <c:v>428</c:v>
                </c:pt>
                <c:pt idx="353">
                  <c:v>487</c:v>
                </c:pt>
                <c:pt idx="354">
                  <c:v>414</c:v>
                </c:pt>
                <c:pt idx="355">
                  <c:v>570</c:v>
                </c:pt>
                <c:pt idx="356">
                  <c:v>429</c:v>
                </c:pt>
                <c:pt idx="357">
                  <c:v>341</c:v>
                </c:pt>
                <c:pt idx="358">
                  <c:v>843</c:v>
                </c:pt>
                <c:pt idx="359">
                  <c:v>597</c:v>
                </c:pt>
                <c:pt idx="360">
                  <c:v>1392</c:v>
                </c:pt>
                <c:pt idx="361">
                  <c:v>497</c:v>
                </c:pt>
                <c:pt idx="362">
                  <c:v>737</c:v>
                </c:pt>
                <c:pt idx="363">
                  <c:v>555</c:v>
                </c:pt>
                <c:pt idx="364">
                  <c:v>484</c:v>
                </c:pt>
                <c:pt idx="365">
                  <c:v>557</c:v>
                </c:pt>
                <c:pt idx="366">
                  <c:v>1185</c:v>
                </c:pt>
                <c:pt idx="367">
                  <c:v>2256</c:v>
                </c:pt>
                <c:pt idx="368">
                  <c:v>156</c:v>
                </c:pt>
                <c:pt idx="369">
                  <c:v>758</c:v>
                </c:pt>
                <c:pt idx="370">
                  <c:v>556</c:v>
                </c:pt>
                <c:pt idx="371">
                  <c:v>705</c:v>
                </c:pt>
                <c:pt idx="372">
                  <c:v>456</c:v>
                </c:pt>
                <c:pt idx="373">
                  <c:v>670</c:v>
                </c:pt>
                <c:pt idx="374">
                  <c:v>814</c:v>
                </c:pt>
                <c:pt idx="375">
                  <c:v>1936</c:v>
                </c:pt>
                <c:pt idx="376">
                  <c:v>985</c:v>
                </c:pt>
                <c:pt idx="377">
                  <c:v>683</c:v>
                </c:pt>
                <c:pt idx="378">
                  <c:v>508</c:v>
                </c:pt>
                <c:pt idx="379">
                  <c:v>469</c:v>
                </c:pt>
                <c:pt idx="380">
                  <c:v>492</c:v>
                </c:pt>
                <c:pt idx="381">
                  <c:v>471</c:v>
                </c:pt>
                <c:pt idx="382">
                  <c:v>389</c:v>
                </c:pt>
                <c:pt idx="383">
                  <c:v>514</c:v>
                </c:pt>
                <c:pt idx="384">
                  <c:v>382</c:v>
                </c:pt>
                <c:pt idx="385">
                  <c:v>440</c:v>
                </c:pt>
                <c:pt idx="386">
                  <c:v>385</c:v>
                </c:pt>
                <c:pt idx="387">
                  <c:v>1568</c:v>
                </c:pt>
                <c:pt idx="388">
                  <c:v>538</c:v>
                </c:pt>
                <c:pt idx="389">
                  <c:v>392</c:v>
                </c:pt>
                <c:pt idx="390">
                  <c:v>461</c:v>
                </c:pt>
                <c:pt idx="391">
                  <c:v>387</c:v>
                </c:pt>
                <c:pt idx="392">
                  <c:v>376</c:v>
                </c:pt>
                <c:pt idx="393">
                  <c:v>1103</c:v>
                </c:pt>
                <c:pt idx="394">
                  <c:v>462</c:v>
                </c:pt>
                <c:pt idx="395">
                  <c:v>505</c:v>
                </c:pt>
                <c:pt idx="396">
                  <c:v>395</c:v>
                </c:pt>
                <c:pt idx="397">
                  <c:v>762</c:v>
                </c:pt>
                <c:pt idx="398">
                  <c:v>519</c:v>
                </c:pt>
                <c:pt idx="399">
                  <c:v>788</c:v>
                </c:pt>
                <c:pt idx="400">
                  <c:v>316</c:v>
                </c:pt>
                <c:pt idx="401">
                  <c:v>347</c:v>
                </c:pt>
                <c:pt idx="402">
                  <c:v>344</c:v>
                </c:pt>
                <c:pt idx="403">
                  <c:v>301</c:v>
                </c:pt>
                <c:pt idx="404">
                  <c:v>230</c:v>
                </c:pt>
                <c:pt idx="405">
                  <c:v>441</c:v>
                </c:pt>
                <c:pt idx="406">
                  <c:v>463</c:v>
                </c:pt>
                <c:pt idx="407">
                  <c:v>335</c:v>
                </c:pt>
                <c:pt idx="408">
                  <c:v>454</c:v>
                </c:pt>
                <c:pt idx="409">
                  <c:v>391</c:v>
                </c:pt>
                <c:pt idx="410">
                  <c:v>572</c:v>
                </c:pt>
                <c:pt idx="411">
                  <c:v>1513</c:v>
                </c:pt>
                <c:pt idx="412">
                  <c:v>924</c:v>
                </c:pt>
                <c:pt idx="413">
                  <c:v>15</c:v>
                </c:pt>
                <c:pt idx="414">
                  <c:v>361</c:v>
                </c:pt>
                <c:pt idx="415">
                  <c:v>403</c:v>
                </c:pt>
                <c:pt idx="416">
                  <c:v>402</c:v>
                </c:pt>
                <c:pt idx="417">
                  <c:v>357</c:v>
                </c:pt>
                <c:pt idx="418">
                  <c:v>99</c:v>
                </c:pt>
                <c:pt idx="419">
                  <c:v>344</c:v>
                </c:pt>
                <c:pt idx="420">
                  <c:v>628</c:v>
                </c:pt>
                <c:pt idx="421">
                  <c:v>259</c:v>
                </c:pt>
                <c:pt idx="422">
                  <c:v>93</c:v>
                </c:pt>
                <c:pt idx="423">
                  <c:v>1086</c:v>
                </c:pt>
                <c:pt idx="424">
                  <c:v>393</c:v>
                </c:pt>
                <c:pt idx="425">
                  <c:v>140</c:v>
                </c:pt>
                <c:pt idx="426">
                  <c:v>19</c:v>
                </c:pt>
                <c:pt idx="427">
                  <c:v>200</c:v>
                </c:pt>
                <c:pt idx="428">
                  <c:v>114</c:v>
                </c:pt>
                <c:pt idx="429">
                  <c:v>865</c:v>
                </c:pt>
                <c:pt idx="430">
                  <c:v>361</c:v>
                </c:pt>
                <c:pt idx="431">
                  <c:v>472</c:v>
                </c:pt>
                <c:pt idx="432">
                  <c:v>705</c:v>
                </c:pt>
                <c:pt idx="433">
                  <c:v>475</c:v>
                </c:pt>
                <c:pt idx="434">
                  <c:v>92</c:v>
                </c:pt>
                <c:pt idx="435">
                  <c:v>363</c:v>
                </c:pt>
                <c:pt idx="436">
                  <c:v>379</c:v>
                </c:pt>
                <c:pt idx="437">
                  <c:v>9</c:v>
                </c:pt>
                <c:pt idx="438">
                  <c:v>1292</c:v>
                </c:pt>
                <c:pt idx="439">
                  <c:v>363</c:v>
                </c:pt>
                <c:pt idx="440">
                  <c:v>345</c:v>
                </c:pt>
                <c:pt idx="441">
                  <c:v>346</c:v>
                </c:pt>
                <c:pt idx="442">
                  <c:v>1356</c:v>
                </c:pt>
                <c:pt idx="443">
                  <c:v>642</c:v>
                </c:pt>
                <c:pt idx="444">
                  <c:v>413</c:v>
                </c:pt>
                <c:pt idx="445">
                  <c:v>1146</c:v>
                </c:pt>
                <c:pt idx="446">
                  <c:v>656</c:v>
                </c:pt>
                <c:pt idx="447">
                  <c:v>497</c:v>
                </c:pt>
                <c:pt idx="448">
                  <c:v>483</c:v>
                </c:pt>
                <c:pt idx="449">
                  <c:v>446</c:v>
                </c:pt>
                <c:pt idx="450">
                  <c:v>630</c:v>
                </c:pt>
                <c:pt idx="451">
                  <c:v>465</c:v>
                </c:pt>
                <c:pt idx="452">
                  <c:v>398</c:v>
                </c:pt>
                <c:pt idx="453">
                  <c:v>621</c:v>
                </c:pt>
                <c:pt idx="454">
                  <c:v>606</c:v>
                </c:pt>
                <c:pt idx="455">
                  <c:v>441</c:v>
                </c:pt>
                <c:pt idx="456">
                  <c:v>3430</c:v>
                </c:pt>
                <c:pt idx="457">
                  <c:v>706</c:v>
                </c:pt>
                <c:pt idx="458">
                  <c:v>742</c:v>
                </c:pt>
                <c:pt idx="459">
                  <c:v>593</c:v>
                </c:pt>
                <c:pt idx="460">
                  <c:v>1034</c:v>
                </c:pt>
                <c:pt idx="461">
                  <c:v>583</c:v>
                </c:pt>
                <c:pt idx="462">
                  <c:v>447</c:v>
                </c:pt>
                <c:pt idx="463">
                  <c:v>677</c:v>
                </c:pt>
                <c:pt idx="464">
                  <c:v>1052</c:v>
                </c:pt>
                <c:pt idx="465">
                  <c:v>729</c:v>
                </c:pt>
                <c:pt idx="466">
                  <c:v>392</c:v>
                </c:pt>
                <c:pt idx="467">
                  <c:v>570</c:v>
                </c:pt>
                <c:pt idx="468">
                  <c:v>466</c:v>
                </c:pt>
                <c:pt idx="469">
                  <c:v>576</c:v>
                </c:pt>
                <c:pt idx="470">
                  <c:v>497</c:v>
                </c:pt>
                <c:pt idx="471">
                  <c:v>420</c:v>
                </c:pt>
                <c:pt idx="472">
                  <c:v>2021</c:v>
                </c:pt>
                <c:pt idx="473">
                  <c:v>167</c:v>
                </c:pt>
                <c:pt idx="474">
                  <c:v>483</c:v>
                </c:pt>
                <c:pt idx="475">
                  <c:v>487</c:v>
                </c:pt>
                <c:pt idx="476">
                  <c:v>722</c:v>
                </c:pt>
                <c:pt idx="477">
                  <c:v>59</c:v>
                </c:pt>
                <c:pt idx="478">
                  <c:v>801</c:v>
                </c:pt>
                <c:pt idx="479">
                  <c:v>453</c:v>
                </c:pt>
                <c:pt idx="480">
                  <c:v>437</c:v>
                </c:pt>
                <c:pt idx="481">
                  <c:v>58</c:v>
                </c:pt>
                <c:pt idx="482">
                  <c:v>440</c:v>
                </c:pt>
                <c:pt idx="483">
                  <c:v>393</c:v>
                </c:pt>
                <c:pt idx="484">
                  <c:v>660</c:v>
                </c:pt>
                <c:pt idx="485">
                  <c:v>432</c:v>
                </c:pt>
                <c:pt idx="486">
                  <c:v>431</c:v>
                </c:pt>
                <c:pt idx="487">
                  <c:v>437</c:v>
                </c:pt>
                <c:pt idx="488">
                  <c:v>220</c:v>
                </c:pt>
                <c:pt idx="489">
                  <c:v>699</c:v>
                </c:pt>
                <c:pt idx="490">
                  <c:v>422</c:v>
                </c:pt>
                <c:pt idx="491">
                  <c:v>392</c:v>
                </c:pt>
                <c:pt idx="492">
                  <c:v>301</c:v>
                </c:pt>
                <c:pt idx="493">
                  <c:v>363</c:v>
                </c:pt>
                <c:pt idx="494">
                  <c:v>370</c:v>
                </c:pt>
                <c:pt idx="495">
                  <c:v>316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2D-5E40-840C-CF4E7509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dataset_Facebook!$H$1</c:f>
              <c:strCache>
                <c:ptCount val="1"/>
                <c:pt idx="0">
                  <c:v>comment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dataset_Facebook!$H$2:$H$497</c:f>
              <c:numCache>
                <c:formatCode>General</c:formatCode>
                <c:ptCount val="496"/>
                <c:pt idx="0">
                  <c:v>4</c:v>
                </c:pt>
                <c:pt idx="1">
                  <c:v>5</c:v>
                </c:pt>
                <c:pt idx="2">
                  <c:v>0</c:v>
                </c:pt>
                <c:pt idx="3">
                  <c:v>58</c:v>
                </c:pt>
                <c:pt idx="4">
                  <c:v>19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15</c:v>
                </c:pt>
                <c:pt idx="18">
                  <c:v>4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36</c:v>
                </c:pt>
                <c:pt idx="29">
                  <c:v>18</c:v>
                </c:pt>
                <c:pt idx="30">
                  <c:v>33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6</c:v>
                </c:pt>
                <c:pt idx="36">
                  <c:v>0</c:v>
                </c:pt>
                <c:pt idx="37">
                  <c:v>16</c:v>
                </c:pt>
                <c:pt idx="38">
                  <c:v>11</c:v>
                </c:pt>
                <c:pt idx="39">
                  <c:v>1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0</c:v>
                </c:pt>
                <c:pt idx="45">
                  <c:v>4</c:v>
                </c:pt>
                <c:pt idx="46">
                  <c:v>4</c:v>
                </c:pt>
                <c:pt idx="47">
                  <c:v>6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24</c:v>
                </c:pt>
                <c:pt idx="52">
                  <c:v>9</c:v>
                </c:pt>
                <c:pt idx="53">
                  <c:v>4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2</c:v>
                </c:pt>
                <c:pt idx="65">
                  <c:v>19</c:v>
                </c:pt>
                <c:pt idx="66">
                  <c:v>0</c:v>
                </c:pt>
                <c:pt idx="67">
                  <c:v>20</c:v>
                </c:pt>
                <c:pt idx="68">
                  <c:v>0</c:v>
                </c:pt>
                <c:pt idx="69">
                  <c:v>7</c:v>
                </c:pt>
                <c:pt idx="70">
                  <c:v>7</c:v>
                </c:pt>
                <c:pt idx="71">
                  <c:v>17</c:v>
                </c:pt>
                <c:pt idx="72">
                  <c:v>3</c:v>
                </c:pt>
                <c:pt idx="73">
                  <c:v>14</c:v>
                </c:pt>
                <c:pt idx="74">
                  <c:v>2</c:v>
                </c:pt>
                <c:pt idx="75">
                  <c:v>20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2</c:v>
                </c:pt>
                <c:pt idx="81">
                  <c:v>18</c:v>
                </c:pt>
                <c:pt idx="82">
                  <c:v>5</c:v>
                </c:pt>
                <c:pt idx="83">
                  <c:v>2</c:v>
                </c:pt>
                <c:pt idx="84">
                  <c:v>2</c:v>
                </c:pt>
                <c:pt idx="85">
                  <c:v>10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13</c:v>
                </c:pt>
                <c:pt idx="91">
                  <c:v>0</c:v>
                </c:pt>
                <c:pt idx="92">
                  <c:v>9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7</c:v>
                </c:pt>
                <c:pt idx="99">
                  <c:v>12</c:v>
                </c:pt>
                <c:pt idx="100">
                  <c:v>0</c:v>
                </c:pt>
                <c:pt idx="101">
                  <c:v>26</c:v>
                </c:pt>
                <c:pt idx="102">
                  <c:v>2</c:v>
                </c:pt>
                <c:pt idx="103">
                  <c:v>0</c:v>
                </c:pt>
                <c:pt idx="104">
                  <c:v>4</c:v>
                </c:pt>
                <c:pt idx="105">
                  <c:v>42</c:v>
                </c:pt>
                <c:pt idx="106">
                  <c:v>9</c:v>
                </c:pt>
                <c:pt idx="107">
                  <c:v>17</c:v>
                </c:pt>
                <c:pt idx="108">
                  <c:v>7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4</c:v>
                </c:pt>
                <c:pt idx="137">
                  <c:v>15</c:v>
                </c:pt>
                <c:pt idx="138">
                  <c:v>2</c:v>
                </c:pt>
                <c:pt idx="139">
                  <c:v>60</c:v>
                </c:pt>
                <c:pt idx="140">
                  <c:v>10</c:v>
                </c:pt>
                <c:pt idx="141">
                  <c:v>3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24</c:v>
                </c:pt>
                <c:pt idx="148">
                  <c:v>2</c:v>
                </c:pt>
                <c:pt idx="149">
                  <c:v>47</c:v>
                </c:pt>
                <c:pt idx="150">
                  <c:v>7</c:v>
                </c:pt>
                <c:pt idx="151">
                  <c:v>13</c:v>
                </c:pt>
                <c:pt idx="152">
                  <c:v>0</c:v>
                </c:pt>
                <c:pt idx="153">
                  <c:v>16</c:v>
                </c:pt>
                <c:pt idx="154">
                  <c:v>1</c:v>
                </c:pt>
                <c:pt idx="155">
                  <c:v>30</c:v>
                </c:pt>
                <c:pt idx="156">
                  <c:v>1</c:v>
                </c:pt>
                <c:pt idx="157">
                  <c:v>6</c:v>
                </c:pt>
                <c:pt idx="158">
                  <c:v>6</c:v>
                </c:pt>
                <c:pt idx="159">
                  <c:v>22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8</c:v>
                </c:pt>
                <c:pt idx="164">
                  <c:v>144</c:v>
                </c:pt>
                <c:pt idx="165">
                  <c:v>6</c:v>
                </c:pt>
                <c:pt idx="166">
                  <c:v>3</c:v>
                </c:pt>
                <c:pt idx="167">
                  <c:v>2</c:v>
                </c:pt>
                <c:pt idx="168">
                  <c:v>38</c:v>
                </c:pt>
                <c:pt idx="169">
                  <c:v>6</c:v>
                </c:pt>
                <c:pt idx="170">
                  <c:v>5</c:v>
                </c:pt>
                <c:pt idx="171">
                  <c:v>2</c:v>
                </c:pt>
                <c:pt idx="172">
                  <c:v>29</c:v>
                </c:pt>
                <c:pt idx="173">
                  <c:v>2</c:v>
                </c:pt>
                <c:pt idx="174">
                  <c:v>7</c:v>
                </c:pt>
                <c:pt idx="175">
                  <c:v>4</c:v>
                </c:pt>
                <c:pt idx="176">
                  <c:v>20</c:v>
                </c:pt>
                <c:pt idx="177">
                  <c:v>4</c:v>
                </c:pt>
                <c:pt idx="178">
                  <c:v>1</c:v>
                </c:pt>
                <c:pt idx="179">
                  <c:v>6</c:v>
                </c:pt>
                <c:pt idx="180">
                  <c:v>11</c:v>
                </c:pt>
                <c:pt idx="181">
                  <c:v>0</c:v>
                </c:pt>
                <c:pt idx="182">
                  <c:v>5</c:v>
                </c:pt>
                <c:pt idx="183">
                  <c:v>0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9</c:v>
                </c:pt>
                <c:pt idx="188">
                  <c:v>0</c:v>
                </c:pt>
                <c:pt idx="189">
                  <c:v>3</c:v>
                </c:pt>
                <c:pt idx="190">
                  <c:v>6</c:v>
                </c:pt>
                <c:pt idx="191">
                  <c:v>9</c:v>
                </c:pt>
                <c:pt idx="192">
                  <c:v>2</c:v>
                </c:pt>
                <c:pt idx="193">
                  <c:v>1</c:v>
                </c:pt>
                <c:pt idx="194">
                  <c:v>0</c:v>
                </c:pt>
                <c:pt idx="195">
                  <c:v>33</c:v>
                </c:pt>
                <c:pt idx="196">
                  <c:v>2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2</c:v>
                </c:pt>
                <c:pt idx="201">
                  <c:v>0</c:v>
                </c:pt>
                <c:pt idx="202">
                  <c:v>4</c:v>
                </c:pt>
                <c:pt idx="203">
                  <c:v>5</c:v>
                </c:pt>
                <c:pt idx="204">
                  <c:v>1</c:v>
                </c:pt>
                <c:pt idx="205">
                  <c:v>2</c:v>
                </c:pt>
                <c:pt idx="206">
                  <c:v>6</c:v>
                </c:pt>
                <c:pt idx="207">
                  <c:v>2</c:v>
                </c:pt>
                <c:pt idx="208">
                  <c:v>3</c:v>
                </c:pt>
                <c:pt idx="209">
                  <c:v>1</c:v>
                </c:pt>
                <c:pt idx="210">
                  <c:v>4</c:v>
                </c:pt>
                <c:pt idx="211">
                  <c:v>2</c:v>
                </c:pt>
                <c:pt idx="212">
                  <c:v>2</c:v>
                </c:pt>
                <c:pt idx="213">
                  <c:v>41</c:v>
                </c:pt>
                <c:pt idx="214">
                  <c:v>3</c:v>
                </c:pt>
                <c:pt idx="215">
                  <c:v>16</c:v>
                </c:pt>
                <c:pt idx="216">
                  <c:v>2</c:v>
                </c:pt>
                <c:pt idx="217">
                  <c:v>6</c:v>
                </c:pt>
                <c:pt idx="218">
                  <c:v>1</c:v>
                </c:pt>
                <c:pt idx="219">
                  <c:v>18</c:v>
                </c:pt>
                <c:pt idx="220">
                  <c:v>2</c:v>
                </c:pt>
                <c:pt idx="221">
                  <c:v>9</c:v>
                </c:pt>
                <c:pt idx="222">
                  <c:v>3</c:v>
                </c:pt>
                <c:pt idx="223">
                  <c:v>6</c:v>
                </c:pt>
                <c:pt idx="224">
                  <c:v>64</c:v>
                </c:pt>
                <c:pt idx="225">
                  <c:v>9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12</c:v>
                </c:pt>
                <c:pt idx="233">
                  <c:v>4</c:v>
                </c:pt>
                <c:pt idx="234">
                  <c:v>2</c:v>
                </c:pt>
                <c:pt idx="235">
                  <c:v>10</c:v>
                </c:pt>
                <c:pt idx="236">
                  <c:v>6</c:v>
                </c:pt>
                <c:pt idx="237">
                  <c:v>4</c:v>
                </c:pt>
                <c:pt idx="238">
                  <c:v>9</c:v>
                </c:pt>
                <c:pt idx="239">
                  <c:v>18</c:v>
                </c:pt>
                <c:pt idx="240">
                  <c:v>372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4</c:v>
                </c:pt>
                <c:pt idx="247">
                  <c:v>6</c:v>
                </c:pt>
                <c:pt idx="248">
                  <c:v>6</c:v>
                </c:pt>
                <c:pt idx="249">
                  <c:v>11</c:v>
                </c:pt>
                <c:pt idx="250">
                  <c:v>10</c:v>
                </c:pt>
                <c:pt idx="251">
                  <c:v>30</c:v>
                </c:pt>
                <c:pt idx="252">
                  <c:v>2</c:v>
                </c:pt>
                <c:pt idx="253">
                  <c:v>4</c:v>
                </c:pt>
                <c:pt idx="254">
                  <c:v>10</c:v>
                </c:pt>
                <c:pt idx="255">
                  <c:v>9</c:v>
                </c:pt>
                <c:pt idx="256">
                  <c:v>0</c:v>
                </c:pt>
                <c:pt idx="257">
                  <c:v>13</c:v>
                </c:pt>
                <c:pt idx="258">
                  <c:v>2</c:v>
                </c:pt>
                <c:pt idx="259">
                  <c:v>0</c:v>
                </c:pt>
                <c:pt idx="260">
                  <c:v>7</c:v>
                </c:pt>
                <c:pt idx="261">
                  <c:v>3</c:v>
                </c:pt>
                <c:pt idx="262">
                  <c:v>2</c:v>
                </c:pt>
                <c:pt idx="263">
                  <c:v>13</c:v>
                </c:pt>
                <c:pt idx="264">
                  <c:v>26</c:v>
                </c:pt>
                <c:pt idx="265">
                  <c:v>2</c:v>
                </c:pt>
                <c:pt idx="266">
                  <c:v>6</c:v>
                </c:pt>
                <c:pt idx="267">
                  <c:v>7</c:v>
                </c:pt>
                <c:pt idx="268">
                  <c:v>22</c:v>
                </c:pt>
                <c:pt idx="269">
                  <c:v>1</c:v>
                </c:pt>
                <c:pt idx="270">
                  <c:v>18</c:v>
                </c:pt>
                <c:pt idx="271">
                  <c:v>36</c:v>
                </c:pt>
                <c:pt idx="272">
                  <c:v>0</c:v>
                </c:pt>
                <c:pt idx="273">
                  <c:v>23</c:v>
                </c:pt>
                <c:pt idx="274">
                  <c:v>11</c:v>
                </c:pt>
                <c:pt idx="275">
                  <c:v>7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11</c:v>
                </c:pt>
                <c:pt idx="281">
                  <c:v>4</c:v>
                </c:pt>
                <c:pt idx="282">
                  <c:v>0</c:v>
                </c:pt>
                <c:pt idx="283">
                  <c:v>14</c:v>
                </c:pt>
                <c:pt idx="284">
                  <c:v>103</c:v>
                </c:pt>
                <c:pt idx="285">
                  <c:v>5</c:v>
                </c:pt>
                <c:pt idx="286">
                  <c:v>0</c:v>
                </c:pt>
                <c:pt idx="287">
                  <c:v>5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5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11</c:v>
                </c:pt>
                <c:pt idx="297">
                  <c:v>1</c:v>
                </c:pt>
                <c:pt idx="298">
                  <c:v>9</c:v>
                </c:pt>
                <c:pt idx="299">
                  <c:v>4</c:v>
                </c:pt>
                <c:pt idx="300">
                  <c:v>0</c:v>
                </c:pt>
                <c:pt idx="301">
                  <c:v>2</c:v>
                </c:pt>
                <c:pt idx="302">
                  <c:v>12</c:v>
                </c:pt>
                <c:pt idx="303">
                  <c:v>4</c:v>
                </c:pt>
                <c:pt idx="304">
                  <c:v>3</c:v>
                </c:pt>
                <c:pt idx="305">
                  <c:v>8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3</c:v>
                </c:pt>
                <c:pt idx="310">
                  <c:v>0</c:v>
                </c:pt>
                <c:pt idx="311">
                  <c:v>9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18</c:v>
                </c:pt>
                <c:pt idx="316">
                  <c:v>0</c:v>
                </c:pt>
                <c:pt idx="317">
                  <c:v>2</c:v>
                </c:pt>
                <c:pt idx="318">
                  <c:v>2</c:v>
                </c:pt>
                <c:pt idx="319">
                  <c:v>20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3</c:v>
                </c:pt>
                <c:pt idx="324">
                  <c:v>16</c:v>
                </c:pt>
                <c:pt idx="325">
                  <c:v>7</c:v>
                </c:pt>
                <c:pt idx="326">
                  <c:v>20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4</c:v>
                </c:pt>
                <c:pt idx="334">
                  <c:v>25</c:v>
                </c:pt>
                <c:pt idx="335">
                  <c:v>25</c:v>
                </c:pt>
                <c:pt idx="336">
                  <c:v>6</c:v>
                </c:pt>
                <c:pt idx="337">
                  <c:v>2</c:v>
                </c:pt>
                <c:pt idx="338">
                  <c:v>5</c:v>
                </c:pt>
                <c:pt idx="339">
                  <c:v>6</c:v>
                </c:pt>
                <c:pt idx="340">
                  <c:v>3</c:v>
                </c:pt>
                <c:pt idx="341">
                  <c:v>3</c:v>
                </c:pt>
                <c:pt idx="342">
                  <c:v>37</c:v>
                </c:pt>
                <c:pt idx="343">
                  <c:v>1</c:v>
                </c:pt>
                <c:pt idx="344">
                  <c:v>12</c:v>
                </c:pt>
                <c:pt idx="345">
                  <c:v>45</c:v>
                </c:pt>
                <c:pt idx="346">
                  <c:v>3</c:v>
                </c:pt>
                <c:pt idx="347">
                  <c:v>4</c:v>
                </c:pt>
                <c:pt idx="348">
                  <c:v>6</c:v>
                </c:pt>
                <c:pt idx="349">
                  <c:v>4</c:v>
                </c:pt>
                <c:pt idx="350">
                  <c:v>2</c:v>
                </c:pt>
                <c:pt idx="351">
                  <c:v>12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25</c:v>
                </c:pt>
                <c:pt idx="356">
                  <c:v>3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9</c:v>
                </c:pt>
                <c:pt idx="361">
                  <c:v>1</c:v>
                </c:pt>
                <c:pt idx="362">
                  <c:v>4</c:v>
                </c:pt>
                <c:pt idx="363">
                  <c:v>12</c:v>
                </c:pt>
                <c:pt idx="364">
                  <c:v>4</c:v>
                </c:pt>
                <c:pt idx="365">
                  <c:v>2</c:v>
                </c:pt>
                <c:pt idx="366">
                  <c:v>45</c:v>
                </c:pt>
                <c:pt idx="367">
                  <c:v>17</c:v>
                </c:pt>
                <c:pt idx="368">
                  <c:v>7</c:v>
                </c:pt>
                <c:pt idx="369">
                  <c:v>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2</c:v>
                </c:pt>
                <c:pt idx="375">
                  <c:v>51</c:v>
                </c:pt>
                <c:pt idx="376">
                  <c:v>8</c:v>
                </c:pt>
                <c:pt idx="377">
                  <c:v>11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</c:v>
                </c:pt>
                <c:pt idx="386">
                  <c:v>0</c:v>
                </c:pt>
                <c:pt idx="387">
                  <c:v>6</c:v>
                </c:pt>
                <c:pt idx="388">
                  <c:v>1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1</c:v>
                </c:pt>
                <c:pt idx="393">
                  <c:v>5</c:v>
                </c:pt>
                <c:pt idx="394">
                  <c:v>1</c:v>
                </c:pt>
                <c:pt idx="395">
                  <c:v>9</c:v>
                </c:pt>
                <c:pt idx="396">
                  <c:v>5</c:v>
                </c:pt>
                <c:pt idx="397">
                  <c:v>9</c:v>
                </c:pt>
                <c:pt idx="398">
                  <c:v>4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4</c:v>
                </c:pt>
                <c:pt idx="406">
                  <c:v>7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7</c:v>
                </c:pt>
                <c:pt idx="412">
                  <c:v>3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2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</c:v>
                </c:pt>
                <c:pt idx="430">
                  <c:v>1</c:v>
                </c:pt>
                <c:pt idx="431">
                  <c:v>11</c:v>
                </c:pt>
                <c:pt idx="432">
                  <c:v>16</c:v>
                </c:pt>
                <c:pt idx="433">
                  <c:v>0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10</c:v>
                </c:pt>
                <c:pt idx="443">
                  <c:v>6</c:v>
                </c:pt>
                <c:pt idx="444">
                  <c:v>2</c:v>
                </c:pt>
                <c:pt idx="445">
                  <c:v>6</c:v>
                </c:pt>
                <c:pt idx="446">
                  <c:v>3</c:v>
                </c:pt>
                <c:pt idx="447">
                  <c:v>0</c:v>
                </c:pt>
                <c:pt idx="448">
                  <c:v>4</c:v>
                </c:pt>
                <c:pt idx="449">
                  <c:v>3</c:v>
                </c:pt>
                <c:pt idx="450">
                  <c:v>14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5</c:v>
                </c:pt>
                <c:pt idx="455">
                  <c:v>2</c:v>
                </c:pt>
                <c:pt idx="456">
                  <c:v>146</c:v>
                </c:pt>
                <c:pt idx="457">
                  <c:v>5</c:v>
                </c:pt>
                <c:pt idx="458">
                  <c:v>19</c:v>
                </c:pt>
                <c:pt idx="459">
                  <c:v>8</c:v>
                </c:pt>
                <c:pt idx="460">
                  <c:v>9</c:v>
                </c:pt>
                <c:pt idx="461">
                  <c:v>4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10</c:v>
                </c:pt>
                <c:pt idx="466">
                  <c:v>4</c:v>
                </c:pt>
                <c:pt idx="467">
                  <c:v>7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0</c:v>
                </c:pt>
                <c:pt idx="472">
                  <c:v>7</c:v>
                </c:pt>
                <c:pt idx="473">
                  <c:v>1</c:v>
                </c:pt>
                <c:pt idx="474">
                  <c:v>1</c:v>
                </c:pt>
                <c:pt idx="475">
                  <c:v>7</c:v>
                </c:pt>
                <c:pt idx="476">
                  <c:v>56</c:v>
                </c:pt>
                <c:pt idx="477">
                  <c:v>0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2</c:v>
                </c:pt>
                <c:pt idx="483">
                  <c:v>1</c:v>
                </c:pt>
                <c:pt idx="484">
                  <c:v>21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17</c:v>
                </c:pt>
                <c:pt idx="490">
                  <c:v>10</c:v>
                </c:pt>
                <c:pt idx="491">
                  <c:v>5</c:v>
                </c:pt>
                <c:pt idx="492">
                  <c:v>0</c:v>
                </c:pt>
                <c:pt idx="493">
                  <c:v>4</c:v>
                </c:pt>
                <c:pt idx="494">
                  <c:v>7</c:v>
                </c:pt>
                <c:pt idx="495">
                  <c:v>0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3-F849-BEE7-8623B4C5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dataset_Facebook!$I$1</c:f>
              <c:strCache>
                <c:ptCount val="1"/>
                <c:pt idx="0">
                  <c:v>like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dataset_Facebook!$I$2:$I$497</c:f>
              <c:numCache>
                <c:formatCode>General</c:formatCode>
                <c:ptCount val="496"/>
                <c:pt idx="0">
                  <c:v>79</c:v>
                </c:pt>
                <c:pt idx="1">
                  <c:v>130</c:v>
                </c:pt>
                <c:pt idx="2">
                  <c:v>66</c:v>
                </c:pt>
                <c:pt idx="3">
                  <c:v>1572</c:v>
                </c:pt>
                <c:pt idx="4">
                  <c:v>325</c:v>
                </c:pt>
                <c:pt idx="5">
                  <c:v>152</c:v>
                </c:pt>
                <c:pt idx="6">
                  <c:v>249</c:v>
                </c:pt>
                <c:pt idx="7">
                  <c:v>325</c:v>
                </c:pt>
                <c:pt idx="8">
                  <c:v>161</c:v>
                </c:pt>
                <c:pt idx="9">
                  <c:v>113</c:v>
                </c:pt>
                <c:pt idx="10">
                  <c:v>233</c:v>
                </c:pt>
                <c:pt idx="11">
                  <c:v>88</c:v>
                </c:pt>
                <c:pt idx="12">
                  <c:v>90</c:v>
                </c:pt>
                <c:pt idx="13">
                  <c:v>137</c:v>
                </c:pt>
                <c:pt idx="14">
                  <c:v>577</c:v>
                </c:pt>
                <c:pt idx="15">
                  <c:v>86</c:v>
                </c:pt>
                <c:pt idx="16">
                  <c:v>40</c:v>
                </c:pt>
                <c:pt idx="17">
                  <c:v>678</c:v>
                </c:pt>
                <c:pt idx="18">
                  <c:v>54</c:v>
                </c:pt>
                <c:pt idx="19">
                  <c:v>34</c:v>
                </c:pt>
                <c:pt idx="20">
                  <c:v>66</c:v>
                </c:pt>
                <c:pt idx="21">
                  <c:v>0</c:v>
                </c:pt>
                <c:pt idx="22">
                  <c:v>16</c:v>
                </c:pt>
                <c:pt idx="23">
                  <c:v>72</c:v>
                </c:pt>
                <c:pt idx="24">
                  <c:v>99</c:v>
                </c:pt>
                <c:pt idx="25">
                  <c:v>88</c:v>
                </c:pt>
                <c:pt idx="26">
                  <c:v>412</c:v>
                </c:pt>
                <c:pt idx="27">
                  <c:v>100</c:v>
                </c:pt>
                <c:pt idx="28">
                  <c:v>523</c:v>
                </c:pt>
                <c:pt idx="29">
                  <c:v>143</c:v>
                </c:pt>
                <c:pt idx="30">
                  <c:v>107</c:v>
                </c:pt>
                <c:pt idx="31">
                  <c:v>27</c:v>
                </c:pt>
                <c:pt idx="32">
                  <c:v>155</c:v>
                </c:pt>
                <c:pt idx="33">
                  <c:v>98</c:v>
                </c:pt>
                <c:pt idx="34">
                  <c:v>56</c:v>
                </c:pt>
                <c:pt idx="35">
                  <c:v>172</c:v>
                </c:pt>
                <c:pt idx="36">
                  <c:v>96</c:v>
                </c:pt>
                <c:pt idx="37">
                  <c:v>76</c:v>
                </c:pt>
                <c:pt idx="38">
                  <c:v>227</c:v>
                </c:pt>
                <c:pt idx="39">
                  <c:v>44</c:v>
                </c:pt>
                <c:pt idx="40">
                  <c:v>216</c:v>
                </c:pt>
                <c:pt idx="41">
                  <c:v>187</c:v>
                </c:pt>
                <c:pt idx="42">
                  <c:v>26</c:v>
                </c:pt>
                <c:pt idx="43">
                  <c:v>29</c:v>
                </c:pt>
                <c:pt idx="44">
                  <c:v>47</c:v>
                </c:pt>
                <c:pt idx="45">
                  <c:v>57</c:v>
                </c:pt>
                <c:pt idx="46">
                  <c:v>174</c:v>
                </c:pt>
                <c:pt idx="47">
                  <c:v>18</c:v>
                </c:pt>
                <c:pt idx="48">
                  <c:v>77</c:v>
                </c:pt>
                <c:pt idx="49">
                  <c:v>12</c:v>
                </c:pt>
                <c:pt idx="50">
                  <c:v>48</c:v>
                </c:pt>
                <c:pt idx="51">
                  <c:v>285</c:v>
                </c:pt>
                <c:pt idx="52">
                  <c:v>202</c:v>
                </c:pt>
                <c:pt idx="53">
                  <c:v>64</c:v>
                </c:pt>
                <c:pt idx="54">
                  <c:v>66</c:v>
                </c:pt>
                <c:pt idx="55">
                  <c:v>65</c:v>
                </c:pt>
                <c:pt idx="56">
                  <c:v>164</c:v>
                </c:pt>
                <c:pt idx="57">
                  <c:v>40</c:v>
                </c:pt>
                <c:pt idx="58">
                  <c:v>76</c:v>
                </c:pt>
                <c:pt idx="59">
                  <c:v>139</c:v>
                </c:pt>
                <c:pt idx="60">
                  <c:v>101</c:v>
                </c:pt>
                <c:pt idx="61">
                  <c:v>144</c:v>
                </c:pt>
                <c:pt idx="62">
                  <c:v>179</c:v>
                </c:pt>
                <c:pt idx="63">
                  <c:v>219</c:v>
                </c:pt>
                <c:pt idx="64">
                  <c:v>60</c:v>
                </c:pt>
                <c:pt idx="65">
                  <c:v>77</c:v>
                </c:pt>
                <c:pt idx="66">
                  <c:v>48</c:v>
                </c:pt>
                <c:pt idx="67">
                  <c:v>697</c:v>
                </c:pt>
                <c:pt idx="68">
                  <c:v>53</c:v>
                </c:pt>
                <c:pt idx="69">
                  <c:v>84</c:v>
                </c:pt>
                <c:pt idx="70">
                  <c:v>146</c:v>
                </c:pt>
                <c:pt idx="71">
                  <c:v>449</c:v>
                </c:pt>
                <c:pt idx="72">
                  <c:v>226</c:v>
                </c:pt>
                <c:pt idx="73">
                  <c:v>172</c:v>
                </c:pt>
                <c:pt idx="74">
                  <c:v>99</c:v>
                </c:pt>
                <c:pt idx="75">
                  <c:v>411</c:v>
                </c:pt>
                <c:pt idx="76">
                  <c:v>0</c:v>
                </c:pt>
                <c:pt idx="77">
                  <c:v>85</c:v>
                </c:pt>
                <c:pt idx="78">
                  <c:v>56</c:v>
                </c:pt>
                <c:pt idx="79">
                  <c:v>29</c:v>
                </c:pt>
                <c:pt idx="80">
                  <c:v>86</c:v>
                </c:pt>
                <c:pt idx="81">
                  <c:v>370</c:v>
                </c:pt>
                <c:pt idx="82">
                  <c:v>190</c:v>
                </c:pt>
                <c:pt idx="83">
                  <c:v>101</c:v>
                </c:pt>
                <c:pt idx="84">
                  <c:v>99</c:v>
                </c:pt>
                <c:pt idx="85">
                  <c:v>140</c:v>
                </c:pt>
                <c:pt idx="86">
                  <c:v>130</c:v>
                </c:pt>
                <c:pt idx="87">
                  <c:v>270</c:v>
                </c:pt>
                <c:pt idx="88">
                  <c:v>30</c:v>
                </c:pt>
                <c:pt idx="89">
                  <c:v>107</c:v>
                </c:pt>
                <c:pt idx="90">
                  <c:v>331</c:v>
                </c:pt>
                <c:pt idx="91">
                  <c:v>78</c:v>
                </c:pt>
                <c:pt idx="92">
                  <c:v>301</c:v>
                </c:pt>
                <c:pt idx="93">
                  <c:v>111</c:v>
                </c:pt>
                <c:pt idx="94">
                  <c:v>124</c:v>
                </c:pt>
                <c:pt idx="95">
                  <c:v>153</c:v>
                </c:pt>
                <c:pt idx="96">
                  <c:v>51</c:v>
                </c:pt>
                <c:pt idx="97">
                  <c:v>115</c:v>
                </c:pt>
                <c:pt idx="98">
                  <c:v>310</c:v>
                </c:pt>
                <c:pt idx="99">
                  <c:v>328</c:v>
                </c:pt>
                <c:pt idx="100">
                  <c:v>0</c:v>
                </c:pt>
                <c:pt idx="101">
                  <c:v>1505</c:v>
                </c:pt>
                <c:pt idx="102">
                  <c:v>63</c:v>
                </c:pt>
                <c:pt idx="103">
                  <c:v>13</c:v>
                </c:pt>
                <c:pt idx="104">
                  <c:v>59</c:v>
                </c:pt>
                <c:pt idx="105">
                  <c:v>955</c:v>
                </c:pt>
                <c:pt idx="106">
                  <c:v>181</c:v>
                </c:pt>
                <c:pt idx="107">
                  <c:v>193</c:v>
                </c:pt>
                <c:pt idx="108">
                  <c:v>125</c:v>
                </c:pt>
                <c:pt idx="109">
                  <c:v>217</c:v>
                </c:pt>
                <c:pt idx="110">
                  <c:v>28</c:v>
                </c:pt>
                <c:pt idx="111">
                  <c:v>117</c:v>
                </c:pt>
                <c:pt idx="112">
                  <c:v>79</c:v>
                </c:pt>
                <c:pt idx="113">
                  <c:v>15</c:v>
                </c:pt>
                <c:pt idx="114">
                  <c:v>4</c:v>
                </c:pt>
                <c:pt idx="115">
                  <c:v>431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186</c:v>
                </c:pt>
                <c:pt idx="120">
                  <c:v>1</c:v>
                </c:pt>
                <c:pt idx="121">
                  <c:v>3</c:v>
                </c:pt>
                <c:pt idx="122">
                  <c:v>7</c:v>
                </c:pt>
                <c:pt idx="123">
                  <c:v>198</c:v>
                </c:pt>
                <c:pt idx="124">
                  <c:v>9</c:v>
                </c:pt>
                <c:pt idx="125">
                  <c:v>4</c:v>
                </c:pt>
                <c:pt idx="126">
                  <c:v>3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11</c:v>
                </c:pt>
                <c:pt idx="131">
                  <c:v>28</c:v>
                </c:pt>
                <c:pt idx="132">
                  <c:v>56</c:v>
                </c:pt>
                <c:pt idx="133">
                  <c:v>32</c:v>
                </c:pt>
                <c:pt idx="134">
                  <c:v>32</c:v>
                </c:pt>
                <c:pt idx="135">
                  <c:v>129</c:v>
                </c:pt>
                <c:pt idx="136">
                  <c:v>77</c:v>
                </c:pt>
                <c:pt idx="137">
                  <c:v>143</c:v>
                </c:pt>
                <c:pt idx="138">
                  <c:v>227</c:v>
                </c:pt>
                <c:pt idx="139">
                  <c:v>859</c:v>
                </c:pt>
                <c:pt idx="140">
                  <c:v>377</c:v>
                </c:pt>
                <c:pt idx="141">
                  <c:v>41</c:v>
                </c:pt>
                <c:pt idx="142">
                  <c:v>76</c:v>
                </c:pt>
                <c:pt idx="143">
                  <c:v>189</c:v>
                </c:pt>
                <c:pt idx="144">
                  <c:v>80</c:v>
                </c:pt>
                <c:pt idx="145">
                  <c:v>148</c:v>
                </c:pt>
                <c:pt idx="146">
                  <c:v>24</c:v>
                </c:pt>
                <c:pt idx="147">
                  <c:v>302</c:v>
                </c:pt>
                <c:pt idx="148">
                  <c:v>166</c:v>
                </c:pt>
                <c:pt idx="149">
                  <c:v>358</c:v>
                </c:pt>
                <c:pt idx="150">
                  <c:v>161</c:v>
                </c:pt>
                <c:pt idx="151">
                  <c:v>319</c:v>
                </c:pt>
                <c:pt idx="152">
                  <c:v>54</c:v>
                </c:pt>
                <c:pt idx="153">
                  <c:v>117</c:v>
                </c:pt>
                <c:pt idx="154">
                  <c:v>115</c:v>
                </c:pt>
                <c:pt idx="155">
                  <c:v>187</c:v>
                </c:pt>
                <c:pt idx="156">
                  <c:v>84</c:v>
                </c:pt>
                <c:pt idx="157">
                  <c:v>363</c:v>
                </c:pt>
                <c:pt idx="158">
                  <c:v>244</c:v>
                </c:pt>
                <c:pt idx="159">
                  <c:v>290</c:v>
                </c:pt>
                <c:pt idx="160">
                  <c:v>243</c:v>
                </c:pt>
                <c:pt idx="161">
                  <c:v>113</c:v>
                </c:pt>
                <c:pt idx="162">
                  <c:v>77</c:v>
                </c:pt>
                <c:pt idx="163">
                  <c:v>485</c:v>
                </c:pt>
                <c:pt idx="164">
                  <c:v>1622</c:v>
                </c:pt>
                <c:pt idx="165">
                  <c:v>99</c:v>
                </c:pt>
                <c:pt idx="166">
                  <c:v>188</c:v>
                </c:pt>
                <c:pt idx="167">
                  <c:v>30</c:v>
                </c:pt>
                <c:pt idx="168">
                  <c:v>163</c:v>
                </c:pt>
                <c:pt idx="169">
                  <c:v>179</c:v>
                </c:pt>
                <c:pt idx="170">
                  <c:v>204</c:v>
                </c:pt>
                <c:pt idx="171">
                  <c:v>165</c:v>
                </c:pt>
                <c:pt idx="172">
                  <c:v>1047</c:v>
                </c:pt>
                <c:pt idx="173">
                  <c:v>234</c:v>
                </c:pt>
                <c:pt idx="174">
                  <c:v>250</c:v>
                </c:pt>
                <c:pt idx="175">
                  <c:v>154</c:v>
                </c:pt>
                <c:pt idx="176">
                  <c:v>150</c:v>
                </c:pt>
                <c:pt idx="177">
                  <c:v>102</c:v>
                </c:pt>
                <c:pt idx="178">
                  <c:v>226</c:v>
                </c:pt>
                <c:pt idx="179">
                  <c:v>345</c:v>
                </c:pt>
                <c:pt idx="180">
                  <c:v>68</c:v>
                </c:pt>
                <c:pt idx="181">
                  <c:v>62</c:v>
                </c:pt>
                <c:pt idx="182">
                  <c:v>223</c:v>
                </c:pt>
                <c:pt idx="183">
                  <c:v>61</c:v>
                </c:pt>
                <c:pt idx="184">
                  <c:v>104</c:v>
                </c:pt>
                <c:pt idx="185">
                  <c:v>146</c:v>
                </c:pt>
                <c:pt idx="186">
                  <c:v>102</c:v>
                </c:pt>
                <c:pt idx="187">
                  <c:v>766</c:v>
                </c:pt>
                <c:pt idx="188">
                  <c:v>63</c:v>
                </c:pt>
                <c:pt idx="189">
                  <c:v>113</c:v>
                </c:pt>
                <c:pt idx="190">
                  <c:v>442</c:v>
                </c:pt>
                <c:pt idx="191">
                  <c:v>278</c:v>
                </c:pt>
                <c:pt idx="192">
                  <c:v>64</c:v>
                </c:pt>
                <c:pt idx="193">
                  <c:v>52</c:v>
                </c:pt>
                <c:pt idx="194">
                  <c:v>30</c:v>
                </c:pt>
                <c:pt idx="195">
                  <c:v>1155</c:v>
                </c:pt>
                <c:pt idx="196">
                  <c:v>139</c:v>
                </c:pt>
                <c:pt idx="197">
                  <c:v>40</c:v>
                </c:pt>
                <c:pt idx="198">
                  <c:v>53</c:v>
                </c:pt>
                <c:pt idx="199">
                  <c:v>220</c:v>
                </c:pt>
                <c:pt idx="200">
                  <c:v>114</c:v>
                </c:pt>
                <c:pt idx="201">
                  <c:v>39</c:v>
                </c:pt>
                <c:pt idx="202">
                  <c:v>859</c:v>
                </c:pt>
                <c:pt idx="203">
                  <c:v>137</c:v>
                </c:pt>
                <c:pt idx="204">
                  <c:v>54</c:v>
                </c:pt>
                <c:pt idx="205">
                  <c:v>74</c:v>
                </c:pt>
                <c:pt idx="206">
                  <c:v>98</c:v>
                </c:pt>
                <c:pt idx="207">
                  <c:v>264</c:v>
                </c:pt>
                <c:pt idx="208">
                  <c:v>36</c:v>
                </c:pt>
                <c:pt idx="209">
                  <c:v>11</c:v>
                </c:pt>
                <c:pt idx="210">
                  <c:v>435</c:v>
                </c:pt>
                <c:pt idx="211">
                  <c:v>114</c:v>
                </c:pt>
                <c:pt idx="212">
                  <c:v>17</c:v>
                </c:pt>
                <c:pt idx="213">
                  <c:v>15</c:v>
                </c:pt>
                <c:pt idx="214">
                  <c:v>87</c:v>
                </c:pt>
                <c:pt idx="215">
                  <c:v>227</c:v>
                </c:pt>
                <c:pt idx="216">
                  <c:v>86</c:v>
                </c:pt>
                <c:pt idx="217">
                  <c:v>179</c:v>
                </c:pt>
                <c:pt idx="218">
                  <c:v>74</c:v>
                </c:pt>
                <c:pt idx="219">
                  <c:v>332</c:v>
                </c:pt>
                <c:pt idx="220">
                  <c:v>80</c:v>
                </c:pt>
                <c:pt idx="221">
                  <c:v>95</c:v>
                </c:pt>
                <c:pt idx="222">
                  <c:v>188</c:v>
                </c:pt>
                <c:pt idx="223">
                  <c:v>109</c:v>
                </c:pt>
                <c:pt idx="224">
                  <c:v>367</c:v>
                </c:pt>
                <c:pt idx="225">
                  <c:v>102</c:v>
                </c:pt>
                <c:pt idx="226">
                  <c:v>113</c:v>
                </c:pt>
                <c:pt idx="227">
                  <c:v>94</c:v>
                </c:pt>
                <c:pt idx="228">
                  <c:v>14</c:v>
                </c:pt>
                <c:pt idx="229">
                  <c:v>43</c:v>
                </c:pt>
                <c:pt idx="230">
                  <c:v>98</c:v>
                </c:pt>
                <c:pt idx="231">
                  <c:v>13</c:v>
                </c:pt>
                <c:pt idx="232">
                  <c:v>237</c:v>
                </c:pt>
                <c:pt idx="233">
                  <c:v>112</c:v>
                </c:pt>
                <c:pt idx="234">
                  <c:v>101</c:v>
                </c:pt>
                <c:pt idx="235">
                  <c:v>145</c:v>
                </c:pt>
                <c:pt idx="236">
                  <c:v>535</c:v>
                </c:pt>
                <c:pt idx="237">
                  <c:v>118</c:v>
                </c:pt>
                <c:pt idx="238">
                  <c:v>484</c:v>
                </c:pt>
                <c:pt idx="239">
                  <c:v>315</c:v>
                </c:pt>
                <c:pt idx="240">
                  <c:v>5172</c:v>
                </c:pt>
                <c:pt idx="241">
                  <c:v>154</c:v>
                </c:pt>
                <c:pt idx="242">
                  <c:v>73</c:v>
                </c:pt>
                <c:pt idx="243">
                  <c:v>96</c:v>
                </c:pt>
                <c:pt idx="244">
                  <c:v>98</c:v>
                </c:pt>
                <c:pt idx="245">
                  <c:v>53</c:v>
                </c:pt>
                <c:pt idx="246">
                  <c:v>71</c:v>
                </c:pt>
                <c:pt idx="247">
                  <c:v>194</c:v>
                </c:pt>
                <c:pt idx="248">
                  <c:v>226</c:v>
                </c:pt>
                <c:pt idx="249">
                  <c:v>238</c:v>
                </c:pt>
                <c:pt idx="250">
                  <c:v>755</c:v>
                </c:pt>
                <c:pt idx="251">
                  <c:v>47</c:v>
                </c:pt>
                <c:pt idx="252">
                  <c:v>126</c:v>
                </c:pt>
                <c:pt idx="253">
                  <c:v>104</c:v>
                </c:pt>
                <c:pt idx="254">
                  <c:v>167</c:v>
                </c:pt>
                <c:pt idx="255">
                  <c:v>152</c:v>
                </c:pt>
                <c:pt idx="256">
                  <c:v>128</c:v>
                </c:pt>
                <c:pt idx="257">
                  <c:v>234</c:v>
                </c:pt>
                <c:pt idx="258">
                  <c:v>61</c:v>
                </c:pt>
                <c:pt idx="259">
                  <c:v>66</c:v>
                </c:pt>
                <c:pt idx="260">
                  <c:v>529</c:v>
                </c:pt>
                <c:pt idx="261">
                  <c:v>42</c:v>
                </c:pt>
                <c:pt idx="262">
                  <c:v>75</c:v>
                </c:pt>
                <c:pt idx="263">
                  <c:v>61</c:v>
                </c:pt>
                <c:pt idx="264">
                  <c:v>162</c:v>
                </c:pt>
                <c:pt idx="265">
                  <c:v>47</c:v>
                </c:pt>
                <c:pt idx="266">
                  <c:v>696</c:v>
                </c:pt>
                <c:pt idx="267">
                  <c:v>215</c:v>
                </c:pt>
                <c:pt idx="268">
                  <c:v>534</c:v>
                </c:pt>
                <c:pt idx="269">
                  <c:v>143</c:v>
                </c:pt>
                <c:pt idx="270">
                  <c:v>46</c:v>
                </c:pt>
                <c:pt idx="271">
                  <c:v>98</c:v>
                </c:pt>
                <c:pt idx="272">
                  <c:v>25</c:v>
                </c:pt>
                <c:pt idx="273">
                  <c:v>204</c:v>
                </c:pt>
                <c:pt idx="274">
                  <c:v>202</c:v>
                </c:pt>
                <c:pt idx="275">
                  <c:v>148</c:v>
                </c:pt>
                <c:pt idx="276">
                  <c:v>40</c:v>
                </c:pt>
                <c:pt idx="277">
                  <c:v>71</c:v>
                </c:pt>
                <c:pt idx="278">
                  <c:v>104</c:v>
                </c:pt>
                <c:pt idx="279">
                  <c:v>34</c:v>
                </c:pt>
                <c:pt idx="280">
                  <c:v>129</c:v>
                </c:pt>
                <c:pt idx="281">
                  <c:v>72</c:v>
                </c:pt>
                <c:pt idx="282">
                  <c:v>15</c:v>
                </c:pt>
                <c:pt idx="283">
                  <c:v>102</c:v>
                </c:pt>
                <c:pt idx="284">
                  <c:v>469</c:v>
                </c:pt>
                <c:pt idx="285">
                  <c:v>57</c:v>
                </c:pt>
                <c:pt idx="286">
                  <c:v>23</c:v>
                </c:pt>
                <c:pt idx="287">
                  <c:v>141</c:v>
                </c:pt>
                <c:pt idx="288">
                  <c:v>19</c:v>
                </c:pt>
                <c:pt idx="289">
                  <c:v>71</c:v>
                </c:pt>
                <c:pt idx="290">
                  <c:v>72</c:v>
                </c:pt>
                <c:pt idx="291">
                  <c:v>54</c:v>
                </c:pt>
                <c:pt idx="292">
                  <c:v>93</c:v>
                </c:pt>
                <c:pt idx="293">
                  <c:v>62</c:v>
                </c:pt>
                <c:pt idx="294">
                  <c:v>78</c:v>
                </c:pt>
                <c:pt idx="295">
                  <c:v>14</c:v>
                </c:pt>
                <c:pt idx="296">
                  <c:v>231</c:v>
                </c:pt>
                <c:pt idx="297">
                  <c:v>72</c:v>
                </c:pt>
                <c:pt idx="298">
                  <c:v>197</c:v>
                </c:pt>
                <c:pt idx="299">
                  <c:v>330</c:v>
                </c:pt>
                <c:pt idx="300">
                  <c:v>148</c:v>
                </c:pt>
                <c:pt idx="301">
                  <c:v>208</c:v>
                </c:pt>
                <c:pt idx="302">
                  <c:v>148</c:v>
                </c:pt>
                <c:pt idx="303">
                  <c:v>154</c:v>
                </c:pt>
                <c:pt idx="304">
                  <c:v>142</c:v>
                </c:pt>
                <c:pt idx="305">
                  <c:v>107</c:v>
                </c:pt>
                <c:pt idx="306">
                  <c:v>22</c:v>
                </c:pt>
                <c:pt idx="307">
                  <c:v>84</c:v>
                </c:pt>
                <c:pt idx="308">
                  <c:v>59</c:v>
                </c:pt>
                <c:pt idx="309">
                  <c:v>65</c:v>
                </c:pt>
                <c:pt idx="310">
                  <c:v>24</c:v>
                </c:pt>
                <c:pt idx="311">
                  <c:v>186</c:v>
                </c:pt>
                <c:pt idx="312">
                  <c:v>58</c:v>
                </c:pt>
                <c:pt idx="313">
                  <c:v>74</c:v>
                </c:pt>
                <c:pt idx="314">
                  <c:v>180</c:v>
                </c:pt>
                <c:pt idx="315">
                  <c:v>168</c:v>
                </c:pt>
                <c:pt idx="316">
                  <c:v>36</c:v>
                </c:pt>
                <c:pt idx="317">
                  <c:v>51</c:v>
                </c:pt>
                <c:pt idx="318">
                  <c:v>67</c:v>
                </c:pt>
                <c:pt idx="319">
                  <c:v>1372</c:v>
                </c:pt>
                <c:pt idx="320">
                  <c:v>57</c:v>
                </c:pt>
                <c:pt idx="321">
                  <c:v>33</c:v>
                </c:pt>
                <c:pt idx="322">
                  <c:v>79</c:v>
                </c:pt>
                <c:pt idx="323">
                  <c:v>97</c:v>
                </c:pt>
                <c:pt idx="324">
                  <c:v>617</c:v>
                </c:pt>
                <c:pt idx="325">
                  <c:v>139</c:v>
                </c:pt>
                <c:pt idx="326">
                  <c:v>199</c:v>
                </c:pt>
                <c:pt idx="327">
                  <c:v>107</c:v>
                </c:pt>
                <c:pt idx="328">
                  <c:v>50</c:v>
                </c:pt>
                <c:pt idx="329">
                  <c:v>64</c:v>
                </c:pt>
                <c:pt idx="330">
                  <c:v>55</c:v>
                </c:pt>
                <c:pt idx="331">
                  <c:v>142</c:v>
                </c:pt>
                <c:pt idx="332">
                  <c:v>72</c:v>
                </c:pt>
                <c:pt idx="333">
                  <c:v>79</c:v>
                </c:pt>
                <c:pt idx="334">
                  <c:v>244</c:v>
                </c:pt>
                <c:pt idx="335">
                  <c:v>307</c:v>
                </c:pt>
                <c:pt idx="336">
                  <c:v>212</c:v>
                </c:pt>
                <c:pt idx="337">
                  <c:v>95</c:v>
                </c:pt>
                <c:pt idx="338">
                  <c:v>194</c:v>
                </c:pt>
                <c:pt idx="339">
                  <c:v>101</c:v>
                </c:pt>
                <c:pt idx="340">
                  <c:v>46</c:v>
                </c:pt>
                <c:pt idx="341">
                  <c:v>156</c:v>
                </c:pt>
                <c:pt idx="342">
                  <c:v>821</c:v>
                </c:pt>
                <c:pt idx="343">
                  <c:v>58</c:v>
                </c:pt>
                <c:pt idx="344">
                  <c:v>155</c:v>
                </c:pt>
                <c:pt idx="345">
                  <c:v>1639</c:v>
                </c:pt>
                <c:pt idx="346">
                  <c:v>155</c:v>
                </c:pt>
                <c:pt idx="347">
                  <c:v>166</c:v>
                </c:pt>
                <c:pt idx="348">
                  <c:v>210</c:v>
                </c:pt>
                <c:pt idx="349">
                  <c:v>400</c:v>
                </c:pt>
                <c:pt idx="350">
                  <c:v>98</c:v>
                </c:pt>
                <c:pt idx="351">
                  <c:v>138</c:v>
                </c:pt>
                <c:pt idx="352">
                  <c:v>148</c:v>
                </c:pt>
                <c:pt idx="353">
                  <c:v>267</c:v>
                </c:pt>
                <c:pt idx="354">
                  <c:v>144</c:v>
                </c:pt>
                <c:pt idx="355">
                  <c:v>256</c:v>
                </c:pt>
                <c:pt idx="356">
                  <c:v>72</c:v>
                </c:pt>
                <c:pt idx="357">
                  <c:v>87</c:v>
                </c:pt>
                <c:pt idx="358">
                  <c:v>129</c:v>
                </c:pt>
                <c:pt idx="359">
                  <c:v>179</c:v>
                </c:pt>
                <c:pt idx="360">
                  <c:v>194</c:v>
                </c:pt>
                <c:pt idx="361">
                  <c:v>124</c:v>
                </c:pt>
                <c:pt idx="362">
                  <c:v>304</c:v>
                </c:pt>
                <c:pt idx="363">
                  <c:v>138</c:v>
                </c:pt>
                <c:pt idx="364">
                  <c:v>41</c:v>
                </c:pt>
                <c:pt idx="365">
                  <c:v>163</c:v>
                </c:pt>
                <c:pt idx="366">
                  <c:v>407</c:v>
                </c:pt>
                <c:pt idx="367">
                  <c:v>447</c:v>
                </c:pt>
                <c:pt idx="368">
                  <c:v>38</c:v>
                </c:pt>
                <c:pt idx="369">
                  <c:v>93</c:v>
                </c:pt>
                <c:pt idx="370">
                  <c:v>59</c:v>
                </c:pt>
                <c:pt idx="371">
                  <c:v>286</c:v>
                </c:pt>
                <c:pt idx="372">
                  <c:v>66</c:v>
                </c:pt>
                <c:pt idx="373">
                  <c:v>236</c:v>
                </c:pt>
                <c:pt idx="374">
                  <c:v>152</c:v>
                </c:pt>
                <c:pt idx="375">
                  <c:v>1998</c:v>
                </c:pt>
                <c:pt idx="376">
                  <c:v>186</c:v>
                </c:pt>
                <c:pt idx="377">
                  <c:v>235</c:v>
                </c:pt>
                <c:pt idx="378">
                  <c:v>64</c:v>
                </c:pt>
                <c:pt idx="379">
                  <c:v>92</c:v>
                </c:pt>
                <c:pt idx="380">
                  <c:v>53</c:v>
                </c:pt>
                <c:pt idx="381">
                  <c:v>140</c:v>
                </c:pt>
                <c:pt idx="382">
                  <c:v>48</c:v>
                </c:pt>
                <c:pt idx="383">
                  <c:v>112</c:v>
                </c:pt>
                <c:pt idx="384">
                  <c:v>35</c:v>
                </c:pt>
                <c:pt idx="385">
                  <c:v>37</c:v>
                </c:pt>
                <c:pt idx="386">
                  <c:v>48</c:v>
                </c:pt>
                <c:pt idx="387">
                  <c:v>766</c:v>
                </c:pt>
                <c:pt idx="388">
                  <c:v>96</c:v>
                </c:pt>
                <c:pt idx="389">
                  <c:v>57</c:v>
                </c:pt>
                <c:pt idx="390">
                  <c:v>114</c:v>
                </c:pt>
                <c:pt idx="391">
                  <c:v>51</c:v>
                </c:pt>
                <c:pt idx="392">
                  <c:v>87</c:v>
                </c:pt>
                <c:pt idx="393">
                  <c:v>81</c:v>
                </c:pt>
                <c:pt idx="394">
                  <c:v>71</c:v>
                </c:pt>
                <c:pt idx="395">
                  <c:v>164</c:v>
                </c:pt>
                <c:pt idx="396">
                  <c:v>91</c:v>
                </c:pt>
                <c:pt idx="397">
                  <c:v>329</c:v>
                </c:pt>
                <c:pt idx="398">
                  <c:v>128</c:v>
                </c:pt>
                <c:pt idx="399">
                  <c:v>379</c:v>
                </c:pt>
                <c:pt idx="400">
                  <c:v>52</c:v>
                </c:pt>
                <c:pt idx="401">
                  <c:v>63</c:v>
                </c:pt>
                <c:pt idx="402">
                  <c:v>97</c:v>
                </c:pt>
                <c:pt idx="403">
                  <c:v>56</c:v>
                </c:pt>
                <c:pt idx="404">
                  <c:v>36</c:v>
                </c:pt>
                <c:pt idx="405">
                  <c:v>138</c:v>
                </c:pt>
                <c:pt idx="406">
                  <c:v>142</c:v>
                </c:pt>
                <c:pt idx="407">
                  <c:v>75</c:v>
                </c:pt>
                <c:pt idx="408">
                  <c:v>89</c:v>
                </c:pt>
                <c:pt idx="409">
                  <c:v>63</c:v>
                </c:pt>
                <c:pt idx="410">
                  <c:v>176</c:v>
                </c:pt>
                <c:pt idx="411">
                  <c:v>227</c:v>
                </c:pt>
                <c:pt idx="412">
                  <c:v>25</c:v>
                </c:pt>
                <c:pt idx="413">
                  <c:v>0</c:v>
                </c:pt>
                <c:pt idx="414">
                  <c:v>27</c:v>
                </c:pt>
                <c:pt idx="415">
                  <c:v>39</c:v>
                </c:pt>
                <c:pt idx="416">
                  <c:v>61</c:v>
                </c:pt>
                <c:pt idx="417">
                  <c:v>32</c:v>
                </c:pt>
                <c:pt idx="418">
                  <c:v>2</c:v>
                </c:pt>
                <c:pt idx="419">
                  <c:v>109</c:v>
                </c:pt>
                <c:pt idx="420">
                  <c:v>32</c:v>
                </c:pt>
                <c:pt idx="421">
                  <c:v>68</c:v>
                </c:pt>
                <c:pt idx="422">
                  <c:v>6</c:v>
                </c:pt>
                <c:pt idx="423">
                  <c:v>213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211</c:v>
                </c:pt>
                <c:pt idx="430">
                  <c:v>15</c:v>
                </c:pt>
                <c:pt idx="431">
                  <c:v>95</c:v>
                </c:pt>
                <c:pt idx="432">
                  <c:v>127</c:v>
                </c:pt>
                <c:pt idx="433">
                  <c:v>136</c:v>
                </c:pt>
                <c:pt idx="434">
                  <c:v>32</c:v>
                </c:pt>
                <c:pt idx="435">
                  <c:v>76</c:v>
                </c:pt>
                <c:pt idx="436">
                  <c:v>28</c:v>
                </c:pt>
                <c:pt idx="437">
                  <c:v>0</c:v>
                </c:pt>
                <c:pt idx="438">
                  <c:v>664</c:v>
                </c:pt>
                <c:pt idx="439">
                  <c:v>62</c:v>
                </c:pt>
                <c:pt idx="440">
                  <c:v>48</c:v>
                </c:pt>
                <c:pt idx="441">
                  <c:v>55</c:v>
                </c:pt>
                <c:pt idx="442">
                  <c:v>197</c:v>
                </c:pt>
                <c:pt idx="443">
                  <c:v>88</c:v>
                </c:pt>
                <c:pt idx="444">
                  <c:v>59</c:v>
                </c:pt>
                <c:pt idx="445">
                  <c:v>234</c:v>
                </c:pt>
                <c:pt idx="446">
                  <c:v>148</c:v>
                </c:pt>
                <c:pt idx="447">
                  <c:v>96</c:v>
                </c:pt>
                <c:pt idx="448">
                  <c:v>49</c:v>
                </c:pt>
                <c:pt idx="449">
                  <c:v>98</c:v>
                </c:pt>
                <c:pt idx="450">
                  <c:v>198</c:v>
                </c:pt>
                <c:pt idx="451">
                  <c:v>159</c:v>
                </c:pt>
                <c:pt idx="452">
                  <c:v>22</c:v>
                </c:pt>
                <c:pt idx="453">
                  <c:v>154</c:v>
                </c:pt>
                <c:pt idx="454">
                  <c:v>128</c:v>
                </c:pt>
                <c:pt idx="455">
                  <c:v>129</c:v>
                </c:pt>
                <c:pt idx="456">
                  <c:v>1546</c:v>
                </c:pt>
                <c:pt idx="457">
                  <c:v>79</c:v>
                </c:pt>
                <c:pt idx="458">
                  <c:v>214</c:v>
                </c:pt>
                <c:pt idx="459">
                  <c:v>134</c:v>
                </c:pt>
                <c:pt idx="460">
                  <c:v>268</c:v>
                </c:pt>
                <c:pt idx="461">
                  <c:v>128</c:v>
                </c:pt>
                <c:pt idx="462">
                  <c:v>47</c:v>
                </c:pt>
                <c:pt idx="463">
                  <c:v>200</c:v>
                </c:pt>
                <c:pt idx="464">
                  <c:v>264</c:v>
                </c:pt>
                <c:pt idx="465">
                  <c:v>193</c:v>
                </c:pt>
                <c:pt idx="466">
                  <c:v>114</c:v>
                </c:pt>
                <c:pt idx="467">
                  <c:v>160</c:v>
                </c:pt>
                <c:pt idx="468">
                  <c:v>46</c:v>
                </c:pt>
                <c:pt idx="469">
                  <c:v>136</c:v>
                </c:pt>
                <c:pt idx="470">
                  <c:v>73</c:v>
                </c:pt>
                <c:pt idx="471">
                  <c:v>65</c:v>
                </c:pt>
                <c:pt idx="472">
                  <c:v>579</c:v>
                </c:pt>
                <c:pt idx="473">
                  <c:v>101</c:v>
                </c:pt>
                <c:pt idx="474">
                  <c:v>74</c:v>
                </c:pt>
                <c:pt idx="475">
                  <c:v>84</c:v>
                </c:pt>
                <c:pt idx="476">
                  <c:v>360</c:v>
                </c:pt>
                <c:pt idx="477">
                  <c:v>5</c:v>
                </c:pt>
                <c:pt idx="478">
                  <c:v>187</c:v>
                </c:pt>
                <c:pt idx="479">
                  <c:v>69</c:v>
                </c:pt>
                <c:pt idx="480">
                  <c:v>82</c:v>
                </c:pt>
                <c:pt idx="481">
                  <c:v>12</c:v>
                </c:pt>
                <c:pt idx="482">
                  <c:v>56</c:v>
                </c:pt>
                <c:pt idx="483">
                  <c:v>44</c:v>
                </c:pt>
                <c:pt idx="484">
                  <c:v>277</c:v>
                </c:pt>
                <c:pt idx="485">
                  <c:v>74</c:v>
                </c:pt>
                <c:pt idx="486">
                  <c:v>79</c:v>
                </c:pt>
                <c:pt idx="487">
                  <c:v>105</c:v>
                </c:pt>
                <c:pt idx="488">
                  <c:v>128</c:v>
                </c:pt>
                <c:pt idx="489">
                  <c:v>185</c:v>
                </c:pt>
                <c:pt idx="490">
                  <c:v>125</c:v>
                </c:pt>
                <c:pt idx="491">
                  <c:v>53</c:v>
                </c:pt>
                <c:pt idx="492">
                  <c:v>53</c:v>
                </c:pt>
                <c:pt idx="493">
                  <c:v>93</c:v>
                </c:pt>
                <c:pt idx="494">
                  <c:v>91</c:v>
                </c:pt>
                <c:pt idx="495">
                  <c:v>91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7-974E-99A4-0225A7D2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dataset_Facebook!$J$1</c:f>
              <c:strCache>
                <c:ptCount val="1"/>
                <c:pt idx="0">
                  <c:v>share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dataset_Facebook!$J$2:$J$497</c:f>
              <c:numCache>
                <c:formatCode>General</c:formatCode>
                <c:ptCount val="496"/>
                <c:pt idx="0">
                  <c:v>17</c:v>
                </c:pt>
                <c:pt idx="1">
                  <c:v>29</c:v>
                </c:pt>
                <c:pt idx="2">
                  <c:v>14</c:v>
                </c:pt>
                <c:pt idx="3">
                  <c:v>147</c:v>
                </c:pt>
                <c:pt idx="4">
                  <c:v>49</c:v>
                </c:pt>
                <c:pt idx="5">
                  <c:v>33</c:v>
                </c:pt>
                <c:pt idx="6">
                  <c:v>27</c:v>
                </c:pt>
                <c:pt idx="7">
                  <c:v>14</c:v>
                </c:pt>
                <c:pt idx="8">
                  <c:v>31</c:v>
                </c:pt>
                <c:pt idx="9">
                  <c:v>26</c:v>
                </c:pt>
                <c:pt idx="10">
                  <c:v>19</c:v>
                </c:pt>
                <c:pt idx="11">
                  <c:v>18</c:v>
                </c:pt>
                <c:pt idx="12">
                  <c:v>14</c:v>
                </c:pt>
                <c:pt idx="13">
                  <c:v>10</c:v>
                </c:pt>
                <c:pt idx="14">
                  <c:v>20</c:v>
                </c:pt>
                <c:pt idx="15">
                  <c:v>18</c:v>
                </c:pt>
                <c:pt idx="16">
                  <c:v>12</c:v>
                </c:pt>
                <c:pt idx="17">
                  <c:v>20</c:v>
                </c:pt>
                <c:pt idx="18">
                  <c:v>17</c:v>
                </c:pt>
                <c:pt idx="19">
                  <c:v>8</c:v>
                </c:pt>
                <c:pt idx="20">
                  <c:v>12</c:v>
                </c:pt>
                <c:pt idx="21">
                  <c:v>0</c:v>
                </c:pt>
                <c:pt idx="22">
                  <c:v>2</c:v>
                </c:pt>
                <c:pt idx="23">
                  <c:v>24</c:v>
                </c:pt>
                <c:pt idx="24">
                  <c:v>19</c:v>
                </c:pt>
                <c:pt idx="25">
                  <c:v>18</c:v>
                </c:pt>
                <c:pt idx="26">
                  <c:v>72</c:v>
                </c:pt>
                <c:pt idx="27">
                  <c:v>17</c:v>
                </c:pt>
                <c:pt idx="28">
                  <c:v>63</c:v>
                </c:pt>
                <c:pt idx="29">
                  <c:v>13</c:v>
                </c:pt>
                <c:pt idx="30">
                  <c:v>22</c:v>
                </c:pt>
                <c:pt idx="31">
                  <c:v>11</c:v>
                </c:pt>
                <c:pt idx="32">
                  <c:v>47</c:v>
                </c:pt>
                <c:pt idx="33">
                  <c:v>23</c:v>
                </c:pt>
                <c:pt idx="34">
                  <c:v>17</c:v>
                </c:pt>
                <c:pt idx="35">
                  <c:v>21</c:v>
                </c:pt>
                <c:pt idx="36">
                  <c:v>17</c:v>
                </c:pt>
                <c:pt idx="37">
                  <c:v>8</c:v>
                </c:pt>
                <c:pt idx="38">
                  <c:v>31</c:v>
                </c:pt>
                <c:pt idx="39">
                  <c:v>14</c:v>
                </c:pt>
                <c:pt idx="40">
                  <c:v>39</c:v>
                </c:pt>
                <c:pt idx="41">
                  <c:v>18</c:v>
                </c:pt>
                <c:pt idx="42">
                  <c:v>3</c:v>
                </c:pt>
                <c:pt idx="43">
                  <c:v>10</c:v>
                </c:pt>
                <c:pt idx="44">
                  <c:v>11</c:v>
                </c:pt>
                <c:pt idx="45">
                  <c:v>10</c:v>
                </c:pt>
                <c:pt idx="46">
                  <c:v>36</c:v>
                </c:pt>
                <c:pt idx="47">
                  <c:v>8</c:v>
                </c:pt>
                <c:pt idx="48">
                  <c:v>15</c:v>
                </c:pt>
                <c:pt idx="49">
                  <c:v>1</c:v>
                </c:pt>
                <c:pt idx="50">
                  <c:v>9</c:v>
                </c:pt>
                <c:pt idx="51">
                  <c:v>28</c:v>
                </c:pt>
                <c:pt idx="52">
                  <c:v>31</c:v>
                </c:pt>
                <c:pt idx="53">
                  <c:v>19</c:v>
                </c:pt>
                <c:pt idx="54">
                  <c:v>13</c:v>
                </c:pt>
                <c:pt idx="55">
                  <c:v>14</c:v>
                </c:pt>
                <c:pt idx="56">
                  <c:v>54</c:v>
                </c:pt>
                <c:pt idx="57">
                  <c:v>13</c:v>
                </c:pt>
                <c:pt idx="58">
                  <c:v>11</c:v>
                </c:pt>
                <c:pt idx="59">
                  <c:v>17</c:v>
                </c:pt>
                <c:pt idx="60">
                  <c:v>14</c:v>
                </c:pt>
                <c:pt idx="61">
                  <c:v>10</c:v>
                </c:pt>
                <c:pt idx="62">
                  <c:v>13</c:v>
                </c:pt>
                <c:pt idx="63">
                  <c:v>22</c:v>
                </c:pt>
                <c:pt idx="64">
                  <c:v>7</c:v>
                </c:pt>
                <c:pt idx="65">
                  <c:v>23</c:v>
                </c:pt>
                <c:pt idx="66">
                  <c:v>7</c:v>
                </c:pt>
                <c:pt idx="67">
                  <c:v>70</c:v>
                </c:pt>
                <c:pt idx="68">
                  <c:v>17</c:v>
                </c:pt>
                <c:pt idx="69">
                  <c:v>28</c:v>
                </c:pt>
                <c:pt idx="70">
                  <c:v>9</c:v>
                </c:pt>
                <c:pt idx="71">
                  <c:v>84</c:v>
                </c:pt>
                <c:pt idx="72">
                  <c:v>44</c:v>
                </c:pt>
                <c:pt idx="73">
                  <c:v>47</c:v>
                </c:pt>
                <c:pt idx="74">
                  <c:v>13</c:v>
                </c:pt>
                <c:pt idx="75">
                  <c:v>74</c:v>
                </c:pt>
                <c:pt idx="76">
                  <c:v>0</c:v>
                </c:pt>
                <c:pt idx="77">
                  <c:v>8</c:v>
                </c:pt>
                <c:pt idx="78">
                  <c:v>8</c:v>
                </c:pt>
                <c:pt idx="79">
                  <c:v>7</c:v>
                </c:pt>
                <c:pt idx="80">
                  <c:v>13</c:v>
                </c:pt>
                <c:pt idx="81">
                  <c:v>53</c:v>
                </c:pt>
                <c:pt idx="82">
                  <c:v>57</c:v>
                </c:pt>
                <c:pt idx="83">
                  <c:v>19</c:v>
                </c:pt>
                <c:pt idx="84">
                  <c:v>16</c:v>
                </c:pt>
                <c:pt idx="85">
                  <c:v>8</c:v>
                </c:pt>
                <c:pt idx="86">
                  <c:v>31</c:v>
                </c:pt>
                <c:pt idx="87">
                  <c:v>38</c:v>
                </c:pt>
                <c:pt idx="88">
                  <c:v>6</c:v>
                </c:pt>
                <c:pt idx="89">
                  <c:v>17</c:v>
                </c:pt>
                <c:pt idx="90">
                  <c:v>77</c:v>
                </c:pt>
                <c:pt idx="91">
                  <c:v>13</c:v>
                </c:pt>
                <c:pt idx="92">
                  <c:v>32</c:v>
                </c:pt>
                <c:pt idx="93">
                  <c:v>16</c:v>
                </c:pt>
                <c:pt idx="94">
                  <c:v>22</c:v>
                </c:pt>
                <c:pt idx="95">
                  <c:v>27</c:v>
                </c:pt>
                <c:pt idx="96">
                  <c:v>11</c:v>
                </c:pt>
                <c:pt idx="97">
                  <c:v>26</c:v>
                </c:pt>
                <c:pt idx="98">
                  <c:v>61</c:v>
                </c:pt>
                <c:pt idx="99">
                  <c:v>90</c:v>
                </c:pt>
                <c:pt idx="100">
                  <c:v>0</c:v>
                </c:pt>
                <c:pt idx="101">
                  <c:v>95</c:v>
                </c:pt>
                <c:pt idx="102">
                  <c:v>14</c:v>
                </c:pt>
                <c:pt idx="103">
                  <c:v>4</c:v>
                </c:pt>
                <c:pt idx="104">
                  <c:v>9</c:v>
                </c:pt>
                <c:pt idx="105">
                  <c:v>139</c:v>
                </c:pt>
                <c:pt idx="106">
                  <c:v>32</c:v>
                </c:pt>
                <c:pt idx="107">
                  <c:v>28</c:v>
                </c:pt>
                <c:pt idx="108">
                  <c:v>16</c:v>
                </c:pt>
                <c:pt idx="109">
                  <c:v>50</c:v>
                </c:pt>
                <c:pt idx="110">
                  <c:v>4</c:v>
                </c:pt>
                <c:pt idx="111">
                  <c:v>18</c:v>
                </c:pt>
                <c:pt idx="112">
                  <c:v>16</c:v>
                </c:pt>
                <c:pt idx="113">
                  <c:v>2</c:v>
                </c:pt>
                <c:pt idx="114">
                  <c:v>2</c:v>
                </c:pt>
                <c:pt idx="115">
                  <c:v>26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40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41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4</c:v>
                </c:pt>
                <c:pt idx="132">
                  <c:v>12</c:v>
                </c:pt>
                <c:pt idx="133">
                  <c:v>16</c:v>
                </c:pt>
                <c:pt idx="134">
                  <c:v>3</c:v>
                </c:pt>
                <c:pt idx="135">
                  <c:v>25</c:v>
                </c:pt>
                <c:pt idx="136">
                  <c:v>19</c:v>
                </c:pt>
                <c:pt idx="137">
                  <c:v>44</c:v>
                </c:pt>
                <c:pt idx="138">
                  <c:v>36</c:v>
                </c:pt>
                <c:pt idx="139">
                  <c:v>90</c:v>
                </c:pt>
                <c:pt idx="140">
                  <c:v>60</c:v>
                </c:pt>
                <c:pt idx="141">
                  <c:v>9</c:v>
                </c:pt>
                <c:pt idx="142">
                  <c:v>14</c:v>
                </c:pt>
                <c:pt idx="143">
                  <c:v>15</c:v>
                </c:pt>
                <c:pt idx="144">
                  <c:v>14</c:v>
                </c:pt>
                <c:pt idx="145">
                  <c:v>28</c:v>
                </c:pt>
                <c:pt idx="146">
                  <c:v>11</c:v>
                </c:pt>
                <c:pt idx="147">
                  <c:v>41</c:v>
                </c:pt>
                <c:pt idx="148">
                  <c:v>32</c:v>
                </c:pt>
                <c:pt idx="149">
                  <c:v>49</c:v>
                </c:pt>
                <c:pt idx="150">
                  <c:v>25</c:v>
                </c:pt>
                <c:pt idx="151">
                  <c:v>55</c:v>
                </c:pt>
                <c:pt idx="152">
                  <c:v>16</c:v>
                </c:pt>
                <c:pt idx="153">
                  <c:v>30</c:v>
                </c:pt>
                <c:pt idx="154">
                  <c:v>21</c:v>
                </c:pt>
                <c:pt idx="155">
                  <c:v>35</c:v>
                </c:pt>
                <c:pt idx="156">
                  <c:v>13</c:v>
                </c:pt>
                <c:pt idx="157">
                  <c:v>40</c:v>
                </c:pt>
                <c:pt idx="158">
                  <c:v>32</c:v>
                </c:pt>
                <c:pt idx="159">
                  <c:v>98</c:v>
                </c:pt>
                <c:pt idx="160">
                  <c:v>41</c:v>
                </c:pt>
                <c:pt idx="161">
                  <c:v>19</c:v>
                </c:pt>
                <c:pt idx="162">
                  <c:v>5</c:v>
                </c:pt>
                <c:pt idx="163">
                  <c:v>64</c:v>
                </c:pt>
                <c:pt idx="164">
                  <c:v>208</c:v>
                </c:pt>
                <c:pt idx="165">
                  <c:v>16</c:v>
                </c:pt>
                <c:pt idx="166">
                  <c:v>26</c:v>
                </c:pt>
                <c:pt idx="167">
                  <c:v>6</c:v>
                </c:pt>
                <c:pt idx="168">
                  <c:v>27</c:v>
                </c:pt>
                <c:pt idx="169">
                  <c:v>40</c:v>
                </c:pt>
                <c:pt idx="170">
                  <c:v>34</c:v>
                </c:pt>
                <c:pt idx="171">
                  <c:v>22</c:v>
                </c:pt>
                <c:pt idx="172">
                  <c:v>98</c:v>
                </c:pt>
                <c:pt idx="173">
                  <c:v>40</c:v>
                </c:pt>
                <c:pt idx="174">
                  <c:v>42</c:v>
                </c:pt>
                <c:pt idx="175">
                  <c:v>36</c:v>
                </c:pt>
                <c:pt idx="176">
                  <c:v>29</c:v>
                </c:pt>
                <c:pt idx="177">
                  <c:v>8</c:v>
                </c:pt>
                <c:pt idx="178">
                  <c:v>44</c:v>
                </c:pt>
                <c:pt idx="179">
                  <c:v>121</c:v>
                </c:pt>
                <c:pt idx="180">
                  <c:v>11</c:v>
                </c:pt>
                <c:pt idx="181">
                  <c:v>10</c:v>
                </c:pt>
                <c:pt idx="182">
                  <c:v>35</c:v>
                </c:pt>
                <c:pt idx="183">
                  <c:v>6</c:v>
                </c:pt>
                <c:pt idx="184">
                  <c:v>12</c:v>
                </c:pt>
                <c:pt idx="185">
                  <c:v>15</c:v>
                </c:pt>
                <c:pt idx="186">
                  <c:v>15</c:v>
                </c:pt>
                <c:pt idx="187">
                  <c:v>43</c:v>
                </c:pt>
                <c:pt idx="188">
                  <c:v>7</c:v>
                </c:pt>
                <c:pt idx="189">
                  <c:v>17</c:v>
                </c:pt>
                <c:pt idx="190">
                  <c:v>42</c:v>
                </c:pt>
                <c:pt idx="191">
                  <c:v>43</c:v>
                </c:pt>
                <c:pt idx="192">
                  <c:v>7</c:v>
                </c:pt>
                <c:pt idx="193">
                  <c:v>7</c:v>
                </c:pt>
                <c:pt idx="194">
                  <c:v>2</c:v>
                </c:pt>
                <c:pt idx="195">
                  <c:v>102</c:v>
                </c:pt>
                <c:pt idx="196">
                  <c:v>25</c:v>
                </c:pt>
                <c:pt idx="197">
                  <c:v>5</c:v>
                </c:pt>
                <c:pt idx="198">
                  <c:v>15</c:v>
                </c:pt>
                <c:pt idx="199">
                  <c:v>19</c:v>
                </c:pt>
                <c:pt idx="200">
                  <c:v>16</c:v>
                </c:pt>
                <c:pt idx="201">
                  <c:v>3</c:v>
                </c:pt>
                <c:pt idx="202">
                  <c:v>68</c:v>
                </c:pt>
                <c:pt idx="203">
                  <c:v>20</c:v>
                </c:pt>
                <c:pt idx="204">
                  <c:v>11</c:v>
                </c:pt>
                <c:pt idx="205">
                  <c:v>22</c:v>
                </c:pt>
                <c:pt idx="206">
                  <c:v>3</c:v>
                </c:pt>
                <c:pt idx="207">
                  <c:v>21</c:v>
                </c:pt>
                <c:pt idx="208">
                  <c:v>11</c:v>
                </c:pt>
                <c:pt idx="209">
                  <c:v>3</c:v>
                </c:pt>
                <c:pt idx="210">
                  <c:v>31</c:v>
                </c:pt>
                <c:pt idx="211">
                  <c:v>10</c:v>
                </c:pt>
                <c:pt idx="212">
                  <c:v>9</c:v>
                </c:pt>
                <c:pt idx="213">
                  <c:v>1</c:v>
                </c:pt>
                <c:pt idx="214">
                  <c:v>10</c:v>
                </c:pt>
                <c:pt idx="215">
                  <c:v>28</c:v>
                </c:pt>
                <c:pt idx="216">
                  <c:v>8</c:v>
                </c:pt>
                <c:pt idx="217">
                  <c:v>27</c:v>
                </c:pt>
                <c:pt idx="218">
                  <c:v>11</c:v>
                </c:pt>
                <c:pt idx="219">
                  <c:v>54</c:v>
                </c:pt>
                <c:pt idx="220">
                  <c:v>21</c:v>
                </c:pt>
                <c:pt idx="221">
                  <c:v>17</c:v>
                </c:pt>
                <c:pt idx="222">
                  <c:v>26</c:v>
                </c:pt>
                <c:pt idx="223">
                  <c:v>11</c:v>
                </c:pt>
                <c:pt idx="224">
                  <c:v>25</c:v>
                </c:pt>
                <c:pt idx="225">
                  <c:v>19</c:v>
                </c:pt>
                <c:pt idx="226">
                  <c:v>20</c:v>
                </c:pt>
                <c:pt idx="227">
                  <c:v>20</c:v>
                </c:pt>
                <c:pt idx="228">
                  <c:v>1</c:v>
                </c:pt>
                <c:pt idx="229">
                  <c:v>10</c:v>
                </c:pt>
                <c:pt idx="230">
                  <c:v>21</c:v>
                </c:pt>
                <c:pt idx="231">
                  <c:v>1</c:v>
                </c:pt>
                <c:pt idx="232">
                  <c:v>45</c:v>
                </c:pt>
                <c:pt idx="233">
                  <c:v>23</c:v>
                </c:pt>
                <c:pt idx="234">
                  <c:v>25</c:v>
                </c:pt>
                <c:pt idx="235">
                  <c:v>31</c:v>
                </c:pt>
                <c:pt idx="236">
                  <c:v>83</c:v>
                </c:pt>
                <c:pt idx="237">
                  <c:v>22</c:v>
                </c:pt>
                <c:pt idx="238">
                  <c:v>79</c:v>
                </c:pt>
                <c:pt idx="239">
                  <c:v>76</c:v>
                </c:pt>
                <c:pt idx="240">
                  <c:v>790</c:v>
                </c:pt>
                <c:pt idx="241">
                  <c:v>30</c:v>
                </c:pt>
                <c:pt idx="242">
                  <c:v>15</c:v>
                </c:pt>
                <c:pt idx="243">
                  <c:v>19</c:v>
                </c:pt>
                <c:pt idx="244">
                  <c:v>19</c:v>
                </c:pt>
                <c:pt idx="245">
                  <c:v>14</c:v>
                </c:pt>
                <c:pt idx="246">
                  <c:v>10</c:v>
                </c:pt>
                <c:pt idx="247">
                  <c:v>34</c:v>
                </c:pt>
                <c:pt idx="248">
                  <c:v>42</c:v>
                </c:pt>
                <c:pt idx="249">
                  <c:v>51</c:v>
                </c:pt>
                <c:pt idx="250">
                  <c:v>58</c:v>
                </c:pt>
                <c:pt idx="251">
                  <c:v>8</c:v>
                </c:pt>
                <c:pt idx="252">
                  <c:v>32</c:v>
                </c:pt>
                <c:pt idx="253">
                  <c:v>10</c:v>
                </c:pt>
                <c:pt idx="254">
                  <c:v>26</c:v>
                </c:pt>
                <c:pt idx="255">
                  <c:v>41</c:v>
                </c:pt>
                <c:pt idx="256">
                  <c:v>15</c:v>
                </c:pt>
                <c:pt idx="257">
                  <c:v>43</c:v>
                </c:pt>
                <c:pt idx="258">
                  <c:v>16</c:v>
                </c:pt>
                <c:pt idx="259">
                  <c:v>9</c:v>
                </c:pt>
                <c:pt idx="260">
                  <c:v>60</c:v>
                </c:pt>
                <c:pt idx="261">
                  <c:v>10</c:v>
                </c:pt>
                <c:pt idx="262">
                  <c:v>24</c:v>
                </c:pt>
                <c:pt idx="263">
                  <c:v>13</c:v>
                </c:pt>
                <c:pt idx="264">
                  <c:v>7</c:v>
                </c:pt>
                <c:pt idx="265">
                  <c:v>4</c:v>
                </c:pt>
                <c:pt idx="266">
                  <c:v>28</c:v>
                </c:pt>
                <c:pt idx="267">
                  <c:v>47</c:v>
                </c:pt>
                <c:pt idx="268">
                  <c:v>31</c:v>
                </c:pt>
                <c:pt idx="269">
                  <c:v>27</c:v>
                </c:pt>
                <c:pt idx="270">
                  <c:v>7</c:v>
                </c:pt>
                <c:pt idx="271">
                  <c:v>14</c:v>
                </c:pt>
                <c:pt idx="272">
                  <c:v>5</c:v>
                </c:pt>
                <c:pt idx="273">
                  <c:v>44</c:v>
                </c:pt>
                <c:pt idx="274">
                  <c:v>5</c:v>
                </c:pt>
                <c:pt idx="275">
                  <c:v>39</c:v>
                </c:pt>
                <c:pt idx="276">
                  <c:v>8</c:v>
                </c:pt>
                <c:pt idx="277">
                  <c:v>17</c:v>
                </c:pt>
                <c:pt idx="278">
                  <c:v>13</c:v>
                </c:pt>
                <c:pt idx="279">
                  <c:v>4</c:v>
                </c:pt>
                <c:pt idx="280">
                  <c:v>12</c:v>
                </c:pt>
                <c:pt idx="281">
                  <c:v>18</c:v>
                </c:pt>
                <c:pt idx="282">
                  <c:v>3</c:v>
                </c:pt>
                <c:pt idx="283">
                  <c:v>9</c:v>
                </c:pt>
                <c:pt idx="284">
                  <c:v>33</c:v>
                </c:pt>
                <c:pt idx="285">
                  <c:v>5</c:v>
                </c:pt>
                <c:pt idx="286">
                  <c:v>2</c:v>
                </c:pt>
                <c:pt idx="287">
                  <c:v>26</c:v>
                </c:pt>
                <c:pt idx="288">
                  <c:v>5</c:v>
                </c:pt>
                <c:pt idx="289">
                  <c:v>23</c:v>
                </c:pt>
                <c:pt idx="290">
                  <c:v>21</c:v>
                </c:pt>
                <c:pt idx="291">
                  <c:v>7</c:v>
                </c:pt>
                <c:pt idx="292">
                  <c:v>19</c:v>
                </c:pt>
                <c:pt idx="293">
                  <c:v>10</c:v>
                </c:pt>
                <c:pt idx="294">
                  <c:v>16</c:v>
                </c:pt>
                <c:pt idx="295">
                  <c:v>1</c:v>
                </c:pt>
                <c:pt idx="296">
                  <c:v>43</c:v>
                </c:pt>
                <c:pt idx="297">
                  <c:v>16</c:v>
                </c:pt>
                <c:pt idx="298">
                  <c:v>28</c:v>
                </c:pt>
                <c:pt idx="299">
                  <c:v>29</c:v>
                </c:pt>
                <c:pt idx="300">
                  <c:v>7</c:v>
                </c:pt>
                <c:pt idx="301">
                  <c:v>28</c:v>
                </c:pt>
                <c:pt idx="302">
                  <c:v>28</c:v>
                </c:pt>
                <c:pt idx="303">
                  <c:v>26</c:v>
                </c:pt>
                <c:pt idx="304">
                  <c:v>18</c:v>
                </c:pt>
                <c:pt idx="305">
                  <c:v>20</c:v>
                </c:pt>
                <c:pt idx="306">
                  <c:v>3</c:v>
                </c:pt>
                <c:pt idx="307">
                  <c:v>13</c:v>
                </c:pt>
                <c:pt idx="308">
                  <c:v>12</c:v>
                </c:pt>
                <c:pt idx="309">
                  <c:v>14</c:v>
                </c:pt>
                <c:pt idx="310">
                  <c:v>4</c:v>
                </c:pt>
                <c:pt idx="311">
                  <c:v>23</c:v>
                </c:pt>
                <c:pt idx="312">
                  <c:v>17</c:v>
                </c:pt>
                <c:pt idx="313">
                  <c:v>14</c:v>
                </c:pt>
                <c:pt idx="314">
                  <c:v>44</c:v>
                </c:pt>
                <c:pt idx="315">
                  <c:v>49</c:v>
                </c:pt>
                <c:pt idx="316">
                  <c:v>5</c:v>
                </c:pt>
                <c:pt idx="317">
                  <c:v>6</c:v>
                </c:pt>
                <c:pt idx="318">
                  <c:v>14</c:v>
                </c:pt>
                <c:pt idx="319">
                  <c:v>47</c:v>
                </c:pt>
                <c:pt idx="320">
                  <c:v>6</c:v>
                </c:pt>
                <c:pt idx="321">
                  <c:v>10</c:v>
                </c:pt>
                <c:pt idx="322">
                  <c:v>17</c:v>
                </c:pt>
                <c:pt idx="323">
                  <c:v>22</c:v>
                </c:pt>
                <c:pt idx="324">
                  <c:v>58</c:v>
                </c:pt>
                <c:pt idx="325">
                  <c:v>34</c:v>
                </c:pt>
                <c:pt idx="326">
                  <c:v>32</c:v>
                </c:pt>
                <c:pt idx="327">
                  <c:v>26</c:v>
                </c:pt>
                <c:pt idx="328">
                  <c:v>10</c:v>
                </c:pt>
                <c:pt idx="329">
                  <c:v>20</c:v>
                </c:pt>
                <c:pt idx="330">
                  <c:v>10</c:v>
                </c:pt>
                <c:pt idx="331">
                  <c:v>37</c:v>
                </c:pt>
                <c:pt idx="332">
                  <c:v>9</c:v>
                </c:pt>
                <c:pt idx="333">
                  <c:v>16</c:v>
                </c:pt>
                <c:pt idx="334">
                  <c:v>44</c:v>
                </c:pt>
                <c:pt idx="335">
                  <c:v>58</c:v>
                </c:pt>
                <c:pt idx="336">
                  <c:v>36</c:v>
                </c:pt>
                <c:pt idx="337">
                  <c:v>17</c:v>
                </c:pt>
                <c:pt idx="338">
                  <c:v>33</c:v>
                </c:pt>
                <c:pt idx="339">
                  <c:v>29</c:v>
                </c:pt>
                <c:pt idx="340">
                  <c:v>14</c:v>
                </c:pt>
                <c:pt idx="341">
                  <c:v>20</c:v>
                </c:pt>
                <c:pt idx="342">
                  <c:v>90</c:v>
                </c:pt>
                <c:pt idx="343">
                  <c:v>13</c:v>
                </c:pt>
                <c:pt idx="344">
                  <c:v>23</c:v>
                </c:pt>
                <c:pt idx="345">
                  <c:v>122</c:v>
                </c:pt>
                <c:pt idx="346">
                  <c:v>32</c:v>
                </c:pt>
                <c:pt idx="347">
                  <c:v>33</c:v>
                </c:pt>
                <c:pt idx="348">
                  <c:v>39</c:v>
                </c:pt>
                <c:pt idx="349">
                  <c:v>25</c:v>
                </c:pt>
                <c:pt idx="350">
                  <c:v>18</c:v>
                </c:pt>
                <c:pt idx="351">
                  <c:v>38</c:v>
                </c:pt>
                <c:pt idx="352">
                  <c:v>16</c:v>
                </c:pt>
                <c:pt idx="353">
                  <c:v>40</c:v>
                </c:pt>
                <c:pt idx="354">
                  <c:v>29</c:v>
                </c:pt>
                <c:pt idx="355">
                  <c:v>54</c:v>
                </c:pt>
                <c:pt idx="356">
                  <c:v>24</c:v>
                </c:pt>
                <c:pt idx="357">
                  <c:v>18</c:v>
                </c:pt>
                <c:pt idx="358">
                  <c:v>36</c:v>
                </c:pt>
                <c:pt idx="359">
                  <c:v>30</c:v>
                </c:pt>
                <c:pt idx="360">
                  <c:v>33</c:v>
                </c:pt>
                <c:pt idx="361">
                  <c:v>32</c:v>
                </c:pt>
                <c:pt idx="362">
                  <c:v>47</c:v>
                </c:pt>
                <c:pt idx="363">
                  <c:v>39</c:v>
                </c:pt>
                <c:pt idx="364">
                  <c:v>9</c:v>
                </c:pt>
                <c:pt idx="365">
                  <c:v>35</c:v>
                </c:pt>
                <c:pt idx="366">
                  <c:v>76</c:v>
                </c:pt>
                <c:pt idx="367">
                  <c:v>123</c:v>
                </c:pt>
                <c:pt idx="368">
                  <c:v>11</c:v>
                </c:pt>
                <c:pt idx="369">
                  <c:v>26</c:v>
                </c:pt>
                <c:pt idx="370">
                  <c:v>16</c:v>
                </c:pt>
                <c:pt idx="371">
                  <c:v>30</c:v>
                </c:pt>
                <c:pt idx="372">
                  <c:v>13</c:v>
                </c:pt>
                <c:pt idx="373">
                  <c:v>51</c:v>
                </c:pt>
                <c:pt idx="374">
                  <c:v>11</c:v>
                </c:pt>
                <c:pt idx="375">
                  <c:v>128</c:v>
                </c:pt>
                <c:pt idx="376">
                  <c:v>18</c:v>
                </c:pt>
                <c:pt idx="377">
                  <c:v>34</c:v>
                </c:pt>
                <c:pt idx="378">
                  <c:v>22</c:v>
                </c:pt>
                <c:pt idx="379">
                  <c:v>28</c:v>
                </c:pt>
                <c:pt idx="380">
                  <c:v>13</c:v>
                </c:pt>
                <c:pt idx="381">
                  <c:v>38</c:v>
                </c:pt>
                <c:pt idx="382">
                  <c:v>8</c:v>
                </c:pt>
                <c:pt idx="383">
                  <c:v>14</c:v>
                </c:pt>
                <c:pt idx="384">
                  <c:v>5</c:v>
                </c:pt>
                <c:pt idx="385">
                  <c:v>3</c:v>
                </c:pt>
                <c:pt idx="386">
                  <c:v>14</c:v>
                </c:pt>
                <c:pt idx="387">
                  <c:v>109</c:v>
                </c:pt>
                <c:pt idx="388">
                  <c:v>18</c:v>
                </c:pt>
                <c:pt idx="389">
                  <c:v>13</c:v>
                </c:pt>
                <c:pt idx="390">
                  <c:v>21</c:v>
                </c:pt>
                <c:pt idx="391">
                  <c:v>6</c:v>
                </c:pt>
                <c:pt idx="392">
                  <c:v>27</c:v>
                </c:pt>
                <c:pt idx="393">
                  <c:v>11</c:v>
                </c:pt>
                <c:pt idx="394">
                  <c:v>18</c:v>
                </c:pt>
                <c:pt idx="395">
                  <c:v>52</c:v>
                </c:pt>
                <c:pt idx="396">
                  <c:v>26</c:v>
                </c:pt>
                <c:pt idx="397">
                  <c:v>38</c:v>
                </c:pt>
                <c:pt idx="398">
                  <c:v>17</c:v>
                </c:pt>
                <c:pt idx="399">
                  <c:v>40</c:v>
                </c:pt>
                <c:pt idx="400">
                  <c:v>24</c:v>
                </c:pt>
                <c:pt idx="401">
                  <c:v>26</c:v>
                </c:pt>
                <c:pt idx="402">
                  <c:v>25</c:v>
                </c:pt>
                <c:pt idx="403">
                  <c:v>9</c:v>
                </c:pt>
                <c:pt idx="404">
                  <c:v>7</c:v>
                </c:pt>
                <c:pt idx="405">
                  <c:v>26</c:v>
                </c:pt>
                <c:pt idx="406">
                  <c:v>24</c:v>
                </c:pt>
                <c:pt idx="407">
                  <c:v>15</c:v>
                </c:pt>
                <c:pt idx="408">
                  <c:v>14</c:v>
                </c:pt>
                <c:pt idx="409">
                  <c:v>16</c:v>
                </c:pt>
                <c:pt idx="410">
                  <c:v>29</c:v>
                </c:pt>
                <c:pt idx="411">
                  <c:v>15</c:v>
                </c:pt>
                <c:pt idx="412">
                  <c:v>6</c:v>
                </c:pt>
                <c:pt idx="413">
                  <c:v>0</c:v>
                </c:pt>
                <c:pt idx="414">
                  <c:v>11</c:v>
                </c:pt>
                <c:pt idx="415">
                  <c:v>14</c:v>
                </c:pt>
                <c:pt idx="416">
                  <c:v>13</c:v>
                </c:pt>
                <c:pt idx="417">
                  <c:v>7</c:v>
                </c:pt>
                <c:pt idx="418">
                  <c:v>0</c:v>
                </c:pt>
                <c:pt idx="419">
                  <c:v>3</c:v>
                </c:pt>
                <c:pt idx="420">
                  <c:v>6</c:v>
                </c:pt>
                <c:pt idx="421">
                  <c:v>15</c:v>
                </c:pt>
                <c:pt idx="422">
                  <c:v>1</c:v>
                </c:pt>
                <c:pt idx="423">
                  <c:v>13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14</c:v>
                </c:pt>
                <c:pt idx="430">
                  <c:v>1</c:v>
                </c:pt>
                <c:pt idx="431">
                  <c:v>4</c:v>
                </c:pt>
                <c:pt idx="432">
                  <c:v>0</c:v>
                </c:pt>
                <c:pt idx="433">
                  <c:v>13</c:v>
                </c:pt>
                <c:pt idx="434">
                  <c:v>15</c:v>
                </c:pt>
                <c:pt idx="435">
                  <c:v>9</c:v>
                </c:pt>
                <c:pt idx="436">
                  <c:v>7</c:v>
                </c:pt>
                <c:pt idx="437">
                  <c:v>0</c:v>
                </c:pt>
                <c:pt idx="438">
                  <c:v>97</c:v>
                </c:pt>
                <c:pt idx="439">
                  <c:v>10</c:v>
                </c:pt>
                <c:pt idx="440">
                  <c:v>20</c:v>
                </c:pt>
                <c:pt idx="441">
                  <c:v>7</c:v>
                </c:pt>
                <c:pt idx="442">
                  <c:v>21</c:v>
                </c:pt>
                <c:pt idx="443">
                  <c:v>24</c:v>
                </c:pt>
                <c:pt idx="444">
                  <c:v>6</c:v>
                </c:pt>
                <c:pt idx="445">
                  <c:v>26</c:v>
                </c:pt>
                <c:pt idx="446">
                  <c:v>21</c:v>
                </c:pt>
                <c:pt idx="447">
                  <c:v>29</c:v>
                </c:pt>
                <c:pt idx="448">
                  <c:v>15</c:v>
                </c:pt>
                <c:pt idx="449">
                  <c:v>27</c:v>
                </c:pt>
                <c:pt idx="450">
                  <c:v>70</c:v>
                </c:pt>
                <c:pt idx="451">
                  <c:v>53</c:v>
                </c:pt>
                <c:pt idx="452">
                  <c:v>6</c:v>
                </c:pt>
                <c:pt idx="453">
                  <c:v>18</c:v>
                </c:pt>
                <c:pt idx="454">
                  <c:v>32</c:v>
                </c:pt>
                <c:pt idx="455">
                  <c:v>32</c:v>
                </c:pt>
                <c:pt idx="456">
                  <c:v>181</c:v>
                </c:pt>
                <c:pt idx="457">
                  <c:v>11</c:v>
                </c:pt>
                <c:pt idx="458">
                  <c:v>78</c:v>
                </c:pt>
                <c:pt idx="459">
                  <c:v>34</c:v>
                </c:pt>
                <c:pt idx="460">
                  <c:v>36</c:v>
                </c:pt>
                <c:pt idx="461">
                  <c:v>38</c:v>
                </c:pt>
                <c:pt idx="462">
                  <c:v>21</c:v>
                </c:pt>
                <c:pt idx="463">
                  <c:v>37</c:v>
                </c:pt>
                <c:pt idx="464">
                  <c:v>36</c:v>
                </c:pt>
                <c:pt idx="465">
                  <c:v>61</c:v>
                </c:pt>
                <c:pt idx="466">
                  <c:v>13</c:v>
                </c:pt>
                <c:pt idx="467">
                  <c:v>57</c:v>
                </c:pt>
                <c:pt idx="468">
                  <c:v>15</c:v>
                </c:pt>
                <c:pt idx="469">
                  <c:v>42</c:v>
                </c:pt>
                <c:pt idx="470">
                  <c:v>13</c:v>
                </c:pt>
                <c:pt idx="471">
                  <c:v>19</c:v>
                </c:pt>
                <c:pt idx="472">
                  <c:v>47</c:v>
                </c:pt>
                <c:pt idx="473">
                  <c:v>5</c:v>
                </c:pt>
                <c:pt idx="474">
                  <c:v>31</c:v>
                </c:pt>
                <c:pt idx="475">
                  <c:v>36</c:v>
                </c:pt>
                <c:pt idx="476">
                  <c:v>99</c:v>
                </c:pt>
                <c:pt idx="477">
                  <c:v>2</c:v>
                </c:pt>
                <c:pt idx="478">
                  <c:v>36</c:v>
                </c:pt>
                <c:pt idx="479">
                  <c:v>26</c:v>
                </c:pt>
                <c:pt idx="480">
                  <c:v>24</c:v>
                </c:pt>
                <c:pt idx="481">
                  <c:v>2</c:v>
                </c:pt>
                <c:pt idx="482">
                  <c:v>25</c:v>
                </c:pt>
                <c:pt idx="483">
                  <c:v>21</c:v>
                </c:pt>
                <c:pt idx="484">
                  <c:v>80</c:v>
                </c:pt>
                <c:pt idx="485">
                  <c:v>28</c:v>
                </c:pt>
                <c:pt idx="486">
                  <c:v>30</c:v>
                </c:pt>
                <c:pt idx="487">
                  <c:v>46</c:v>
                </c:pt>
                <c:pt idx="488">
                  <c:v>9</c:v>
                </c:pt>
                <c:pt idx="489">
                  <c:v>55</c:v>
                </c:pt>
                <c:pt idx="490">
                  <c:v>41</c:v>
                </c:pt>
                <c:pt idx="491">
                  <c:v>26</c:v>
                </c:pt>
                <c:pt idx="492">
                  <c:v>22</c:v>
                </c:pt>
                <c:pt idx="493">
                  <c:v>18</c:v>
                </c:pt>
                <c:pt idx="494">
                  <c:v>38</c:v>
                </c:pt>
                <c:pt idx="495">
                  <c:v>28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F-234B-BD3E-7268B5D46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13"/>
          <c:order val="0"/>
          <c:tx>
            <c:v>residuals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Main!$A$2:$A$497</c:f>
              <c:numCache>
                <c:formatCode>General</c:formatCode>
                <c:ptCount val="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</c:numCache>
            </c:numRef>
          </c:xVal>
          <c:yVal>
            <c:numRef>
              <c:f>Main!$N$2:$N$497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C81-1740-B743-C4BEA38D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408111"/>
        <c:axId val="2026409743"/>
      </c:scatterChart>
      <c:valAx>
        <c:axId val="202640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6409743"/>
        <c:crosses val="autoZero"/>
        <c:crossBetween val="midCat"/>
      </c:valAx>
      <c:valAx>
        <c:axId val="202640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6408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Reach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50-4746-9AA7-9ED40BBD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34768"/>
        <c:axId val="836036448"/>
      </c:scatterChart>
      <c:valAx>
        <c:axId val="83603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Reach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6448"/>
        <c:crosses val="autoZero"/>
        <c:crossBetween val="midCat"/>
      </c:valAx>
      <c:valAx>
        <c:axId val="836036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Impressions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0,999350349</c:v>
                </c:pt>
                <c:pt idx="3">
                  <c:v>0,998701121</c:v>
                </c:pt>
                <c:pt idx="4">
                  <c:v>0,99867434</c:v>
                </c:pt>
                <c:pt idx="5">
                  <c:v>32,19991163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-2,145710848</c:v>
                </c:pt>
                <c:pt idx="16">
                  <c:v>-0,00074817</c:v>
                </c:pt>
                <c:pt idx="17">
                  <c:v>0,000182526</c:v>
                </c:pt>
                <c:pt idx="18">
                  <c:v>1,000468809</c:v>
                </c:pt>
                <c:pt idx="19">
                  <c:v>0,005770898</c:v>
                </c:pt>
                <c:pt idx="20">
                  <c:v>-0,000130975</c:v>
                </c:pt>
                <c:pt idx="21">
                  <c:v>0,000397002</c:v>
                </c:pt>
                <c:pt idx="22">
                  <c:v>0,023610115</c:v>
                </c:pt>
                <c:pt idx="23">
                  <c:v>0,510386716</c:v>
                </c:pt>
                <c:pt idx="24">
                  <c:v>-0,934378369</c:v>
                </c:pt>
                <c:pt idx="25">
                  <c:v>0,898159635</c:v>
                </c:pt>
                <c:pt idx="31">
                  <c:v>Predicted popularity</c:v>
                </c:pt>
                <c:pt idx="32">
                  <c:v>122,2774988</c:v>
                </c:pt>
                <c:pt idx="33">
                  <c:v>1395,032498</c:v>
                </c:pt>
                <c:pt idx="34">
                  <c:v>129,0690264</c:v>
                </c:pt>
                <c:pt idx="35">
                  <c:v>925,1476218</c:v>
                </c:pt>
                <c:pt idx="36">
                  <c:v>429,4159889</c:v>
                </c:pt>
                <c:pt idx="37">
                  <c:v>1106,52828</c:v>
                </c:pt>
                <c:pt idx="38">
                  <c:v>279,7397213</c:v>
                </c:pt>
                <c:pt idx="39">
                  <c:v>251,6770004</c:v>
                </c:pt>
                <c:pt idx="40">
                  <c:v>1441,656674</c:v>
                </c:pt>
                <c:pt idx="41">
                  <c:v>201,8537307</c:v>
                </c:pt>
                <c:pt idx="42">
                  <c:v>4167,101972</c:v>
                </c:pt>
                <c:pt idx="43">
                  <c:v>143,6718224</c:v>
                </c:pt>
                <c:pt idx="44">
                  <c:v>122,9157147</c:v>
                </c:pt>
                <c:pt idx="45">
                  <c:v>135,0569197</c:v>
                </c:pt>
                <c:pt idx="46">
                  <c:v>377,0768938</c:v>
                </c:pt>
                <c:pt idx="47">
                  <c:v>1233,154109</c:v>
                </c:pt>
                <c:pt idx="48">
                  <c:v>138,5403469</c:v>
                </c:pt>
                <c:pt idx="49">
                  <c:v>1121,40126</c:v>
                </c:pt>
                <c:pt idx="50">
                  <c:v>96,53102193</c:v>
                </c:pt>
                <c:pt idx="51">
                  <c:v>96,83808087</c:v>
                </c:pt>
                <c:pt idx="52">
                  <c:v>152,4635864</c:v>
                </c:pt>
                <c:pt idx="53">
                  <c:v>12,92337912</c:v>
                </c:pt>
                <c:pt idx="54">
                  <c:v>105,0833514</c:v>
                </c:pt>
                <c:pt idx="55">
                  <c:v>131,5291211</c:v>
                </c:pt>
                <c:pt idx="56">
                  <c:v>1294,915222</c:v>
                </c:pt>
                <c:pt idx="57">
                  <c:v>1489,062198</c:v>
                </c:pt>
                <c:pt idx="58">
                  <c:v>2544,895457</c:v>
                </c:pt>
                <c:pt idx="59">
                  <c:v>135,7264531</c:v>
                </c:pt>
                <c:pt idx="60">
                  <c:v>574,216568</c:v>
                </c:pt>
                <c:pt idx="61">
                  <c:v>1035,55452</c:v>
                </c:pt>
                <c:pt idx="62">
                  <c:v>327,4090067</c:v>
                </c:pt>
                <c:pt idx="63">
                  <c:v>178,8830001</c:v>
                </c:pt>
                <c:pt idx="64">
                  <c:v>270,9235734</c:v>
                </c:pt>
                <c:pt idx="65">
                  <c:v>202,107849</c:v>
                </c:pt>
                <c:pt idx="66">
                  <c:v>267,1027782</c:v>
                </c:pt>
                <c:pt idx="67">
                  <c:v>290,7545582</c:v>
                </c:pt>
                <c:pt idx="68">
                  <c:v>180,6614926</c:v>
                </c:pt>
                <c:pt idx="69">
                  <c:v>422,7495875</c:v>
                </c:pt>
                <c:pt idx="70">
                  <c:v>5302,930077</c:v>
                </c:pt>
                <c:pt idx="71">
                  <c:v>283,143317</c:v>
                </c:pt>
                <c:pt idx="72">
                  <c:v>1942,686639</c:v>
                </c:pt>
                <c:pt idx="73">
                  <c:v>362,246464</c:v>
                </c:pt>
                <c:pt idx="74">
                  <c:v>2182,272686</c:v>
                </c:pt>
                <c:pt idx="75">
                  <c:v>119,7820888</c:v>
                </c:pt>
                <c:pt idx="76">
                  <c:v>327,6301975</c:v>
                </c:pt>
                <c:pt idx="77">
                  <c:v>163,1795029</c:v>
                </c:pt>
                <c:pt idx="78">
                  <c:v>3537,306489</c:v>
                </c:pt>
                <c:pt idx="79">
                  <c:v>90,23510929</c:v>
                </c:pt>
                <c:pt idx="80">
                  <c:v>285,6978007</c:v>
                </c:pt>
                <c:pt idx="81">
                  <c:v>74,0492684</c:v>
                </c:pt>
                <c:pt idx="82">
                  <c:v>71,48398773</c:v>
                </c:pt>
                <c:pt idx="83">
                  <c:v>500,6615542</c:v>
                </c:pt>
                <c:pt idx="84">
                  <c:v>202,4401291</c:v>
                </c:pt>
                <c:pt idx="85">
                  <c:v>200,4289399</c:v>
                </c:pt>
                <c:pt idx="86">
                  <c:v>215,8598359</c:v>
                </c:pt>
                <c:pt idx="87">
                  <c:v>416,1515373</c:v>
                </c:pt>
                <c:pt idx="88">
                  <c:v>242,7092474</c:v>
                </c:pt>
                <c:pt idx="89">
                  <c:v>140,6138718</c:v>
                </c:pt>
                <c:pt idx="90">
                  <c:v>173,5238235</c:v>
                </c:pt>
                <c:pt idx="91">
                  <c:v>309,9305606</c:v>
                </c:pt>
                <c:pt idx="92">
                  <c:v>345,245354</c:v>
                </c:pt>
                <c:pt idx="93">
                  <c:v>510,1519082</c:v>
                </c:pt>
                <c:pt idx="94">
                  <c:v>654,954056</c:v>
                </c:pt>
                <c:pt idx="95">
                  <c:v>360,9832591</c:v>
                </c:pt>
                <c:pt idx="96">
                  <c:v>186,3281982</c:v>
                </c:pt>
                <c:pt idx="97">
                  <c:v>321,6636573</c:v>
                </c:pt>
                <c:pt idx="98">
                  <c:v>160,8114466</c:v>
                </c:pt>
                <c:pt idx="99">
                  <c:v>1004,528291</c:v>
                </c:pt>
                <c:pt idx="100">
                  <c:v>179,225788</c:v>
                </c:pt>
                <c:pt idx="101">
                  <c:v>316,710536</c:v>
                </c:pt>
                <c:pt idx="102">
                  <c:v>462,0586855</c:v>
                </c:pt>
                <c:pt idx="103">
                  <c:v>1763,299584</c:v>
                </c:pt>
                <c:pt idx="104">
                  <c:v>855,347056</c:v>
                </c:pt>
                <c:pt idx="105">
                  <c:v>455,9990996</c:v>
                </c:pt>
                <c:pt idx="106">
                  <c:v>446,2603312</c:v>
                </c:pt>
                <c:pt idx="107">
                  <c:v>851,8522679</c:v>
                </c:pt>
                <c:pt idx="108">
                  <c:v>15,06535208</c:v>
                </c:pt>
                <c:pt idx="109">
                  <c:v>369,0651678</c:v>
                </c:pt>
                <c:pt idx="110">
                  <c:v>174,2419373</c:v>
                </c:pt>
                <c:pt idx="111">
                  <c:v>661,6580405</c:v>
                </c:pt>
                <c:pt idx="112">
                  <c:v>2289,768307</c:v>
                </c:pt>
                <c:pt idx="113">
                  <c:v>377,2212246</c:v>
                </c:pt>
                <c:pt idx="114">
                  <c:v>336,4206643</c:v>
                </c:pt>
                <c:pt idx="115">
                  <c:v>249,5911106</c:v>
                </c:pt>
                <c:pt idx="116">
                  <c:v>122,0508643</c:v>
                </c:pt>
                <c:pt idx="117">
                  <c:v>271,7495126</c:v>
                </c:pt>
                <c:pt idx="118">
                  <c:v>236,093764</c:v>
                </c:pt>
                <c:pt idx="119">
                  <c:v>342,4839186</c:v>
                </c:pt>
                <c:pt idx="120">
                  <c:v>199,5493509</c:v>
                </c:pt>
                <c:pt idx="121">
                  <c:v>297,0457264</c:v>
                </c:pt>
                <c:pt idx="122">
                  <c:v>616,1995566</c:v>
                </c:pt>
                <c:pt idx="123">
                  <c:v>230,2450882</c:v>
                </c:pt>
                <c:pt idx="124">
                  <c:v>369,3118984</c:v>
                </c:pt>
                <c:pt idx="125">
                  <c:v>226,1677721</c:v>
                </c:pt>
                <c:pt idx="126">
                  <c:v>225,5818034</c:v>
                </c:pt>
                <c:pt idx="127">
                  <c:v>280,8636673</c:v>
                </c:pt>
                <c:pt idx="128">
                  <c:v>304,6647159</c:v>
                </c:pt>
                <c:pt idx="129">
                  <c:v>238,9071694</c:v>
                </c:pt>
                <c:pt idx="130">
                  <c:v>1960,819687</c:v>
                </c:pt>
                <c:pt idx="131">
                  <c:v>578,1609105</c:v>
                </c:pt>
                <c:pt idx="132">
                  <c:v>35,53954836</c:v>
                </c:pt>
                <c:pt idx="133">
                  <c:v>1329,483409</c:v>
                </c:pt>
                <c:pt idx="134">
                  <c:v>246,9663999</c:v>
                </c:pt>
                <c:pt idx="135">
                  <c:v>222,4634758</c:v>
                </c:pt>
                <c:pt idx="136">
                  <c:v>318,3231146</c:v>
                </c:pt>
                <c:pt idx="137">
                  <c:v>2503,69259</c:v>
                </c:pt>
                <c:pt idx="138">
                  <c:v>323,6505174</c:v>
                </c:pt>
                <c:pt idx="139">
                  <c:v>1013,146588</c:v>
                </c:pt>
                <c:pt idx="140">
                  <c:v>226,1416786</c:v>
                </c:pt>
                <c:pt idx="141">
                  <c:v>2576,185881</c:v>
                </c:pt>
                <c:pt idx="142">
                  <c:v>329,7925234</c:v>
                </c:pt>
                <c:pt idx="143">
                  <c:v>224,5699274</c:v>
                </c:pt>
                <c:pt idx="144">
                  <c:v>317,6386422</c:v>
                </c:pt>
                <c:pt idx="145">
                  <c:v>365,4718507</c:v>
                </c:pt>
                <c:pt idx="146">
                  <c:v>327,6789168</c:v>
                </c:pt>
                <c:pt idx="147">
                  <c:v>1475,347647</c:v>
                </c:pt>
                <c:pt idx="148">
                  <c:v>302,3469602</c:v>
                </c:pt>
                <c:pt idx="149">
                  <c:v>403,2873479</c:v>
                </c:pt>
                <c:pt idx="150">
                  <c:v>264,021802</c:v>
                </c:pt>
                <c:pt idx="151">
                  <c:v>2667,430534</c:v>
                </c:pt>
                <c:pt idx="152">
                  <c:v>262,9728241</c:v>
                </c:pt>
                <c:pt idx="153">
                  <c:v>232,3222773</c:v>
                </c:pt>
                <c:pt idx="154">
                  <c:v>235,1779692</c:v>
                </c:pt>
                <c:pt idx="155">
                  <c:v>336,3147692</c:v>
                </c:pt>
                <c:pt idx="156">
                  <c:v>222,4770299</c:v>
                </c:pt>
                <c:pt idx="157">
                  <c:v>195,1300292</c:v>
                </c:pt>
                <c:pt idx="158">
                  <c:v>206,5318952</c:v>
                </c:pt>
                <c:pt idx="159">
                  <c:v>204,5915473</c:v>
                </c:pt>
                <c:pt idx="160">
                  <c:v>894,9424326</c:v>
                </c:pt>
                <c:pt idx="161">
                  <c:v>197,893642</c:v>
                </c:pt>
                <c:pt idx="162">
                  <c:v>208,1335901</c:v>
                </c:pt>
                <c:pt idx="163">
                  <c:v>195,7836782</c:v>
                </c:pt>
                <c:pt idx="164">
                  <c:v>392,1562064</c:v>
                </c:pt>
                <c:pt idx="165">
                  <c:v>190,5683296</c:v>
                </c:pt>
                <c:pt idx="166">
                  <c:v>188,2881468</c:v>
                </c:pt>
                <c:pt idx="167">
                  <c:v>1419,579554</c:v>
                </c:pt>
                <c:pt idx="168">
                  <c:v>383,9363926</c:v>
                </c:pt>
                <c:pt idx="169">
                  <c:v>957,8173866</c:v>
                </c:pt>
                <c:pt idx="170">
                  <c:v>2431,661429</c:v>
                </c:pt>
                <c:pt idx="171">
                  <c:v>5620,297165</c:v>
                </c:pt>
                <c:pt idx="172">
                  <c:v>432,582287</c:v>
                </c:pt>
                <c:pt idx="173">
                  <c:v>1497,681883</c:v>
                </c:pt>
                <c:pt idx="174">
                  <c:v>484,7830422</c:v>
                </c:pt>
                <c:pt idx="175">
                  <c:v>261,4269732</c:v>
                </c:pt>
                <c:pt idx="176">
                  <c:v>245,9664377</c:v>
                </c:pt>
                <c:pt idx="177">
                  <c:v>1907,17546</c:v>
                </c:pt>
                <c:pt idx="178">
                  <c:v>98,0798229</c:v>
                </c:pt>
                <c:pt idx="179">
                  <c:v>1921,358448</c:v>
                </c:pt>
                <c:pt idx="180">
                  <c:v>359,8918246</c:v>
                </c:pt>
                <c:pt idx="181">
                  <c:v>554,4263437</c:v>
                </c:pt>
                <c:pt idx="182">
                  <c:v>707,6073832</c:v>
                </c:pt>
                <c:pt idx="183">
                  <c:v>518,0733317</c:v>
                </c:pt>
                <c:pt idx="184">
                  <c:v>291,391927</c:v>
                </c:pt>
                <c:pt idx="185">
                  <c:v>403,8712047</c:v>
                </c:pt>
                <c:pt idx="186">
                  <c:v>308,9741818</c:v>
                </c:pt>
                <c:pt idx="187">
                  <c:v>506,5030271</c:v>
                </c:pt>
                <c:pt idx="188">
                  <c:v>286,0191717</c:v>
                </c:pt>
                <c:pt idx="189">
                  <c:v>470,0760784</c:v>
                </c:pt>
                <c:pt idx="190">
                  <c:v>412,9088365</c:v>
                </c:pt>
                <c:pt idx="191">
                  <c:v>610,9363021</c:v>
                </c:pt>
                <c:pt idx="192">
                  <c:v>1700,216142</c:v>
                </c:pt>
                <c:pt idx="193">
                  <c:v>354,9243302</c:v>
                </c:pt>
                <c:pt idx="194">
                  <c:v>460,3260062</c:v>
                </c:pt>
                <c:pt idx="195">
                  <c:v>516,229657</c:v>
                </c:pt>
                <c:pt idx="196">
                  <c:v>2172,69486</c:v>
                </c:pt>
                <c:pt idx="197">
                  <c:v>388,2330881</c:v>
                </c:pt>
                <c:pt idx="198">
                  <c:v>431,1535063</c:v>
                </c:pt>
                <c:pt idx="199">
                  <c:v>344,9241333</c:v>
                </c:pt>
                <c:pt idx="200">
                  <c:v>4861,582201</c:v>
                </c:pt>
                <c:pt idx="201">
                  <c:v>425,9743504</c:v>
                </c:pt>
                <c:pt idx="202">
                  <c:v>437,2398633</c:v>
                </c:pt>
                <c:pt idx="203">
                  <c:v>2609,267536</c:v>
                </c:pt>
                <c:pt idx="204">
                  <c:v>961,7969376</c:v>
                </c:pt>
                <c:pt idx="205">
                  <c:v>474,0856956</c:v>
                </c:pt>
                <c:pt idx="206">
                  <c:v>444,9404491</c:v>
                </c:pt>
                <c:pt idx="207">
                  <c:v>437,4185948</c:v>
                </c:pt>
                <c:pt idx="208">
                  <c:v>1409,854183</c:v>
                </c:pt>
                <c:pt idx="209">
                  <c:v>554,019101</c:v>
                </c:pt>
                <c:pt idx="210">
                  <c:v>427,510254</c:v>
                </c:pt>
                <c:pt idx="211">
                  <c:v>1909,006506</c:v>
                </c:pt>
                <c:pt idx="212">
                  <c:v>352,0302733</c:v>
                </c:pt>
                <c:pt idx="213">
                  <c:v>331,6130508</c:v>
                </c:pt>
                <c:pt idx="214">
                  <c:v>378,5570027</c:v>
                </c:pt>
                <c:pt idx="215">
                  <c:v>283,3862482</c:v>
                </c:pt>
                <c:pt idx="216">
                  <c:v>291,4827754</c:v>
                </c:pt>
                <c:pt idx="217">
                  <c:v>405,9133978</c:v>
                </c:pt>
                <c:pt idx="218">
                  <c:v>362,3734019</c:v>
                </c:pt>
                <c:pt idx="219">
                  <c:v>708,4308709</c:v>
                </c:pt>
                <c:pt idx="220">
                  <c:v>330,4238439</c:v>
                </c:pt>
                <c:pt idx="221">
                  <c:v>432,6119502</c:v>
                </c:pt>
                <c:pt idx="222">
                  <c:v>1324,051986</c:v>
                </c:pt>
                <c:pt idx="223">
                  <c:v>498,4514105</c:v>
                </c:pt>
                <c:pt idx="224">
                  <c:v>353,6779213</c:v>
                </c:pt>
                <c:pt idx="225">
                  <c:v>329,0352781</c:v>
                </c:pt>
                <c:pt idx="226">
                  <c:v>335,7467253</c:v>
                </c:pt>
                <c:pt idx="227">
                  <c:v>1018,521502</c:v>
                </c:pt>
                <c:pt idx="228">
                  <c:v>400,9324525</c:v>
                </c:pt>
                <c:pt idx="229">
                  <c:v>403,6654145</c:v>
                </c:pt>
                <c:pt idx="230">
                  <c:v>1146,061533</c:v>
                </c:pt>
                <c:pt idx="231">
                  <c:v>759,0805856</c:v>
                </c:pt>
                <c:pt idx="232">
                  <c:v>309,9029738</c:v>
                </c:pt>
                <c:pt idx="233">
                  <c:v>343,9856565</c:v>
                </c:pt>
                <c:pt idx="234">
                  <c:v>1543,682342</c:v>
                </c:pt>
                <c:pt idx="235">
                  <c:v>432,2211443</c:v>
                </c:pt>
                <c:pt idx="236">
                  <c:v>313,061225</c:v>
                </c:pt>
                <c:pt idx="237">
                  <c:v>333,5220975</c:v>
                </c:pt>
                <c:pt idx="238">
                  <c:v>914,6824073</c:v>
                </c:pt>
                <c:pt idx="239">
                  <c:v>412,6959819</c:v>
                </c:pt>
                <c:pt idx="240">
                  <c:v>328,3102451</c:v>
                </c:pt>
                <c:pt idx="241">
                  <c:v>274,0273983</c:v>
                </c:pt>
                <c:pt idx="242">
                  <c:v>481,0130258</c:v>
                </c:pt>
                <c:pt idx="243">
                  <c:v>983,9050699</c:v>
                </c:pt>
                <c:pt idx="244">
                  <c:v>361,738173</c:v>
                </c:pt>
                <c:pt idx="245">
                  <c:v>315,0752893</c:v>
                </c:pt>
                <c:pt idx="246">
                  <c:v>1364,598668</c:v>
                </c:pt>
                <c:pt idx="247">
                  <c:v>606,5838264</c:v>
                </c:pt>
                <c:pt idx="248">
                  <c:v>323,3544107</c:v>
                </c:pt>
                <c:pt idx="249">
                  <c:v>418,1684361</c:v>
                </c:pt>
                <c:pt idx="250">
                  <c:v>963,790506</c:v>
                </c:pt>
                <c:pt idx="251">
                  <c:v>3206,545148</c:v>
                </c:pt>
                <c:pt idx="252">
                  <c:v>484,9342997</c:v>
                </c:pt>
                <c:pt idx="253">
                  <c:v>2835,192251</c:v>
                </c:pt>
                <c:pt idx="254">
                  <c:v>330,7909178</c:v>
                </c:pt>
                <c:pt idx="255">
                  <c:v>596,3397798</c:v>
                </c:pt>
                <c:pt idx="256">
                  <c:v>593,9144766</c:v>
                </c:pt>
                <c:pt idx="257">
                  <c:v>378,4135719</c:v>
                </c:pt>
                <c:pt idx="258">
                  <c:v>345,1091415</c:v>
                </c:pt>
                <c:pt idx="259">
                  <c:v>291,9114318</c:v>
                </c:pt>
                <c:pt idx="260">
                  <c:v>124,810525</c:v>
                </c:pt>
                <c:pt idx="261">
                  <c:v>293,1958455</c:v>
                </c:pt>
                <c:pt idx="262">
                  <c:v>306,7757002</c:v>
                </c:pt>
                <c:pt idx="263">
                  <c:v>116,8995371</c:v>
                </c:pt>
                <c:pt idx="264">
                  <c:v>758,0925608</c:v>
                </c:pt>
                <c:pt idx="265">
                  <c:v>349,3340344</c:v>
                </c:pt>
                <c:pt idx="266">
                  <c:v>388,5003195</c:v>
                </c:pt>
                <c:pt idx="267">
                  <c:v>393,8268899</c:v>
                </c:pt>
                <c:pt idx="268">
                  <c:v>609,0199539</c:v>
                </c:pt>
                <c:pt idx="269">
                  <c:v>458,5091805</c:v>
                </c:pt>
                <c:pt idx="270">
                  <c:v>2269,845182</c:v>
                </c:pt>
                <c:pt idx="271">
                  <c:v>3742,348961</c:v>
                </c:pt>
                <c:pt idx="272">
                  <c:v>4184,161206</c:v>
                </c:pt>
                <c:pt idx="273">
                  <c:v>939,2240753</c:v>
                </c:pt>
                <c:pt idx="274">
                  <c:v>504,3121344</c:v>
                </c:pt>
                <c:pt idx="275">
                  <c:v>476,658417</c:v>
                </c:pt>
                <c:pt idx="276">
                  <c:v>506,661629</c:v>
                </c:pt>
                <c:pt idx="277">
                  <c:v>449,9927198</c:v>
                </c:pt>
                <c:pt idx="278">
                  <c:v>576,5396056</c:v>
                </c:pt>
                <c:pt idx="279">
                  <c:v>736,3912798</c:v>
                </c:pt>
                <c:pt idx="280">
                  <c:v>600,293348</c:v>
                </c:pt>
                <c:pt idx="281">
                  <c:v>2301,496074</c:v>
                </c:pt>
                <c:pt idx="282">
                  <c:v>980,0868566</c:v>
                </c:pt>
                <c:pt idx="283">
                  <c:v>591,5523774</c:v>
                </c:pt>
                <c:pt idx="284">
                  <c:v>780,8045721</c:v>
                </c:pt>
                <c:pt idx="285">
                  <c:v>1337,766118</c:v>
                </c:pt>
                <c:pt idx="286">
                  <c:v>568,643871</c:v>
                </c:pt>
                <c:pt idx="287">
                  <c:v>641,7748162</c:v>
                </c:pt>
                <c:pt idx="288">
                  <c:v>608,5335364</c:v>
                </c:pt>
                <c:pt idx="289">
                  <c:v>799,6225472</c:v>
                </c:pt>
                <c:pt idx="290">
                  <c:v>479,3958147</c:v>
                </c:pt>
                <c:pt idx="291">
                  <c:v>506,4613326</c:v>
                </c:pt>
                <c:pt idx="292">
                  <c:v>927,842492</c:v>
                </c:pt>
                <c:pt idx="293">
                  <c:v>508,0182029</c:v>
                </c:pt>
                <c:pt idx="294">
                  <c:v>724,5856533</c:v>
                </c:pt>
                <c:pt idx="295">
                  <c:v>1475,094395</c:v>
                </c:pt>
                <c:pt idx="296">
                  <c:v>871,4802401</c:v>
                </c:pt>
                <c:pt idx="297">
                  <c:v>484,8861208</c:v>
                </c:pt>
                <c:pt idx="298">
                  <c:v>1390,657706</c:v>
                </c:pt>
                <c:pt idx="299">
                  <c:v>1033,397788</c:v>
                </c:pt>
                <c:pt idx="300">
                  <c:v>2449,079458</c:v>
                </c:pt>
                <c:pt idx="301">
                  <c:v>914,1190471</c:v>
                </c:pt>
                <c:pt idx="302">
                  <c:v>883,0000857</c:v>
                </c:pt>
                <c:pt idx="303">
                  <c:v>3798,831649</c:v>
                </c:pt>
                <c:pt idx="304">
                  <c:v>714,2816071</c:v>
                </c:pt>
                <c:pt idx="305">
                  <c:v>1623,596322</c:v>
                </c:pt>
                <c:pt idx="306">
                  <c:v>988,7710725</c:v>
                </c:pt>
                <c:pt idx="307">
                  <c:v>2468,496821</c:v>
                </c:pt>
                <c:pt idx="308">
                  <c:v>716,4555284</c:v>
                </c:pt>
                <c:pt idx="309">
                  <c:v>873,5948952</c:v>
                </c:pt>
                <c:pt idx="310">
                  <c:v>2220,712012</c:v>
                </c:pt>
                <c:pt idx="311">
                  <c:v>1408,798463</c:v>
                </c:pt>
                <c:pt idx="312">
                  <c:v>1560,054497</c:v>
                </c:pt>
                <c:pt idx="313">
                  <c:v>844,6189178</c:v>
                </c:pt>
                <c:pt idx="314">
                  <c:v>429,180485</c:v>
                </c:pt>
                <c:pt idx="315">
                  <c:v>861,3838116</c:v>
                </c:pt>
                <c:pt idx="316">
                  <c:v>1088,393469</c:v>
                </c:pt>
                <c:pt idx="317">
                  <c:v>125,8483965</c:v>
                </c:pt>
                <c:pt idx="318">
                  <c:v>586,195034</c:v>
                </c:pt>
                <c:pt idx="319">
                  <c:v>660,6679653</c:v>
                </c:pt>
                <c:pt idx="320">
                  <c:v>565,8061646</c:v>
                </c:pt>
                <c:pt idx="321">
                  <c:v>575,6913867</c:v>
                </c:pt>
                <c:pt idx="322">
                  <c:v>655,0924763</c:v>
                </c:pt>
                <c:pt idx="323">
                  <c:v>1147,101321</c:v>
                </c:pt>
                <c:pt idx="324">
                  <c:v>670,7246987</c:v>
                </c:pt>
                <c:pt idx="325">
                  <c:v>524,8897706</c:v>
                </c:pt>
                <c:pt idx="326">
                  <c:v>573,4086751</c:v>
                </c:pt>
                <c:pt idx="327">
                  <c:v>847,3856399</c:v>
                </c:pt>
                <c:pt idx="328">
                  <c:v>755,6414834</c:v>
                </c:pt>
                <c:pt idx="329">
                  <c:v>508,6286645</c:v>
                </c:pt>
                <c:pt idx="330">
                  <c:v>1228,170072</c:v>
                </c:pt>
                <c:pt idx="331">
                  <c:v>717,8363276</c:v>
                </c:pt>
                <c:pt idx="332">
                  <c:v>735,6612932</c:v>
                </c:pt>
                <c:pt idx="333">
                  <c:v>689,8961489</c:v>
                </c:pt>
                <c:pt idx="334">
                  <c:v>655,2197211</c:v>
                </c:pt>
                <c:pt idx="335">
                  <c:v>663,9576052</c:v>
                </c:pt>
                <c:pt idx="336">
                  <c:v>923,4715399</c:v>
                </c:pt>
                <c:pt idx="337">
                  <c:v>727,6591742</c:v>
                </c:pt>
                <c:pt idx="338">
                  <c:v>659,8519151</c:v>
                </c:pt>
                <c:pt idx="339">
                  <c:v>609,7500946</c:v>
                </c:pt>
                <c:pt idx="340">
                  <c:v>545,3150053</c:v>
                </c:pt>
                <c:pt idx="341">
                  <c:v>613,0408646</c:v>
                </c:pt>
                <c:pt idx="342">
                  <c:v>1627,336972</c:v>
                </c:pt>
                <c:pt idx="343">
                  <c:v>1415,026701</c:v>
                </c:pt>
                <c:pt idx="344">
                  <c:v>727,8050024</c:v>
                </c:pt>
                <c:pt idx="345">
                  <c:v>656,2119308</c:v>
                </c:pt>
                <c:pt idx="346">
                  <c:v>651,2755393</c:v>
                </c:pt>
                <c:pt idx="347">
                  <c:v>1060,178207</c:v>
                </c:pt>
                <c:pt idx="348">
                  <c:v>737,8552189</c:v>
                </c:pt>
                <c:pt idx="349">
                  <c:v>548,9748033</c:v>
                </c:pt>
                <c:pt idx="350">
                  <c:v>519,399559</c:v>
                </c:pt>
                <c:pt idx="351">
                  <c:v>1383,728619</c:v>
                </c:pt>
                <c:pt idx="352">
                  <c:v>486,9139289</c:v>
                </c:pt>
                <c:pt idx="353">
                  <c:v>721,6526273</c:v>
                </c:pt>
                <c:pt idx="354">
                  <c:v>674,5454535</c:v>
                </c:pt>
                <c:pt idx="355">
                  <c:v>517,4968503</c:v>
                </c:pt>
                <c:pt idx="356">
                  <c:v>1189,215748</c:v>
                </c:pt>
                <c:pt idx="357">
                  <c:v>600,2148973</c:v>
                </c:pt>
                <c:pt idx="358">
                  <c:v>912,8015073</c:v>
                </c:pt>
                <c:pt idx="359">
                  <c:v>626,3350111</c:v>
                </c:pt>
                <c:pt idx="360">
                  <c:v>536,5762787</c:v>
                </c:pt>
                <c:pt idx="361">
                  <c:v>563,567774</c:v>
                </c:pt>
                <c:pt idx="362">
                  <c:v>1644,290759</c:v>
                </c:pt>
                <c:pt idx="363">
                  <c:v>589,9822944</c:v>
                </c:pt>
                <c:pt idx="364">
                  <c:v>475,7221292</c:v>
                </c:pt>
                <c:pt idx="365">
                  <c:v>487,2989554</c:v>
                </c:pt>
                <c:pt idx="366">
                  <c:v>662,2156251</c:v>
                </c:pt>
                <c:pt idx="367">
                  <c:v>857,7287647</c:v>
                </c:pt>
                <c:pt idx="368">
                  <c:v>529,9658155</c:v>
                </c:pt>
                <c:pt idx="369">
                  <c:v>405,430944</c:v>
                </c:pt>
                <c:pt idx="370">
                  <c:v>599,7709665</c:v>
                </c:pt>
                <c:pt idx="371">
                  <c:v>434,3431954</c:v>
                </c:pt>
                <c:pt idx="372">
                  <c:v>318,543907</c:v>
                </c:pt>
                <c:pt idx="373">
                  <c:v>489,9840442</c:v>
                </c:pt>
                <c:pt idx="374">
                  <c:v>1682,365819</c:v>
                </c:pt>
                <c:pt idx="375">
                  <c:v>356,3104592</c:v>
                </c:pt>
                <c:pt idx="376">
                  <c:v>467,0594132</c:v>
                </c:pt>
                <c:pt idx="377">
                  <c:v>1623,032022</c:v>
                </c:pt>
                <c:pt idx="378">
                  <c:v>575,0250204</c:v>
                </c:pt>
                <c:pt idx="379">
                  <c:v>536,1053075</c:v>
                </c:pt>
                <c:pt idx="380">
                  <c:v>1588,574037</c:v>
                </c:pt>
                <c:pt idx="381">
                  <c:v>668,8139794</c:v>
                </c:pt>
                <c:pt idx="382">
                  <c:v>487,909989</c:v>
                </c:pt>
                <c:pt idx="383">
                  <c:v>547,5447222</c:v>
                </c:pt>
                <c:pt idx="384">
                  <c:v>450,7995702</c:v>
                </c:pt>
                <c:pt idx="385">
                  <c:v>489,0676427</c:v>
                </c:pt>
                <c:pt idx="386">
                  <c:v>468,3338072</c:v>
                </c:pt>
                <c:pt idx="387">
                  <c:v>617,9782647</c:v>
                </c:pt>
                <c:pt idx="388">
                  <c:v>544,3046656</c:v>
                </c:pt>
                <c:pt idx="389">
                  <c:v>406,1047517</c:v>
                </c:pt>
                <c:pt idx="390">
                  <c:v>847,1615674</c:v>
                </c:pt>
                <c:pt idx="391">
                  <c:v>612,6581683</c:v>
                </c:pt>
                <c:pt idx="392">
                  <c:v>1495,305092</c:v>
                </c:pt>
                <c:pt idx="393">
                  <c:v>550,3006623</c:v>
                </c:pt>
                <c:pt idx="394">
                  <c:v>685,5278753</c:v>
                </c:pt>
                <c:pt idx="395">
                  <c:v>666,6672213</c:v>
                </c:pt>
                <c:pt idx="396">
                  <c:v>565,0851428</c:v>
                </c:pt>
                <c:pt idx="397">
                  <c:v>602,9789637</c:v>
                </c:pt>
                <c:pt idx="398">
                  <c:v>1217,265255</c:v>
                </c:pt>
                <c:pt idx="399">
                  <c:v>2536,650264</c:v>
                </c:pt>
                <c:pt idx="400">
                  <c:v>304,1808846</c:v>
                </c:pt>
                <c:pt idx="401">
                  <c:v>923,8378899</c:v>
                </c:pt>
                <c:pt idx="402">
                  <c:v>644,5107414</c:v>
                </c:pt>
                <c:pt idx="403">
                  <c:v>605,7485473</c:v>
                </c:pt>
                <c:pt idx="404">
                  <c:v>524,7101486</c:v>
                </c:pt>
                <c:pt idx="405">
                  <c:v>686,3421109</c:v>
                </c:pt>
                <c:pt idx="406">
                  <c:v>1092,326152</c:v>
                </c:pt>
                <c:pt idx="407">
                  <c:v>2275,561786</c:v>
                </c:pt>
                <c:pt idx="408">
                  <c:v>1373,647175</c:v>
                </c:pt>
                <c:pt idx="409">
                  <c:v>800,2606584</c:v>
                </c:pt>
                <c:pt idx="410">
                  <c:v>691,840058</c:v>
                </c:pt>
                <c:pt idx="411">
                  <c:v>614,295377</c:v>
                </c:pt>
                <c:pt idx="412">
                  <c:v>645,697929</c:v>
                </c:pt>
                <c:pt idx="413">
                  <c:v>575,3856519</c:v>
                </c:pt>
                <c:pt idx="414">
                  <c:v>578,0750644</c:v>
                </c:pt>
                <c:pt idx="415">
                  <c:v>622,7471366</c:v>
                </c:pt>
                <c:pt idx="416">
                  <c:v>502,5814155</c:v>
                </c:pt>
                <c:pt idx="417">
                  <c:v>566,5167642</c:v>
                </c:pt>
                <c:pt idx="418">
                  <c:v>499,4338462</c:v>
                </c:pt>
                <c:pt idx="419">
                  <c:v>1356,38315</c:v>
                </c:pt>
                <c:pt idx="420">
                  <c:v>639,3352302</c:v>
                </c:pt>
                <c:pt idx="421">
                  <c:v>486,4323929</c:v>
                </c:pt>
                <c:pt idx="422">
                  <c:v>526,7026029</c:v>
                </c:pt>
                <c:pt idx="423">
                  <c:v>477,4274382</c:v>
                </c:pt>
                <c:pt idx="424">
                  <c:v>457,110881</c:v>
                </c:pt>
                <c:pt idx="425">
                  <c:v>1735,716186</c:v>
                </c:pt>
                <c:pt idx="426">
                  <c:v>628,900742</c:v>
                </c:pt>
                <c:pt idx="427">
                  <c:v>627,0302376</c:v>
                </c:pt>
                <c:pt idx="428">
                  <c:v>487,8322473</c:v>
                </c:pt>
                <c:pt idx="429">
                  <c:v>1104,106612</c:v>
                </c:pt>
                <c:pt idx="430">
                  <c:v>637,1921936</c:v>
                </c:pt>
                <c:pt idx="431">
                  <c:v>1050,122809</c:v>
                </c:pt>
                <c:pt idx="432">
                  <c:v>451,6923501</c:v>
                </c:pt>
                <c:pt idx="433">
                  <c:v>457,2714432</c:v>
                </c:pt>
                <c:pt idx="434">
                  <c:v>435,1107763</c:v>
                </c:pt>
                <c:pt idx="435">
                  <c:v>385,0764179</c:v>
                </c:pt>
                <c:pt idx="436">
                  <c:v>302,4852697</c:v>
                </c:pt>
                <c:pt idx="437">
                  <c:v>532,9348353</c:v>
                </c:pt>
                <c:pt idx="438">
                  <c:v>547,44019</c:v>
                </c:pt>
                <c:pt idx="439">
                  <c:v>428,6535432</c:v>
                </c:pt>
                <c:pt idx="440">
                  <c:v>553,9734608</c:v>
                </c:pt>
                <c:pt idx="441">
                  <c:v>483,9399203</c:v>
                </c:pt>
                <c:pt idx="442">
                  <c:v>616,2671452</c:v>
                </c:pt>
                <c:pt idx="443">
                  <c:v>1546,731473</c:v>
                </c:pt>
                <c:pt idx="444">
                  <c:v>959,4342807</c:v>
                </c:pt>
                <c:pt idx="445">
                  <c:v>22,67593678</c:v>
                </c:pt>
                <c:pt idx="446">
                  <c:v>460,027164</c:v>
                </c:pt>
                <c:pt idx="447">
                  <c:v>509,3229822</c:v>
                </c:pt>
                <c:pt idx="448">
                  <c:v>504,4567174</c:v>
                </c:pt>
                <c:pt idx="449">
                  <c:v>448,7015755</c:v>
                </c:pt>
                <c:pt idx="450">
                  <c:v>146,1483068</c:v>
                </c:pt>
                <c:pt idx="451">
                  <c:v>477,4848266</c:v>
                </c:pt>
                <c:pt idx="452">
                  <c:v>770,3778595</c:v>
                </c:pt>
                <c:pt idx="453">
                  <c:v>236,8961145</c:v>
                </c:pt>
                <c:pt idx="454">
                  <c:v>130,7236362</c:v>
                </c:pt>
                <c:pt idx="455">
                  <c:v>1308,802015</c:v>
                </c:pt>
                <c:pt idx="456">
                  <c:v>411,8691857</c:v>
                </c:pt>
                <c:pt idx="457">
                  <c:v>147,4197179</c:v>
                </c:pt>
                <c:pt idx="458">
                  <c:v>15,8809695</c:v>
                </c:pt>
                <c:pt idx="459">
                  <c:v>212,0773716</c:v>
                </c:pt>
                <c:pt idx="460">
                  <c:v>188,8025735</c:v>
                </c:pt>
                <c:pt idx="461">
                  <c:v>1294,753649</c:v>
                </c:pt>
                <c:pt idx="462">
                  <c:v>461,2545349</c:v>
                </c:pt>
                <c:pt idx="463">
                  <c:v>537,5328682</c:v>
                </c:pt>
                <c:pt idx="464">
                  <c:v>1018,201067</c:v>
                </c:pt>
                <c:pt idx="465">
                  <c:v>1266,684068</c:v>
                </c:pt>
                <c:pt idx="466">
                  <c:v>86,52439369</c:v>
                </c:pt>
                <c:pt idx="467">
                  <c:v>506,8511996</c:v>
                </c:pt>
                <c:pt idx="468">
                  <c:v>536,385025</c:v>
                </c:pt>
                <c:pt idx="469">
                  <c:v>6,418691443</c:v>
                </c:pt>
                <c:pt idx="470">
                  <c:v>1100,18164</c:v>
                </c:pt>
                <c:pt idx="471">
                  <c:v>549,697502</c:v>
                </c:pt>
                <c:pt idx="472">
                  <c:v>585,2299982</c:v>
                </c:pt>
                <c:pt idx="473">
                  <c:v>676,7515106</c:v>
                </c:pt>
                <c:pt idx="474">
                  <c:v>11382,47868</c:v>
                </c:pt>
                <c:pt idx="475">
                  <c:v>2321,349839</c:v>
                </c:pt>
                <c:pt idx="476">
                  <c:v>1816,167928</c:v>
                </c:pt>
                <c:pt idx="477">
                  <c:v>2147,13171</c:v>
                </c:pt>
                <c:pt idx="478">
                  <c:v>1779,420366</c:v>
                </c:pt>
                <c:pt idx="479">
                  <c:v>1316,075671</c:v>
                </c:pt>
                <c:pt idx="480">
                  <c:v>1223,684798</c:v>
                </c:pt>
                <c:pt idx="481">
                  <c:v>1081,299691</c:v>
                </c:pt>
                <c:pt idx="482">
                  <c:v>1288,868376</c:v>
                </c:pt>
                <c:pt idx="483">
                  <c:v>1011,33792</c:v>
                </c:pt>
                <c:pt idx="484">
                  <c:v>947,6896012</c:v>
                </c:pt>
                <c:pt idx="485">
                  <c:v>2178,94315</c:v>
                </c:pt>
                <c:pt idx="486">
                  <c:v>1170,477247</c:v>
                </c:pt>
                <c:pt idx="487">
                  <c:v>976,939746</c:v>
                </c:pt>
                <c:pt idx="488">
                  <c:v>3469,614511</c:v>
                </c:pt>
                <c:pt idx="489">
                  <c:v>1253,849767</c:v>
                </c:pt>
                <c:pt idx="490">
                  <c:v>1333,331657</c:v>
                </c:pt>
                <c:pt idx="491">
                  <c:v>1626,563891</c:v>
                </c:pt>
                <c:pt idx="492">
                  <c:v>2273,440952</c:v>
                </c:pt>
                <c:pt idx="493">
                  <c:v>1100,9196</c:v>
                </c:pt>
                <c:pt idx="494">
                  <c:v>939,1471624</c:v>
                </c:pt>
                <c:pt idx="495">
                  <c:v>1054,030631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B-1A43-B8AE-ED76C4A3E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42272"/>
        <c:axId val="836043904"/>
      </c:scatterChart>
      <c:valAx>
        <c:axId val="83604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Impressions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043904"/>
        <c:crosses val="autoZero"/>
        <c:crossBetween val="midCat"/>
      </c:valAx>
      <c:valAx>
        <c:axId val="83604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4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Engaged Users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386649901,3</c:v>
                </c:pt>
                <c:pt idx="11">
                  <c:v>502864,64</c:v>
                </c:pt>
                <c:pt idx="12">
                  <c:v>387152765,9</c:v>
                </c:pt>
                <c:pt idx="14">
                  <c:v>Standard Error</c:v>
                </c:pt>
                <c:pt idx="15">
                  <c:v>2,316041161</c:v>
                </c:pt>
                <c:pt idx="16">
                  <c:v>0,00027902</c:v>
                </c:pt>
                <c:pt idx="17">
                  <c:v>9,99433E-05</c:v>
                </c:pt>
                <c:pt idx="18">
                  <c:v>0,003931126</c:v>
                </c:pt>
                <c:pt idx="19">
                  <c:v>0,001028983</c:v>
                </c:pt>
                <c:pt idx="20">
                  <c:v>0,000110951</c:v>
                </c:pt>
                <c:pt idx="21">
                  <c:v>0,00059406</c:v>
                </c:pt>
                <c:pt idx="22">
                  <c:v>0,005681506</c:v>
                </c:pt>
                <c:pt idx="23">
                  <c:v>0,145823125</c:v>
                </c:pt>
                <c:pt idx="24">
                  <c:v>0,012836599</c:v>
                </c:pt>
                <c:pt idx="25">
                  <c:v>0,094601084</c:v>
                </c:pt>
                <c:pt idx="31">
                  <c:v>Residuals</c:v>
                </c:pt>
                <c:pt idx="32">
                  <c:v>-13,2774988</c:v>
                </c:pt>
                <c:pt idx="33">
                  <c:v>-34,03249786</c:v>
                </c:pt>
                <c:pt idx="34">
                  <c:v>-16,06902636</c:v>
                </c:pt>
                <c:pt idx="35">
                  <c:v>-135,1476218</c:v>
                </c:pt>
                <c:pt idx="36">
                  <c:v>-19,41598891</c:v>
                </c:pt>
                <c:pt idx="37">
                  <c:v>-33,52827978</c:v>
                </c:pt>
                <c:pt idx="38">
                  <c:v>-14,73972131</c:v>
                </c:pt>
                <c:pt idx="39">
                  <c:v>-19,67700036</c:v>
                </c:pt>
                <c:pt idx="40">
                  <c:v>-34,65667443</c:v>
                </c:pt>
                <c:pt idx="41">
                  <c:v>-18,85373071</c:v>
                </c:pt>
                <c:pt idx="42">
                  <c:v>-67,10197243</c:v>
                </c:pt>
                <c:pt idx="43">
                  <c:v>-16,67182241</c:v>
                </c:pt>
                <c:pt idx="44">
                  <c:v>-7,915714656</c:v>
                </c:pt>
                <c:pt idx="45">
                  <c:v>-1,056919708</c:v>
                </c:pt>
                <c:pt idx="46">
                  <c:v>-40,07689376</c:v>
                </c:pt>
                <c:pt idx="47">
                  <c:v>-24,15410925</c:v>
                </c:pt>
                <c:pt idx="48">
                  <c:v>-15,54034687</c:v>
                </c:pt>
                <c:pt idx="49">
                  <c:v>-18,40125991</c:v>
                </c:pt>
                <c:pt idx="50">
                  <c:v>-10,53102193</c:v>
                </c:pt>
                <c:pt idx="51">
                  <c:v>-8,838080872</c:v>
                </c:pt>
                <c:pt idx="52">
                  <c:v>-10,46358642</c:v>
                </c:pt>
                <c:pt idx="53">
                  <c:v>2,07662088</c:v>
                </c:pt>
                <c:pt idx="54">
                  <c:v>-1,083351394</c:v>
                </c:pt>
                <c:pt idx="55">
                  <c:v>-13,52912111</c:v>
                </c:pt>
                <c:pt idx="56">
                  <c:v>-24,91522199</c:v>
                </c:pt>
                <c:pt idx="57">
                  <c:v>-27,06219799</c:v>
                </c:pt>
                <c:pt idx="58">
                  <c:v>-13,89545717</c:v>
                </c:pt>
                <c:pt idx="59">
                  <c:v>-11,72645314</c:v>
                </c:pt>
                <c:pt idx="60">
                  <c:v>-15,21656799</c:v>
                </c:pt>
                <c:pt idx="61">
                  <c:v>32,4454802</c:v>
                </c:pt>
                <c:pt idx="62">
                  <c:v>-21,40900673</c:v>
                </c:pt>
                <c:pt idx="63">
                  <c:v>-7,88300014</c:v>
                </c:pt>
                <c:pt idx="64">
                  <c:v>-33,92357342</c:v>
                </c:pt>
                <c:pt idx="65">
                  <c:v>-17,10784898</c:v>
                </c:pt>
                <c:pt idx="66">
                  <c:v>-7,102778195</c:v>
                </c:pt>
                <c:pt idx="67">
                  <c:v>-6,754558207</c:v>
                </c:pt>
                <c:pt idx="68">
                  <c:v>-12,66149256</c:v>
                </c:pt>
                <c:pt idx="69">
                  <c:v>1,250412469</c:v>
                </c:pt>
                <c:pt idx="70">
                  <c:v>-100,930077</c:v>
                </c:pt>
                <c:pt idx="71">
                  <c:v>0,856682971</c:v>
                </c:pt>
                <c:pt idx="72">
                  <c:v>-30,68663906</c:v>
                </c:pt>
                <c:pt idx="73">
                  <c:v>3,753535992</c:v>
                </c:pt>
                <c:pt idx="74">
                  <c:v>-103,272686</c:v>
                </c:pt>
                <c:pt idx="75">
                  <c:v>-10,78208883</c:v>
                </c:pt>
                <c:pt idx="76">
                  <c:v>-11,63019752</c:v>
                </c:pt>
                <c:pt idx="77">
                  <c:v>-5,179502906</c:v>
                </c:pt>
                <c:pt idx="78">
                  <c:v>-73,30648918</c:v>
                </c:pt>
                <c:pt idx="79">
                  <c:v>-7,235109294</c:v>
                </c:pt>
                <c:pt idx="80">
                  <c:v>-2,697800725</c:v>
                </c:pt>
                <c:pt idx="81">
                  <c:v>1,950731597</c:v>
                </c:pt>
                <c:pt idx="82">
                  <c:v>-6,483987731</c:v>
                </c:pt>
                <c:pt idx="83">
                  <c:v>-33,66155418</c:v>
                </c:pt>
                <c:pt idx="84">
                  <c:v>-21,44012915</c:v>
                </c:pt>
                <c:pt idx="85">
                  <c:v>-18,42893991</c:v>
                </c:pt>
                <c:pt idx="86">
                  <c:v>-2,859835907</c:v>
                </c:pt>
                <c:pt idx="87">
                  <c:v>-5,151537289</c:v>
                </c:pt>
                <c:pt idx="88">
                  <c:v>-38,70924743</c:v>
                </c:pt>
                <c:pt idx="89">
                  <c:v>-9,613871775</c:v>
                </c:pt>
                <c:pt idx="90">
                  <c:v>-0,523823538</c:v>
                </c:pt>
                <c:pt idx="91">
                  <c:v>-5,930560574</c:v>
                </c:pt>
                <c:pt idx="92">
                  <c:v>-10,24535397</c:v>
                </c:pt>
                <c:pt idx="93">
                  <c:v>2,84809181</c:v>
                </c:pt>
                <c:pt idx="94">
                  <c:v>-0,954055978</c:v>
                </c:pt>
                <c:pt idx="95">
                  <c:v>-25,98325912</c:v>
                </c:pt>
                <c:pt idx="96">
                  <c:v>-4,328198173</c:v>
                </c:pt>
                <c:pt idx="97">
                  <c:v>-23,66365732</c:v>
                </c:pt>
                <c:pt idx="98">
                  <c:v>-4,811446588</c:v>
                </c:pt>
                <c:pt idx="99">
                  <c:v>-9,528291489</c:v>
                </c:pt>
                <c:pt idx="100">
                  <c:v>-11,22578795</c:v>
                </c:pt>
                <c:pt idx="101">
                  <c:v>-28,71053595</c:v>
                </c:pt>
                <c:pt idx="102">
                  <c:v>-2,058685509</c:v>
                </c:pt>
                <c:pt idx="103">
                  <c:v>-28,29958408</c:v>
                </c:pt>
                <c:pt idx="104">
                  <c:v>-8,347055979</c:v>
                </c:pt>
                <c:pt idx="105">
                  <c:v>-37,99909965</c:v>
                </c:pt>
                <c:pt idx="106">
                  <c:v>11,73966883</c:v>
                </c:pt>
                <c:pt idx="107">
                  <c:v>-43,85226786</c:v>
                </c:pt>
                <c:pt idx="108">
                  <c:v>1,934647917</c:v>
                </c:pt>
                <c:pt idx="109">
                  <c:v>4,934832165</c:v>
                </c:pt>
                <c:pt idx="110">
                  <c:v>-7,241937314</c:v>
                </c:pt>
                <c:pt idx="111">
                  <c:v>-21,65804052</c:v>
                </c:pt>
                <c:pt idx="112">
                  <c:v>-54,76830657</c:v>
                </c:pt>
                <c:pt idx="113">
                  <c:v>-16,22122458</c:v>
                </c:pt>
                <c:pt idx="114">
                  <c:v>-30,42066431</c:v>
                </c:pt>
                <c:pt idx="115">
                  <c:v>-6,591110616</c:v>
                </c:pt>
                <c:pt idx="116">
                  <c:v>-14,05086429</c:v>
                </c:pt>
                <c:pt idx="117">
                  <c:v>8,250487393</c:v>
                </c:pt>
                <c:pt idx="118">
                  <c:v>-8,09376398</c:v>
                </c:pt>
                <c:pt idx="119">
                  <c:v>-23,4839186</c:v>
                </c:pt>
                <c:pt idx="120">
                  <c:v>-10,54935089</c:v>
                </c:pt>
                <c:pt idx="121">
                  <c:v>-14,04572645</c:v>
                </c:pt>
                <c:pt idx="122">
                  <c:v>-52,19955656</c:v>
                </c:pt>
                <c:pt idx="123">
                  <c:v>-10,24508818</c:v>
                </c:pt>
                <c:pt idx="124">
                  <c:v>-17,31189836</c:v>
                </c:pt>
                <c:pt idx="125">
                  <c:v>-10,16777213</c:v>
                </c:pt>
                <c:pt idx="126">
                  <c:v>-12,58180336</c:v>
                </c:pt>
                <c:pt idx="127">
                  <c:v>-23,86366731</c:v>
                </c:pt>
                <c:pt idx="128">
                  <c:v>-17,66471592</c:v>
                </c:pt>
                <c:pt idx="129">
                  <c:v>-20,90716935</c:v>
                </c:pt>
                <c:pt idx="130">
                  <c:v>5,180312539</c:v>
                </c:pt>
                <c:pt idx="131">
                  <c:v>-39,16091048</c:v>
                </c:pt>
                <c:pt idx="132">
                  <c:v>1,460451636</c:v>
                </c:pt>
                <c:pt idx="133">
                  <c:v>-3,483409227</c:v>
                </c:pt>
                <c:pt idx="134">
                  <c:v>-1,966399891</c:v>
                </c:pt>
                <c:pt idx="135">
                  <c:v>-3,463475792</c:v>
                </c:pt>
                <c:pt idx="136">
                  <c:v>-3,323114585</c:v>
                </c:pt>
                <c:pt idx="137">
                  <c:v>124,3074098</c:v>
                </c:pt>
                <c:pt idx="138">
                  <c:v>6,349482591</c:v>
                </c:pt>
                <c:pt idx="139">
                  <c:v>18,85341152</c:v>
                </c:pt>
                <c:pt idx="140">
                  <c:v>10,85832142</c:v>
                </c:pt>
                <c:pt idx="141">
                  <c:v>-6,185881377</c:v>
                </c:pt>
                <c:pt idx="142">
                  <c:v>-5,792523438</c:v>
                </c:pt>
                <c:pt idx="143">
                  <c:v>13,43007256</c:v>
                </c:pt>
                <c:pt idx="144">
                  <c:v>-3,638642238</c:v>
                </c:pt>
                <c:pt idx="145">
                  <c:v>-9,471850713</c:v>
                </c:pt>
                <c:pt idx="146">
                  <c:v>-8,678916782</c:v>
                </c:pt>
                <c:pt idx="147">
                  <c:v>14,6523526</c:v>
                </c:pt>
                <c:pt idx="148">
                  <c:v>-4,34696019</c:v>
                </c:pt>
                <c:pt idx="149">
                  <c:v>-11,28734792</c:v>
                </c:pt>
                <c:pt idx="150">
                  <c:v>-7,021802034</c:v>
                </c:pt>
                <c:pt idx="151">
                  <c:v>-13,43053426</c:v>
                </c:pt>
                <c:pt idx="152">
                  <c:v>-8,972824099</c:v>
                </c:pt>
                <c:pt idx="153">
                  <c:v>-9,322277312</c:v>
                </c:pt>
                <c:pt idx="154">
                  <c:v>-7,177969232</c:v>
                </c:pt>
                <c:pt idx="155">
                  <c:v>8,685230803</c:v>
                </c:pt>
                <c:pt idx="156">
                  <c:v>-2,477029899</c:v>
                </c:pt>
                <c:pt idx="157">
                  <c:v>-3,13002924</c:v>
                </c:pt>
                <c:pt idx="158">
                  <c:v>-1,531895226</c:v>
                </c:pt>
                <c:pt idx="159">
                  <c:v>-3,591547264</c:v>
                </c:pt>
                <c:pt idx="160">
                  <c:v>-31,94243263</c:v>
                </c:pt>
                <c:pt idx="161">
                  <c:v>-3,893642029</c:v>
                </c:pt>
                <c:pt idx="162">
                  <c:v>-2,133590059</c:v>
                </c:pt>
                <c:pt idx="163">
                  <c:v>-3,783678211</c:v>
                </c:pt>
                <c:pt idx="164">
                  <c:v>-4,156206426</c:v>
                </c:pt>
                <c:pt idx="165">
                  <c:v>-8,568329565</c:v>
                </c:pt>
                <c:pt idx="166">
                  <c:v>0,711853171</c:v>
                </c:pt>
                <c:pt idx="167">
                  <c:v>6,420445726</c:v>
                </c:pt>
                <c:pt idx="168">
                  <c:v>-9,936392576</c:v>
                </c:pt>
                <c:pt idx="169">
                  <c:v>17,18261338</c:v>
                </c:pt>
                <c:pt idx="170">
                  <c:v>6,338571159</c:v>
                </c:pt>
                <c:pt idx="171">
                  <c:v>313,7028349</c:v>
                </c:pt>
                <c:pt idx="172">
                  <c:v>7,417713024</c:v>
                </c:pt>
                <c:pt idx="173">
                  <c:v>-47,68188311</c:v>
                </c:pt>
                <c:pt idx="174">
                  <c:v>-1,783042154</c:v>
                </c:pt>
                <c:pt idx="175">
                  <c:v>20,57302679</c:v>
                </c:pt>
                <c:pt idx="176">
                  <c:v>-2,966437722</c:v>
                </c:pt>
                <c:pt idx="177">
                  <c:v>-30,17546013</c:v>
                </c:pt>
                <c:pt idx="178">
                  <c:v>-8,079822899</c:v>
                </c:pt>
                <c:pt idx="179">
                  <c:v>-0,358447863</c:v>
                </c:pt>
                <c:pt idx="180">
                  <c:v>10,1081754</c:v>
                </c:pt>
                <c:pt idx="181">
                  <c:v>47,5736563</c:v>
                </c:pt>
                <c:pt idx="182">
                  <c:v>19,39261677</c:v>
                </c:pt>
                <c:pt idx="183">
                  <c:v>26,92666825</c:v>
                </c:pt>
                <c:pt idx="184">
                  <c:v>3,608073015</c:v>
                </c:pt>
                <c:pt idx="185">
                  <c:v>4,12879529</c:v>
                </c:pt>
                <c:pt idx="186">
                  <c:v>0,025818168</c:v>
                </c:pt>
                <c:pt idx="187">
                  <c:v>2,496972871</c:v>
                </c:pt>
                <c:pt idx="188">
                  <c:v>1,98082831</c:v>
                </c:pt>
                <c:pt idx="189">
                  <c:v>-18,07607835</c:v>
                </c:pt>
                <c:pt idx="190">
                  <c:v>34,0911635</c:v>
                </c:pt>
                <c:pt idx="191">
                  <c:v>3,063697904</c:v>
                </c:pt>
                <c:pt idx="192">
                  <c:v>23,78385759</c:v>
                </c:pt>
                <c:pt idx="193">
                  <c:v>5,07566977</c:v>
                </c:pt>
                <c:pt idx="194">
                  <c:v>-10,32600617</c:v>
                </c:pt>
                <c:pt idx="195">
                  <c:v>-18,22965698</c:v>
                </c:pt>
                <c:pt idx="196">
                  <c:v>247,3051398</c:v>
                </c:pt>
                <c:pt idx="197">
                  <c:v>1,766911902</c:v>
                </c:pt>
                <c:pt idx="198">
                  <c:v>-1,153506294</c:v>
                </c:pt>
                <c:pt idx="199">
                  <c:v>-10,92413334</c:v>
                </c:pt>
                <c:pt idx="200">
                  <c:v>-107,5822013</c:v>
                </c:pt>
                <c:pt idx="201">
                  <c:v>-1,974350356</c:v>
                </c:pt>
                <c:pt idx="202">
                  <c:v>8,760136668</c:v>
                </c:pt>
                <c:pt idx="203">
                  <c:v>-25,26753635</c:v>
                </c:pt>
                <c:pt idx="204">
                  <c:v>22,2030624</c:v>
                </c:pt>
                <c:pt idx="205">
                  <c:v>-1,085695639</c:v>
                </c:pt>
                <c:pt idx="206">
                  <c:v>37,0595509</c:v>
                </c:pt>
                <c:pt idx="207">
                  <c:v>-7,418594774</c:v>
                </c:pt>
                <c:pt idx="208">
                  <c:v>-12,85418278</c:v>
                </c:pt>
                <c:pt idx="209">
                  <c:v>-5,019101038</c:v>
                </c:pt>
                <c:pt idx="210">
                  <c:v>7,489746042</c:v>
                </c:pt>
                <c:pt idx="211">
                  <c:v>46,99349397</c:v>
                </c:pt>
                <c:pt idx="212">
                  <c:v>-4,030273326</c:v>
                </c:pt>
                <c:pt idx="213">
                  <c:v>3,386949203</c:v>
                </c:pt>
                <c:pt idx="214">
                  <c:v>26,44299731</c:v>
                </c:pt>
                <c:pt idx="215">
                  <c:v>-3,386248174</c:v>
                </c:pt>
                <c:pt idx="216">
                  <c:v>6,517224556</c:v>
                </c:pt>
                <c:pt idx="217">
                  <c:v>16,08660221</c:v>
                </c:pt>
                <c:pt idx="218">
                  <c:v>2,626598131</c:v>
                </c:pt>
                <c:pt idx="219">
                  <c:v>-13,43087094</c:v>
                </c:pt>
                <c:pt idx="220">
                  <c:v>-6,423843887</c:v>
                </c:pt>
                <c:pt idx="221">
                  <c:v>4,388049801</c:v>
                </c:pt>
                <c:pt idx="222">
                  <c:v>8,948014115</c:v>
                </c:pt>
                <c:pt idx="223">
                  <c:v>31,54858946</c:v>
                </c:pt>
                <c:pt idx="224">
                  <c:v>5,322078699</c:v>
                </c:pt>
                <c:pt idx="225">
                  <c:v>1,96472192</c:v>
                </c:pt>
                <c:pt idx="226">
                  <c:v>-2,746725303</c:v>
                </c:pt>
                <c:pt idx="227">
                  <c:v>-2,521502424</c:v>
                </c:pt>
                <c:pt idx="228">
                  <c:v>7,067547518</c:v>
                </c:pt>
                <c:pt idx="229">
                  <c:v>5,334585525</c:v>
                </c:pt>
                <c:pt idx="230">
                  <c:v>-16,06153346</c:v>
                </c:pt>
                <c:pt idx="231">
                  <c:v>-0,080585615</c:v>
                </c:pt>
                <c:pt idx="232">
                  <c:v>13,09702616</c:v>
                </c:pt>
                <c:pt idx="233">
                  <c:v>0,014343548</c:v>
                </c:pt>
                <c:pt idx="234">
                  <c:v>33,31765814</c:v>
                </c:pt>
                <c:pt idx="235">
                  <c:v>1,778855696</c:v>
                </c:pt>
                <c:pt idx="236">
                  <c:v>1,938774993</c:v>
                </c:pt>
                <c:pt idx="237">
                  <c:v>-11,52209747</c:v>
                </c:pt>
                <c:pt idx="238">
                  <c:v>-8,682407346</c:v>
                </c:pt>
                <c:pt idx="239">
                  <c:v>-14,69598186</c:v>
                </c:pt>
                <c:pt idx="240">
                  <c:v>-7,310245148</c:v>
                </c:pt>
                <c:pt idx="241">
                  <c:v>-6,027398333</c:v>
                </c:pt>
                <c:pt idx="242">
                  <c:v>-20,01302584</c:v>
                </c:pt>
                <c:pt idx="243">
                  <c:v>7,094930085</c:v>
                </c:pt>
                <c:pt idx="244">
                  <c:v>-10,73817302</c:v>
                </c:pt>
                <c:pt idx="245">
                  <c:v>-29,07528926</c:v>
                </c:pt>
                <c:pt idx="246">
                  <c:v>-10,59866848</c:v>
                </c:pt>
                <c:pt idx="247">
                  <c:v>25,4161736</c:v>
                </c:pt>
                <c:pt idx="248">
                  <c:v>6,645589318</c:v>
                </c:pt>
                <c:pt idx="249">
                  <c:v>12,83156392</c:v>
                </c:pt>
                <c:pt idx="250">
                  <c:v>-10,79050602</c:v>
                </c:pt>
                <c:pt idx="251">
                  <c:v>37,45485177</c:v>
                </c:pt>
                <c:pt idx="252">
                  <c:v>-7,934299735</c:v>
                </c:pt>
                <c:pt idx="253">
                  <c:v>-54,19225051</c:v>
                </c:pt>
                <c:pt idx="254">
                  <c:v>11,20908225</c:v>
                </c:pt>
                <c:pt idx="255">
                  <c:v>-21,33977975</c:v>
                </c:pt>
                <c:pt idx="256">
                  <c:v>-2,914476574</c:v>
                </c:pt>
                <c:pt idx="257">
                  <c:v>-4,413571863</c:v>
                </c:pt>
                <c:pt idx="258">
                  <c:v>5,890858472</c:v>
                </c:pt>
                <c:pt idx="259">
                  <c:v>5,088568197</c:v>
                </c:pt>
                <c:pt idx="260">
                  <c:v>1,189475025</c:v>
                </c:pt>
                <c:pt idx="261">
                  <c:v>-4,195845544</c:v>
                </c:pt>
                <c:pt idx="262">
                  <c:v>12,22429982</c:v>
                </c:pt>
                <c:pt idx="263">
                  <c:v>2,100462908</c:v>
                </c:pt>
                <c:pt idx="264">
                  <c:v>24,90743921</c:v>
                </c:pt>
                <c:pt idx="265">
                  <c:v>4,665965551</c:v>
                </c:pt>
                <c:pt idx="266">
                  <c:v>6,499680519</c:v>
                </c:pt>
                <c:pt idx="267">
                  <c:v>12,17311013</c:v>
                </c:pt>
                <c:pt idx="268">
                  <c:v>-17,01995391</c:v>
                </c:pt>
                <c:pt idx="269">
                  <c:v>1,490819502</c:v>
                </c:pt>
                <c:pt idx="270">
                  <c:v>178,1548179</c:v>
                </c:pt>
                <c:pt idx="271">
                  <c:v>79,65103934</c:v>
                </c:pt>
                <c:pt idx="272">
                  <c:v>-174,1612063</c:v>
                </c:pt>
                <c:pt idx="273">
                  <c:v>-9,224075306</c:v>
                </c:pt>
                <c:pt idx="274">
                  <c:v>-1,312134439</c:v>
                </c:pt>
                <c:pt idx="275">
                  <c:v>5,341582978</c:v>
                </c:pt>
                <c:pt idx="276">
                  <c:v>5,338371038</c:v>
                </c:pt>
                <c:pt idx="277">
                  <c:v>-5,992719806</c:v>
                </c:pt>
                <c:pt idx="278">
                  <c:v>-6,539605641</c:v>
                </c:pt>
                <c:pt idx="279">
                  <c:v>3,608720186</c:v>
                </c:pt>
                <c:pt idx="280">
                  <c:v>45,70665205</c:v>
                </c:pt>
                <c:pt idx="281">
                  <c:v>25,50392586</c:v>
                </c:pt>
                <c:pt idx="282">
                  <c:v>-17,08685655</c:v>
                </c:pt>
                <c:pt idx="283">
                  <c:v>-17,55237741</c:v>
                </c:pt>
                <c:pt idx="284">
                  <c:v>-10,80457214</c:v>
                </c:pt>
                <c:pt idx="285">
                  <c:v>-7,766117605</c:v>
                </c:pt>
                <c:pt idx="286">
                  <c:v>28,35612895</c:v>
                </c:pt>
                <c:pt idx="287">
                  <c:v>6,225183825</c:v>
                </c:pt>
                <c:pt idx="288">
                  <c:v>29,46646356</c:v>
                </c:pt>
                <c:pt idx="289">
                  <c:v>27,37745282</c:v>
                </c:pt>
                <c:pt idx="290">
                  <c:v>-1,39581467</c:v>
                </c:pt>
                <c:pt idx="291">
                  <c:v>6,53866739</c:v>
                </c:pt>
                <c:pt idx="292">
                  <c:v>-37,84249199</c:v>
                </c:pt>
                <c:pt idx="293">
                  <c:v>-5,018202938</c:v>
                </c:pt>
                <c:pt idx="294">
                  <c:v>-24,58565325</c:v>
                </c:pt>
                <c:pt idx="295">
                  <c:v>-34,09439548</c:v>
                </c:pt>
                <c:pt idx="296">
                  <c:v>-10,48024009</c:v>
                </c:pt>
                <c:pt idx="297">
                  <c:v>8,113879219</c:v>
                </c:pt>
                <c:pt idx="298">
                  <c:v>21,34229358</c:v>
                </c:pt>
                <c:pt idx="299">
                  <c:v>20,60221177</c:v>
                </c:pt>
                <c:pt idx="300">
                  <c:v>45,92054151</c:v>
                </c:pt>
                <c:pt idx="301">
                  <c:v>18,88095285</c:v>
                </c:pt>
                <c:pt idx="302">
                  <c:v>0,99991427</c:v>
                </c:pt>
                <c:pt idx="303">
                  <c:v>-116,831649</c:v>
                </c:pt>
                <c:pt idx="304">
                  <c:v>1,718392851</c:v>
                </c:pt>
                <c:pt idx="305">
                  <c:v>19,40367761</c:v>
                </c:pt>
                <c:pt idx="306">
                  <c:v>-41,77107246</c:v>
                </c:pt>
                <c:pt idx="307">
                  <c:v>-11,49682108</c:v>
                </c:pt>
                <c:pt idx="308">
                  <c:v>3,544471555</c:v>
                </c:pt>
                <c:pt idx="309">
                  <c:v>-1,594895175</c:v>
                </c:pt>
                <c:pt idx="310">
                  <c:v>-27,71201151</c:v>
                </c:pt>
                <c:pt idx="311">
                  <c:v>-27,79846262</c:v>
                </c:pt>
                <c:pt idx="312">
                  <c:v>-23,05449671</c:v>
                </c:pt>
                <c:pt idx="313">
                  <c:v>-1,618917765</c:v>
                </c:pt>
                <c:pt idx="314">
                  <c:v>-46,18048496</c:v>
                </c:pt>
                <c:pt idx="315">
                  <c:v>-1,38381164</c:v>
                </c:pt>
                <c:pt idx="316">
                  <c:v>-50,39346922</c:v>
                </c:pt>
                <c:pt idx="317">
                  <c:v>19,15160353</c:v>
                </c:pt>
                <c:pt idx="318">
                  <c:v>4,80496602</c:v>
                </c:pt>
                <c:pt idx="319">
                  <c:v>20,33203471</c:v>
                </c:pt>
                <c:pt idx="320">
                  <c:v>-5,806164645</c:v>
                </c:pt>
                <c:pt idx="321">
                  <c:v>-6,691386693</c:v>
                </c:pt>
                <c:pt idx="322">
                  <c:v>0,907523701</c:v>
                </c:pt>
                <c:pt idx="323">
                  <c:v>-9,1013212</c:v>
                </c:pt>
                <c:pt idx="324">
                  <c:v>0,275301339</c:v>
                </c:pt>
                <c:pt idx="325">
                  <c:v>-1,889770618</c:v>
                </c:pt>
                <c:pt idx="326">
                  <c:v>-5,408675098</c:v>
                </c:pt>
                <c:pt idx="327">
                  <c:v>-13,38563987</c:v>
                </c:pt>
                <c:pt idx="328">
                  <c:v>23,35851663</c:v>
                </c:pt>
                <c:pt idx="329">
                  <c:v>-5,628664491</c:v>
                </c:pt>
                <c:pt idx="330">
                  <c:v>0,829928467</c:v>
                </c:pt>
                <c:pt idx="331">
                  <c:v>-12,83632759</c:v>
                </c:pt>
                <c:pt idx="332">
                  <c:v>-20,66129316</c:v>
                </c:pt>
                <c:pt idx="333">
                  <c:v>35,10385109</c:v>
                </c:pt>
                <c:pt idx="334">
                  <c:v>20,78027889</c:v>
                </c:pt>
                <c:pt idx="335">
                  <c:v>19,04239478</c:v>
                </c:pt>
                <c:pt idx="336">
                  <c:v>10,52846014</c:v>
                </c:pt>
                <c:pt idx="337">
                  <c:v>2,340825843</c:v>
                </c:pt>
                <c:pt idx="338">
                  <c:v>-1,851915135</c:v>
                </c:pt>
                <c:pt idx="339">
                  <c:v>8,249905356</c:v>
                </c:pt>
                <c:pt idx="340">
                  <c:v>2,684994742</c:v>
                </c:pt>
                <c:pt idx="341">
                  <c:v>2,959135367</c:v>
                </c:pt>
                <c:pt idx="342">
                  <c:v>-5,336971619</c:v>
                </c:pt>
                <c:pt idx="343">
                  <c:v>10,9732994</c:v>
                </c:pt>
                <c:pt idx="344">
                  <c:v>-3,805002439</c:v>
                </c:pt>
                <c:pt idx="345">
                  <c:v>-0,211930842</c:v>
                </c:pt>
                <c:pt idx="346">
                  <c:v>20,7244607</c:v>
                </c:pt>
                <c:pt idx="347">
                  <c:v>4,821793476</c:v>
                </c:pt>
                <c:pt idx="348">
                  <c:v>-4,855218934</c:v>
                </c:pt>
                <c:pt idx="349">
                  <c:v>-2,974803335</c:v>
                </c:pt>
                <c:pt idx="350">
                  <c:v>2,600441013</c:v>
                </c:pt>
                <c:pt idx="351">
                  <c:v>-49,72861893</c:v>
                </c:pt>
                <c:pt idx="352">
                  <c:v>1,08607114</c:v>
                </c:pt>
                <c:pt idx="353">
                  <c:v>-9,652627329</c:v>
                </c:pt>
                <c:pt idx="354">
                  <c:v>-16,54545351</c:v>
                </c:pt>
                <c:pt idx="355">
                  <c:v>11,50314973</c:v>
                </c:pt>
                <c:pt idx="356">
                  <c:v>-6,215748036</c:v>
                </c:pt>
                <c:pt idx="357">
                  <c:v>6,785102711</c:v>
                </c:pt>
                <c:pt idx="358">
                  <c:v>5,198492689</c:v>
                </c:pt>
                <c:pt idx="359">
                  <c:v>-0,335011093</c:v>
                </c:pt>
                <c:pt idx="360">
                  <c:v>-8,576278741</c:v>
                </c:pt>
                <c:pt idx="361">
                  <c:v>-3,567774021</c:v>
                </c:pt>
                <c:pt idx="362">
                  <c:v>-45,29075902</c:v>
                </c:pt>
                <c:pt idx="363">
                  <c:v>4,01770562</c:v>
                </c:pt>
                <c:pt idx="364">
                  <c:v>3,277870816</c:v>
                </c:pt>
                <c:pt idx="365">
                  <c:v>-2,298955395</c:v>
                </c:pt>
                <c:pt idx="366">
                  <c:v>43,78437487</c:v>
                </c:pt>
                <c:pt idx="367">
                  <c:v>17,2712353</c:v>
                </c:pt>
                <c:pt idx="368">
                  <c:v>39,03418451</c:v>
                </c:pt>
                <c:pt idx="369">
                  <c:v>9,569055977</c:v>
                </c:pt>
                <c:pt idx="370">
                  <c:v>25,22903345</c:v>
                </c:pt>
                <c:pt idx="371">
                  <c:v>-2,343195375</c:v>
                </c:pt>
                <c:pt idx="372">
                  <c:v>3,456093007</c:v>
                </c:pt>
                <c:pt idx="373">
                  <c:v>19,01595584</c:v>
                </c:pt>
                <c:pt idx="374">
                  <c:v>19,63418109</c:v>
                </c:pt>
                <c:pt idx="375">
                  <c:v>-0,310459178</c:v>
                </c:pt>
                <c:pt idx="376">
                  <c:v>16,94058675</c:v>
                </c:pt>
                <c:pt idx="377">
                  <c:v>13,96797764</c:v>
                </c:pt>
                <c:pt idx="378">
                  <c:v>11,97497958</c:v>
                </c:pt>
                <c:pt idx="379">
                  <c:v>18,89469247</c:v>
                </c:pt>
                <c:pt idx="380">
                  <c:v>-18,57403711</c:v>
                </c:pt>
                <c:pt idx="381">
                  <c:v>7,186020583</c:v>
                </c:pt>
                <c:pt idx="382">
                  <c:v>7,090011007</c:v>
                </c:pt>
                <c:pt idx="383">
                  <c:v>13,45527782</c:v>
                </c:pt>
                <c:pt idx="384">
                  <c:v>30,20042984</c:v>
                </c:pt>
                <c:pt idx="385">
                  <c:v>54,93235726</c:v>
                </c:pt>
                <c:pt idx="386">
                  <c:v>23,66619284</c:v>
                </c:pt>
                <c:pt idx="387">
                  <c:v>13,0217353</c:v>
                </c:pt>
                <c:pt idx="388">
                  <c:v>-5,304665629</c:v>
                </c:pt>
                <c:pt idx="389">
                  <c:v>-0,104751658</c:v>
                </c:pt>
                <c:pt idx="390">
                  <c:v>13,83843259</c:v>
                </c:pt>
                <c:pt idx="391">
                  <c:v>29,34183166</c:v>
                </c:pt>
                <c:pt idx="392">
                  <c:v>-10,30509234</c:v>
                </c:pt>
                <c:pt idx="393">
                  <c:v>4,699337679</c:v>
                </c:pt>
                <c:pt idx="394">
                  <c:v>56,47212465</c:v>
                </c:pt>
                <c:pt idx="395">
                  <c:v>3,332778698</c:v>
                </c:pt>
                <c:pt idx="396">
                  <c:v>-18,08514276</c:v>
                </c:pt>
                <c:pt idx="397">
                  <c:v>17,02103633</c:v>
                </c:pt>
                <c:pt idx="398">
                  <c:v>24,73474473</c:v>
                </c:pt>
                <c:pt idx="399">
                  <c:v>30,34973636</c:v>
                </c:pt>
                <c:pt idx="400">
                  <c:v>20,81911539</c:v>
                </c:pt>
                <c:pt idx="401">
                  <c:v>-7,837889877</c:v>
                </c:pt>
                <c:pt idx="402">
                  <c:v>-5,510741421</c:v>
                </c:pt>
                <c:pt idx="403">
                  <c:v>17,25145274</c:v>
                </c:pt>
                <c:pt idx="404">
                  <c:v>1,289851377</c:v>
                </c:pt>
                <c:pt idx="405">
                  <c:v>26,65788913</c:v>
                </c:pt>
                <c:pt idx="406">
                  <c:v>12,67384764</c:v>
                </c:pt>
                <c:pt idx="407">
                  <c:v>-21,56178626</c:v>
                </c:pt>
                <c:pt idx="408">
                  <c:v>34,3528247</c:v>
                </c:pt>
                <c:pt idx="409">
                  <c:v>37,73934163</c:v>
                </c:pt>
                <c:pt idx="410">
                  <c:v>-7,840057959</c:v>
                </c:pt>
                <c:pt idx="411">
                  <c:v>-0,295377039</c:v>
                </c:pt>
                <c:pt idx="412">
                  <c:v>-3,697929012</c:v>
                </c:pt>
                <c:pt idx="413">
                  <c:v>-0,385651937</c:v>
                </c:pt>
                <c:pt idx="414">
                  <c:v>18,92493559</c:v>
                </c:pt>
                <c:pt idx="415">
                  <c:v>10,25286339</c:v>
                </c:pt>
                <c:pt idx="416">
                  <c:v>-5,581415492</c:v>
                </c:pt>
                <c:pt idx="417">
                  <c:v>-1,516764159</c:v>
                </c:pt>
                <c:pt idx="418">
                  <c:v>-4,433846226</c:v>
                </c:pt>
                <c:pt idx="419">
                  <c:v>10,61685019</c:v>
                </c:pt>
                <c:pt idx="420">
                  <c:v>2,664769834</c:v>
                </c:pt>
                <c:pt idx="421">
                  <c:v>-3,432392943</c:v>
                </c:pt>
                <c:pt idx="422">
                  <c:v>15,29739714</c:v>
                </c:pt>
                <c:pt idx="423">
                  <c:v>4,572561816</c:v>
                </c:pt>
                <c:pt idx="424">
                  <c:v>0,88911905</c:v>
                </c:pt>
                <c:pt idx="425">
                  <c:v>-3,716186131</c:v>
                </c:pt>
                <c:pt idx="426">
                  <c:v>-1,900741969</c:v>
                </c:pt>
                <c:pt idx="427">
                  <c:v>3,969762442</c:v>
                </c:pt>
                <c:pt idx="428">
                  <c:v>-6,832247282</c:v>
                </c:pt>
                <c:pt idx="429">
                  <c:v>-8,106612297</c:v>
                </c:pt>
                <c:pt idx="430">
                  <c:v>14,80780643</c:v>
                </c:pt>
                <c:pt idx="431">
                  <c:v>55,87719128</c:v>
                </c:pt>
                <c:pt idx="432">
                  <c:v>-7,692350075</c:v>
                </c:pt>
                <c:pt idx="433">
                  <c:v>-4,271443162</c:v>
                </c:pt>
                <c:pt idx="434">
                  <c:v>19,88922372</c:v>
                </c:pt>
                <c:pt idx="435">
                  <c:v>4,923582083</c:v>
                </c:pt>
                <c:pt idx="436">
                  <c:v>19,51473028</c:v>
                </c:pt>
                <c:pt idx="437">
                  <c:v>33,06516468</c:v>
                </c:pt>
                <c:pt idx="438">
                  <c:v>38,55980999</c:v>
                </c:pt>
                <c:pt idx="439">
                  <c:v>4,346456837</c:v>
                </c:pt>
                <c:pt idx="440">
                  <c:v>16,02653924</c:v>
                </c:pt>
                <c:pt idx="441">
                  <c:v>-9,939920284</c:v>
                </c:pt>
                <c:pt idx="442">
                  <c:v>42,7328548</c:v>
                </c:pt>
                <c:pt idx="443">
                  <c:v>-66,73147263</c:v>
                </c:pt>
                <c:pt idx="444">
                  <c:v>-22,43428074</c:v>
                </c:pt>
                <c:pt idx="445">
                  <c:v>2,324063223</c:v>
                </c:pt>
                <c:pt idx="446">
                  <c:v>-5,027163951</c:v>
                </c:pt>
                <c:pt idx="447">
                  <c:v>-4,322982222</c:v>
                </c:pt>
                <c:pt idx="448">
                  <c:v>8,54328258</c:v>
                </c:pt>
                <c:pt idx="449">
                  <c:v>-2,701575545</c:v>
                </c:pt>
                <c:pt idx="450">
                  <c:v>-4,148306773</c:v>
                </c:pt>
                <c:pt idx="451">
                  <c:v>29,51517342</c:v>
                </c:pt>
                <c:pt idx="452">
                  <c:v>-44,37785949</c:v>
                </c:pt>
                <c:pt idx="453">
                  <c:v>8,103885477</c:v>
                </c:pt>
                <c:pt idx="454">
                  <c:v>-0,723636165</c:v>
                </c:pt>
                <c:pt idx="455">
                  <c:v>30,19798535</c:v>
                </c:pt>
                <c:pt idx="456">
                  <c:v>-13,86918569</c:v>
                </c:pt>
                <c:pt idx="457">
                  <c:v>-3,419717932</c:v>
                </c:pt>
                <c:pt idx="458">
                  <c:v>7,119030504</c:v>
                </c:pt>
                <c:pt idx="459">
                  <c:v>-9,077371558</c:v>
                </c:pt>
                <c:pt idx="460">
                  <c:v>-4,802573454</c:v>
                </c:pt>
                <c:pt idx="461">
                  <c:v>47,24635134</c:v>
                </c:pt>
                <c:pt idx="462">
                  <c:v>-11,25453492</c:v>
                </c:pt>
                <c:pt idx="463">
                  <c:v>16,46713182</c:v>
                </c:pt>
                <c:pt idx="464">
                  <c:v>18,79893269</c:v>
                </c:pt>
                <c:pt idx="465">
                  <c:v>1,315931943</c:v>
                </c:pt>
                <c:pt idx="466">
                  <c:v>-15,52439369</c:v>
                </c:pt>
                <c:pt idx="467">
                  <c:v>21,14880042</c:v>
                </c:pt>
                <c:pt idx="468">
                  <c:v>-10,38502497</c:v>
                </c:pt>
                <c:pt idx="469">
                  <c:v>2,581308557</c:v>
                </c:pt>
                <c:pt idx="470">
                  <c:v>55,81836028</c:v>
                </c:pt>
                <c:pt idx="471">
                  <c:v>6,302497975</c:v>
                </c:pt>
                <c:pt idx="472">
                  <c:v>-3,229998231</c:v>
                </c:pt>
                <c:pt idx="473">
                  <c:v>1,248489433</c:v>
                </c:pt>
                <c:pt idx="474">
                  <c:v>-54,478676</c:v>
                </c:pt>
                <c:pt idx="475">
                  <c:v>-21,34983936</c:v>
                </c:pt>
                <c:pt idx="476">
                  <c:v>2,832071574</c:v>
                </c:pt>
                <c:pt idx="477">
                  <c:v>-20,13171021</c:v>
                </c:pt>
                <c:pt idx="478">
                  <c:v>20,57963446</c:v>
                </c:pt>
                <c:pt idx="479">
                  <c:v>-3,075670739</c:v>
                </c:pt>
                <c:pt idx="480">
                  <c:v>-5,684798217</c:v>
                </c:pt>
                <c:pt idx="481">
                  <c:v>5,700309084</c:v>
                </c:pt>
                <c:pt idx="482">
                  <c:v>-0,868375636</c:v>
                </c:pt>
                <c:pt idx="483">
                  <c:v>17,66208011</c:v>
                </c:pt>
                <c:pt idx="484">
                  <c:v>-7,689601167</c:v>
                </c:pt>
                <c:pt idx="485">
                  <c:v>11,05685038</c:v>
                </c:pt>
                <c:pt idx="486">
                  <c:v>18,5227529</c:v>
                </c:pt>
                <c:pt idx="487">
                  <c:v>17,06025399</c:v>
                </c:pt>
                <c:pt idx="488">
                  <c:v>116,3854894</c:v>
                </c:pt>
                <c:pt idx="489">
                  <c:v>10,15023286</c:v>
                </c:pt>
                <c:pt idx="490">
                  <c:v>12,66834303</c:v>
                </c:pt>
                <c:pt idx="491">
                  <c:v>6,436108907</c:v>
                </c:pt>
                <c:pt idx="492">
                  <c:v>45,55904754</c:v>
                </c:pt>
                <c:pt idx="493">
                  <c:v>14,08040002</c:v>
                </c:pt>
                <c:pt idx="494">
                  <c:v>-16,14716242</c:v>
                </c:pt>
                <c:pt idx="495">
                  <c:v>16,96936913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C-B64F-A1EC-DC716F60D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06992"/>
        <c:axId val="836108768"/>
      </c:scatterChart>
      <c:valAx>
        <c:axId val="83610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Engaged Users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08768"/>
        <c:crosses val="autoZero"/>
        <c:crossBetween val="midCat"/>
      </c:valAx>
      <c:valAx>
        <c:axId val="836108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0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Consumptions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38664990,13</c:v>
                </c:pt>
                <c:pt idx="11">
                  <c:v>1036,834309</c:v>
                </c:pt>
                <c:pt idx="14">
                  <c:v>t Stat</c:v>
                </c:pt>
                <c:pt idx="15">
                  <c:v>-0,926456267</c:v>
                </c:pt>
                <c:pt idx="16">
                  <c:v>-2,681419755</c:v>
                </c:pt>
                <c:pt idx="17">
                  <c:v>1,826291621</c:v>
                </c:pt>
                <c:pt idx="18">
                  <c:v>254,4993184</c:v>
                </c:pt>
                <c:pt idx="19">
                  <c:v>5,608349968</c:v>
                </c:pt>
                <c:pt idx="20">
                  <c:v>-1,180475723</c:v>
                </c:pt>
                <c:pt idx="21">
                  <c:v>0,6682869</c:v>
                </c:pt>
                <c:pt idx="22">
                  <c:v>4,155608646</c:v>
                </c:pt>
                <c:pt idx="23">
                  <c:v>3,500039621</c:v>
                </c:pt>
                <c:pt idx="24">
                  <c:v>-72,7901815</c:v>
                </c:pt>
                <c:pt idx="25">
                  <c:v>9,494179074</c:v>
                </c:pt>
                <c:pt idx="31">
                  <c:v>Standard Residuals</c:v>
                </c:pt>
                <c:pt idx="32">
                  <c:v>-0,416575113</c:v>
                </c:pt>
                <c:pt idx="33">
                  <c:v>-1,067753187</c:v>
                </c:pt>
                <c:pt idx="34">
                  <c:v>-0,504157942</c:v>
                </c:pt>
                <c:pt idx="35">
                  <c:v>-4,240191374</c:v>
                </c:pt>
                <c:pt idx="36">
                  <c:v>-0,609167276</c:v>
                </c:pt>
                <c:pt idx="37">
                  <c:v>-1,051933588</c:v>
                </c:pt>
                <c:pt idx="38">
                  <c:v>-0,462451639</c:v>
                </c:pt>
                <c:pt idx="39">
                  <c:v>-0,617356385</c:v>
                </c:pt>
                <c:pt idx="40">
                  <c:v>-1,087336425</c:v>
                </c:pt>
                <c:pt idx="41">
                  <c:v>-0,591526697</c:v>
                </c:pt>
                <c:pt idx="42">
                  <c:v>-2,105291982</c:v>
                </c:pt>
                <c:pt idx="43">
                  <c:v>-0,523070378</c:v>
                </c:pt>
                <c:pt idx="44">
                  <c:v>-0,248351725</c:v>
                </c:pt>
                <c:pt idx="45">
                  <c:v>-0,033160345</c:v>
                </c:pt>
                <c:pt idx="46">
                  <c:v>-1,257393189</c:v>
                </c:pt>
                <c:pt idx="47">
                  <c:v>-0,757823514</c:v>
                </c:pt>
                <c:pt idx="48">
                  <c:v>-0,487570879</c:v>
                </c:pt>
                <c:pt idx="49">
                  <c:v>-0,577330644</c:v>
                </c:pt>
                <c:pt idx="50">
                  <c:v>-0,330405728</c:v>
                </c:pt>
                <c:pt idx="51">
                  <c:v>-0,27729052</c:v>
                </c:pt>
                <c:pt idx="52">
                  <c:v>-0,328289971</c:v>
                </c:pt>
                <c:pt idx="53">
                  <c:v>0,065152977</c:v>
                </c:pt>
                <c:pt idx="54">
                  <c:v>-0,033989627</c:v>
                </c:pt>
                <c:pt idx="55">
                  <c:v>-0,424469642</c:v>
                </c:pt>
                <c:pt idx="56">
                  <c:v>-0,781703059</c:v>
                </c:pt>
                <c:pt idx="57">
                  <c:v>-0,849063394</c:v>
                </c:pt>
                <c:pt idx="58">
                  <c:v>-0,435963259</c:v>
                </c:pt>
                <c:pt idx="59">
                  <c:v>-0,367911805</c:v>
                </c:pt>
                <c:pt idx="60">
                  <c:v>-0,477412473</c:v>
                </c:pt>
                <c:pt idx="61">
                  <c:v>1,017961274</c:v>
                </c:pt>
                <c:pt idx="62">
                  <c:v>-0,671697248</c:v>
                </c:pt>
                <c:pt idx="63">
                  <c:v>-0,247325323</c:v>
                </c:pt>
                <c:pt idx="64">
                  <c:v>-1,064335735</c:v>
                </c:pt>
                <c:pt idx="65">
                  <c:v>-0,536750501</c:v>
                </c:pt>
                <c:pt idx="66">
                  <c:v>-0,222846236</c:v>
                </c:pt>
                <c:pt idx="67">
                  <c:v>-0,211921002</c:v>
                </c:pt>
                <c:pt idx="68">
                  <c:v>-0,397248215</c:v>
                </c:pt>
                <c:pt idx="69">
                  <c:v>0,039231087</c:v>
                </c:pt>
                <c:pt idx="70">
                  <c:v>-3,166632429</c:v>
                </c:pt>
                <c:pt idx="71">
                  <c:v>0,026878015</c:v>
                </c:pt>
                <c:pt idx="72">
                  <c:v>-0,962778482</c:v>
                </c:pt>
                <c:pt idx="73">
                  <c:v>0,117765379</c:v>
                </c:pt>
                <c:pt idx="74">
                  <c:v>-3,240130655</c:v>
                </c:pt>
                <c:pt idx="75">
                  <c:v>-0,338282831</c:v>
                </c:pt>
                <c:pt idx="76">
                  <c:v>-0,364891831</c:v>
                </c:pt>
                <c:pt idx="77">
                  <c:v>-0,162504403</c:v>
                </c:pt>
                <c:pt idx="78">
                  <c:v>-2,299955699</c:v>
                </c:pt>
                <c:pt idx="79">
                  <c:v>-0,22699806</c:v>
                </c:pt>
                <c:pt idx="80">
                  <c:v>-0,084642195</c:v>
                </c:pt>
                <c:pt idx="81">
                  <c:v>0,061203262</c:v>
                </c:pt>
                <c:pt idx="82">
                  <c:v>-0,203431984</c:v>
                </c:pt>
                <c:pt idx="83">
                  <c:v>-1,056115008</c:v>
                </c:pt>
                <c:pt idx="84">
                  <c:v>-0,672673699</c:v>
                </c:pt>
                <c:pt idx="85">
                  <c:v>-0,578199091</c:v>
                </c:pt>
                <c:pt idx="86">
                  <c:v>-0,089725971</c:v>
                </c:pt>
                <c:pt idx="87">
                  <c:v>-0,161626995</c:v>
                </c:pt>
                <c:pt idx="88">
                  <c:v>-1,214483946</c:v>
                </c:pt>
                <c:pt idx="89">
                  <c:v>-0,301630585</c:v>
                </c:pt>
                <c:pt idx="90">
                  <c:v>-0,016434711</c:v>
                </c:pt>
                <c:pt idx="91">
                  <c:v>-0,186068474</c:v>
                </c:pt>
                <c:pt idx="92">
                  <c:v>-0,321443033</c:v>
                </c:pt>
                <c:pt idx="93">
                  <c:v>0,089357505</c:v>
                </c:pt>
                <c:pt idx="94">
                  <c:v>-0,029933046</c:v>
                </c:pt>
                <c:pt idx="95">
                  <c:v>-0,815212208</c:v>
                </c:pt>
                <c:pt idx="96">
                  <c:v>-0,135795128</c:v>
                </c:pt>
                <c:pt idx="97">
                  <c:v>-0,742435821</c:v>
                </c:pt>
                <c:pt idx="98">
                  <c:v>-0,150956813</c:v>
                </c:pt>
                <c:pt idx="99">
                  <c:v>-0,298945544</c:v>
                </c:pt>
                <c:pt idx="100">
                  <c:v>-0,352203676</c:v>
                </c:pt>
                <c:pt idx="101">
                  <c:v>-0,900779202</c:v>
                </c:pt>
                <c:pt idx="102">
                  <c:v>-0,064590264</c:v>
                </c:pt>
                <c:pt idx="103">
                  <c:v>-0,887885785</c:v>
                </c:pt>
                <c:pt idx="104">
                  <c:v>-0,261884851</c:v>
                </c:pt>
                <c:pt idx="105">
                  <c:v>-1,192203402</c:v>
                </c:pt>
                <c:pt idx="106">
                  <c:v>0,368326441</c:v>
                </c:pt>
                <c:pt idx="107">
                  <c:v>-1,375843729</c:v>
                </c:pt>
                <c:pt idx="108">
                  <c:v>0,060698644</c:v>
                </c:pt>
                <c:pt idx="109">
                  <c:v>0,154827976</c:v>
                </c:pt>
                <c:pt idx="110">
                  <c:v>-0,227212286</c:v>
                </c:pt>
                <c:pt idx="111">
                  <c:v>-0,679510563</c:v>
                </c:pt>
                <c:pt idx="112">
                  <c:v>-1,718329172</c:v>
                </c:pt>
                <c:pt idx="113">
                  <c:v>-0,508933088</c:v>
                </c:pt>
                <c:pt idx="114">
                  <c:v>-0,954433653</c:v>
                </c:pt>
                <c:pt idx="115">
                  <c:v>-0,206792913</c:v>
                </c:pt>
                <c:pt idx="116">
                  <c:v>-0,440839082</c:v>
                </c:pt>
                <c:pt idx="117">
                  <c:v>0,258855058</c:v>
                </c:pt>
                <c:pt idx="118">
                  <c:v>-0,253937937</c:v>
                </c:pt>
                <c:pt idx="119">
                  <c:v>-0,736796606</c:v>
                </c:pt>
                <c:pt idx="120">
                  <c:v>-0,33098079</c:v>
                </c:pt>
                <c:pt idx="121">
                  <c:v>-0,440677885</c:v>
                </c:pt>
                <c:pt idx="122">
                  <c:v>-1,637735881</c:v>
                </c:pt>
                <c:pt idx="123">
                  <c:v>-0,321434694</c:v>
                </c:pt>
                <c:pt idx="124">
                  <c:v>-0,543152451</c:v>
                </c:pt>
                <c:pt idx="125">
                  <c:v>-0,319008941</c:v>
                </c:pt>
                <c:pt idx="126">
                  <c:v>-0,394748005</c:v>
                </c:pt>
                <c:pt idx="127">
                  <c:v>-0,748711038</c:v>
                </c:pt>
                <c:pt idx="128">
                  <c:v>-0,554221932</c:v>
                </c:pt>
                <c:pt idx="129">
                  <c:v>-0,655952343</c:v>
                </c:pt>
                <c:pt idx="130">
                  <c:v>0,162529804</c:v>
                </c:pt>
                <c:pt idx="131">
                  <c:v>-1,228654656</c:v>
                </c:pt>
                <c:pt idx="132">
                  <c:v>0,045820965</c:v>
                </c:pt>
                <c:pt idx="133">
                  <c:v>-0,109290282</c:v>
                </c:pt>
                <c:pt idx="134">
                  <c:v>-0,061694847</c:v>
                </c:pt>
                <c:pt idx="135">
                  <c:v>-0,108664881</c:v>
                </c:pt>
                <c:pt idx="136">
                  <c:v>-0,104261115</c:v>
                </c:pt>
                <c:pt idx="137">
                  <c:v>3,900084957</c:v>
                </c:pt>
                <c:pt idx="138">
                  <c:v>0,19921195</c:v>
                </c:pt>
                <c:pt idx="139">
                  <c:v>0,591516682</c:v>
                </c:pt>
                <c:pt idx="140">
                  <c:v>0,340674591</c:v>
                </c:pt>
                <c:pt idx="141">
                  <c:v>-0,194079041</c:v>
                </c:pt>
                <c:pt idx="142">
                  <c:v>-0,181737626</c:v>
                </c:pt>
                <c:pt idx="143">
                  <c:v>0,421362041</c:v>
                </c:pt>
                <c:pt idx="144">
                  <c:v>-0,114160643</c:v>
                </c:pt>
                <c:pt idx="145">
                  <c:v>-0,297174742</c:v>
                </c:pt>
                <c:pt idx="146">
                  <c:v>-0,272296823</c:v>
                </c:pt>
                <c:pt idx="147">
                  <c:v>0,459710487</c:v>
                </c:pt>
                <c:pt idx="148">
                  <c:v>-0,136383777</c:v>
                </c:pt>
                <c:pt idx="149">
                  <c:v>-0,35413509</c:v>
                </c:pt>
                <c:pt idx="150">
                  <c:v>-0,220305648</c:v>
                </c:pt>
                <c:pt idx="151">
                  <c:v>-0,421376527</c:v>
                </c:pt>
                <c:pt idx="152">
                  <c:v>-0,281518023</c:v>
                </c:pt>
                <c:pt idx="153">
                  <c:v>-0,292481949</c:v>
                </c:pt>
                <c:pt idx="154">
                  <c:v>-0,225205319</c:v>
                </c:pt>
                <c:pt idx="155">
                  <c:v>0,272494922</c:v>
                </c:pt>
                <c:pt idx="156">
                  <c:v>-0,077715617</c:v>
                </c:pt>
                <c:pt idx="157">
                  <c:v>-0,098203156</c:v>
                </c:pt>
                <c:pt idx="158">
                  <c:v>-0,048062473</c:v>
                </c:pt>
                <c:pt idx="159">
                  <c:v>-0,112683061</c:v>
                </c:pt>
                <c:pt idx="160">
                  <c:v>-1,002178399</c:v>
                </c:pt>
                <c:pt idx="161">
                  <c:v>-0,122161138</c:v>
                </c:pt>
                <c:pt idx="162">
                  <c:v>-0,066940358</c:v>
                </c:pt>
                <c:pt idx="163">
                  <c:v>-0,118711077</c:v>
                </c:pt>
                <c:pt idx="164">
                  <c:v>-0,13039897</c:v>
                </c:pt>
                <c:pt idx="165">
                  <c:v>-0,268827203</c:v>
                </c:pt>
                <c:pt idx="166">
                  <c:v>0,022334049</c:v>
                </c:pt>
                <c:pt idx="167">
                  <c:v>0,201438384</c:v>
                </c:pt>
                <c:pt idx="168">
                  <c:v>-0,311749519</c:v>
                </c:pt>
                <c:pt idx="169">
                  <c:v>0,539096198</c:v>
                </c:pt>
                <c:pt idx="170">
                  <c:v>0,198869609</c:v>
                </c:pt>
                <c:pt idx="171">
                  <c:v>9,842274962</c:v>
                </c:pt>
                <c:pt idx="172">
                  <c:v>0,232727164</c:v>
                </c:pt>
                <c:pt idx="173">
                  <c:v>-1,495996058</c:v>
                </c:pt>
                <c:pt idx="174">
                  <c:v>-0,055942087</c:v>
                </c:pt>
                <c:pt idx="175">
                  <c:v>0,645468781</c:v>
                </c:pt>
                <c:pt idx="176">
                  <c:v>-0,093070551</c:v>
                </c:pt>
                <c:pt idx="177">
                  <c:v>-0,94674049</c:v>
                </c:pt>
                <c:pt idx="178">
                  <c:v>-0,253500542</c:v>
                </c:pt>
                <c:pt idx="179">
                  <c:v>-0,011246129</c:v>
                </c:pt>
                <c:pt idx="180">
                  <c:v>0,317139122</c:v>
                </c:pt>
                <c:pt idx="181">
                  <c:v>1,492600494</c:v>
                </c:pt>
                <c:pt idx="182">
                  <c:v>0,608433987</c:v>
                </c:pt>
                <c:pt idx="183">
                  <c:v>0,844811214</c:v>
                </c:pt>
                <c:pt idx="184">
                  <c:v>0,113201549</c:v>
                </c:pt>
                <c:pt idx="185">
                  <c:v>0,129538959</c:v>
                </c:pt>
                <c:pt idx="186">
                  <c:v>0,000810033</c:v>
                </c:pt>
                <c:pt idx="187">
                  <c:v>0,078341318</c:v>
                </c:pt>
                <c:pt idx="188">
                  <c:v>0,062147532</c:v>
                </c:pt>
                <c:pt idx="189">
                  <c:v>-0,56712823</c:v>
                </c:pt>
                <c:pt idx="190">
                  <c:v>1,069593793</c:v>
                </c:pt>
                <c:pt idx="191">
                  <c:v>0,096122042</c:v>
                </c:pt>
                <c:pt idx="192">
                  <c:v>0,746207047</c:v>
                </c:pt>
                <c:pt idx="193">
                  <c:v>0,159246688</c:v>
                </c:pt>
                <c:pt idx="194">
                  <c:v>-0,323973457</c:v>
                </c:pt>
                <c:pt idx="195">
                  <c:v>-0,571946685</c:v>
                </c:pt>
                <c:pt idx="196">
                  <c:v>7,75907934</c:v>
                </c:pt>
                <c:pt idx="197">
                  <c:v>0,055436008</c:v>
                </c:pt>
                <c:pt idx="198">
                  <c:v>-0,036190703</c:v>
                </c:pt>
                <c:pt idx="199">
                  <c:v>-0,342739408</c:v>
                </c:pt>
                <c:pt idx="200">
                  <c:v>-3,375339617</c:v>
                </c:pt>
                <c:pt idx="201">
                  <c:v>-0,061944289</c:v>
                </c:pt>
                <c:pt idx="202">
                  <c:v>0,274845058</c:v>
                </c:pt>
                <c:pt idx="203">
                  <c:v>-0,792756752</c:v>
                </c:pt>
                <c:pt idx="204">
                  <c:v>0,696610361</c:v>
                </c:pt>
                <c:pt idx="205">
                  <c:v>-0,034063176</c:v>
                </c:pt>
                <c:pt idx="206">
                  <c:v>1,162725514</c:v>
                </c:pt>
                <c:pt idx="207">
                  <c:v>-0,232754829</c:v>
                </c:pt>
                <c:pt idx="208">
                  <c:v>-0,403293778</c:v>
                </c:pt>
                <c:pt idx="209">
                  <c:v>-0,157471871</c:v>
                </c:pt>
                <c:pt idx="210">
                  <c:v>0,234987165</c:v>
                </c:pt>
                <c:pt idx="211">
                  <c:v>1,474398181</c:v>
                </c:pt>
                <c:pt idx="212">
                  <c:v>-0,126447879</c:v>
                </c:pt>
                <c:pt idx="213">
                  <c:v>0,106263896</c:v>
                </c:pt>
                <c:pt idx="214">
                  <c:v>0,829636272</c:v>
                </c:pt>
                <c:pt idx="215">
                  <c:v>-0,106241901</c:v>
                </c:pt>
                <c:pt idx="216">
                  <c:v>0,204474773</c:v>
                </c:pt>
                <c:pt idx="217">
                  <c:v>0,504709376</c:v>
                </c:pt>
                <c:pt idx="218">
                  <c:v>0,082408248</c:v>
                </c:pt>
                <c:pt idx="219">
                  <c:v>-0,42138709</c:v>
                </c:pt>
                <c:pt idx="220">
                  <c:v>-0,201545</c:v>
                </c:pt>
                <c:pt idx="221">
                  <c:v>0,137672944</c:v>
                </c:pt>
                <c:pt idx="222">
                  <c:v>0,280739622</c:v>
                </c:pt>
                <c:pt idx="223">
                  <c:v>0,98982176</c:v>
                </c:pt>
                <c:pt idx="224">
                  <c:v>0,166977649</c:v>
                </c:pt>
                <c:pt idx="225">
                  <c:v>0,061642202</c:v>
                </c:pt>
                <c:pt idx="226">
                  <c:v>-0,08617718</c:v>
                </c:pt>
                <c:pt idx="227">
                  <c:v>-0,079110921</c:v>
                </c:pt>
                <c:pt idx="228">
                  <c:v>0,221740891</c:v>
                </c:pt>
                <c:pt idx="229">
                  <c:v>0,167370045</c:v>
                </c:pt>
                <c:pt idx="230">
                  <c:v>-0,503922856</c:v>
                </c:pt>
                <c:pt idx="231">
                  <c:v>-0,002528335</c:v>
                </c:pt>
                <c:pt idx="232">
                  <c:v>0,410912872</c:v>
                </c:pt>
                <c:pt idx="233">
                  <c:v>0,000450022</c:v>
                </c:pt>
                <c:pt idx="234">
                  <c:v>1,045325436</c:v>
                </c:pt>
                <c:pt idx="235">
                  <c:v>0,055810738</c:v>
                </c:pt>
                <c:pt idx="236">
                  <c:v>0,060828129</c:v>
                </c:pt>
                <c:pt idx="237">
                  <c:v>-0,361500244</c:v>
                </c:pt>
                <c:pt idx="238">
                  <c:v>-0,272406338</c:v>
                </c:pt>
                <c:pt idx="239">
                  <c:v>-0,461079334</c:v>
                </c:pt>
                <c:pt idx="240">
                  <c:v>-0,229355412</c:v>
                </c:pt>
                <c:pt idx="241">
                  <c:v>-0,189106712</c:v>
                </c:pt>
                <c:pt idx="242">
                  <c:v>-0,627899022</c:v>
                </c:pt>
                <c:pt idx="243">
                  <c:v>0,222600005</c:v>
                </c:pt>
                <c:pt idx="244">
                  <c:v>-0,336904993</c:v>
                </c:pt>
                <c:pt idx="245">
                  <c:v>-0,91222316</c:v>
                </c:pt>
                <c:pt idx="246">
                  <c:v>-0,332528106</c:v>
                </c:pt>
                <c:pt idx="247">
                  <c:v>0,797420174</c:v>
                </c:pt>
                <c:pt idx="248">
                  <c:v>0,208502156</c:v>
                </c:pt>
                <c:pt idx="249">
                  <c:v>0,402584122</c:v>
                </c:pt>
                <c:pt idx="250">
                  <c:v>-0,338546916</c:v>
                </c:pt>
                <c:pt idx="251">
                  <c:v>1,175127888</c:v>
                </c:pt>
                <c:pt idx="252">
                  <c:v>-0,248934823</c:v>
                </c:pt>
                <c:pt idx="253">
                  <c:v>-1,700255691</c:v>
                </c:pt>
                <c:pt idx="254">
                  <c:v>0,351679543</c:v>
                </c:pt>
                <c:pt idx="255">
                  <c:v>-0,669525285</c:v>
                </c:pt>
                <c:pt idx="256">
                  <c:v>-0,091440295</c:v>
                </c:pt>
                <c:pt idx="257">
                  <c:v>-0,138473686</c:v>
                </c:pt>
                <c:pt idx="258">
                  <c:v>0,18482284</c:v>
                </c:pt>
                <c:pt idx="259">
                  <c:v>0,15965137</c:v>
                </c:pt>
                <c:pt idx="260">
                  <c:v>0,037319205</c:v>
                </c:pt>
                <c:pt idx="261">
                  <c:v>-0,131642628</c:v>
                </c:pt>
                <c:pt idx="262">
                  <c:v>0,383531504</c:v>
                </c:pt>
                <c:pt idx="263">
                  <c:v>0,065901009</c:v>
                </c:pt>
                <c:pt idx="264">
                  <c:v>0,781458878</c:v>
                </c:pt>
                <c:pt idx="265">
                  <c:v>0,146392416</c:v>
                </c:pt>
                <c:pt idx="266">
                  <c:v>0,203924338</c:v>
                </c:pt>
                <c:pt idx="267">
                  <c:v>0,381925452</c:v>
                </c:pt>
                <c:pt idx="268">
                  <c:v>-0,533992835</c:v>
                </c:pt>
                <c:pt idx="269">
                  <c:v>0,046773742</c:v>
                </c:pt>
                <c:pt idx="270">
                  <c:v>5,589521383</c:v>
                </c:pt>
                <c:pt idx="271">
                  <c:v>2,499012897</c:v>
                </c:pt>
                <c:pt idx="272">
                  <c:v>-5,464223747</c:v>
                </c:pt>
                <c:pt idx="273">
                  <c:v>-0,289400909</c:v>
                </c:pt>
                <c:pt idx="274">
                  <c:v>-0,041167584</c:v>
                </c:pt>
                <c:pt idx="275">
                  <c:v>0,167589587</c:v>
                </c:pt>
                <c:pt idx="276">
                  <c:v>0,167488813</c:v>
                </c:pt>
                <c:pt idx="277">
                  <c:v>-0,18801869</c:v>
                </c:pt>
                <c:pt idx="278">
                  <c:v>-0,205176969</c:v>
                </c:pt>
                <c:pt idx="279">
                  <c:v>0,113221853</c:v>
                </c:pt>
                <c:pt idx="280">
                  <c:v>1,434024137</c:v>
                </c:pt>
                <c:pt idx="281">
                  <c:v>0,800173358</c:v>
                </c:pt>
                <c:pt idx="282">
                  <c:v>-0,536091873</c:v>
                </c:pt>
                <c:pt idx="283">
                  <c:v>-0,550697365</c:v>
                </c:pt>
                <c:pt idx="284">
                  <c:v>-0,338988234</c:v>
                </c:pt>
                <c:pt idx="285">
                  <c:v>-0,24365819</c:v>
                </c:pt>
                <c:pt idx="286">
                  <c:v>0,889659853</c:v>
                </c:pt>
                <c:pt idx="287">
                  <c:v>0,195312136</c:v>
                </c:pt>
                <c:pt idx="288">
                  <c:v>0,924496065</c:v>
                </c:pt>
                <c:pt idx="289">
                  <c:v>0,858954362</c:v>
                </c:pt>
                <c:pt idx="290">
                  <c:v>-0,043793011</c:v>
                </c:pt>
                <c:pt idx="291">
                  <c:v>0,205147532</c:v>
                </c:pt>
                <c:pt idx="292">
                  <c:v>-1,187289913</c:v>
                </c:pt>
                <c:pt idx="293">
                  <c:v>-0,157443694</c:v>
                </c:pt>
                <c:pt idx="294">
                  <c:v>-0,771362999</c:v>
                </c:pt>
                <c:pt idx="295">
                  <c:v>-1,069695194</c:v>
                </c:pt>
                <c:pt idx="296">
                  <c:v>-0,328812472</c:v>
                </c:pt>
                <c:pt idx="297">
                  <c:v>0,254569042</c:v>
                </c:pt>
                <c:pt idx="298">
                  <c:v>0,669604155</c:v>
                </c:pt>
                <c:pt idx="299">
                  <c:v>0,646384446</c:v>
                </c:pt>
                <c:pt idx="300">
                  <c:v>1,440734816</c:v>
                </c:pt>
                <c:pt idx="301">
                  <c:v>0,592380778</c:v>
                </c:pt>
                <c:pt idx="302">
                  <c:v>0,031371827</c:v>
                </c:pt>
                <c:pt idx="303">
                  <c:v>-3,665536571</c:v>
                </c:pt>
                <c:pt idx="304">
                  <c:v>0,053913746</c:v>
                </c:pt>
                <c:pt idx="305">
                  <c:v>0,608781015</c:v>
                </c:pt>
                <c:pt idx="306">
                  <c:v>-1,310547228</c:v>
                </c:pt>
                <c:pt idx="307">
                  <c:v>-0,36070721</c:v>
                </c:pt>
                <c:pt idx="308">
                  <c:v>0,111206083</c:v>
                </c:pt>
                <c:pt idx="309">
                  <c:v>-0,050039066</c:v>
                </c:pt>
                <c:pt idx="310">
                  <c:v>-0,869450979</c:v>
                </c:pt>
                <c:pt idx="311">
                  <c:v>-0,872163341</c:v>
                </c:pt>
                <c:pt idx="312">
                  <c:v>-0,723323702</c:v>
                </c:pt>
                <c:pt idx="313">
                  <c:v>-0,050792763</c:v>
                </c:pt>
                <c:pt idx="314">
                  <c:v>-1,448890416</c:v>
                </c:pt>
                <c:pt idx="315">
                  <c:v>-0,043416422</c:v>
                </c:pt>
                <c:pt idx="316">
                  <c:v>-1,581070762</c:v>
                </c:pt>
                <c:pt idx="317">
                  <c:v>0,600872313</c:v>
                </c:pt>
                <c:pt idx="318">
                  <c:v>0,150753489</c:v>
                </c:pt>
                <c:pt idx="319">
                  <c:v>0,637907771</c:v>
                </c:pt>
                <c:pt idx="320">
                  <c:v>-0,182165612</c:v>
                </c:pt>
                <c:pt idx="321">
                  <c:v>-0,209939026</c:v>
                </c:pt>
                <c:pt idx="322">
                  <c:v>0,028473118</c:v>
                </c:pt>
                <c:pt idx="323">
                  <c:v>-0,285549558</c:v>
                </c:pt>
                <c:pt idx="324">
                  <c:v>0,008637447</c:v>
                </c:pt>
                <c:pt idx="325">
                  <c:v>-0,059290641</c:v>
                </c:pt>
                <c:pt idx="326">
                  <c:v>-0,169694569</c:v>
                </c:pt>
                <c:pt idx="327">
                  <c:v>-0,419967987</c:v>
                </c:pt>
                <c:pt idx="328">
                  <c:v>0,73286218</c:v>
                </c:pt>
                <c:pt idx="329">
                  <c:v>-0,17659663</c:v>
                </c:pt>
                <c:pt idx="330">
                  <c:v>0,026038605</c:v>
                </c:pt>
                <c:pt idx="331">
                  <c:v>-0,40273358</c:v>
                </c:pt>
                <c:pt idx="332">
                  <c:v>-0,648238096</c:v>
                </c:pt>
                <c:pt idx="333">
                  <c:v>1,101366377</c:v>
                </c:pt>
                <c:pt idx="334">
                  <c:v>0,651971216</c:v>
                </c:pt>
                <c:pt idx="335">
                  <c:v>0,597445941</c:v>
                </c:pt>
                <c:pt idx="336">
                  <c:v>0,330325353</c:v>
                </c:pt>
                <c:pt idx="337">
                  <c:v>0,07344228</c:v>
                </c:pt>
                <c:pt idx="338">
                  <c:v>-0,058102943</c:v>
                </c:pt>
                <c:pt idx="339">
                  <c:v>0,258836797</c:v>
                </c:pt>
                <c:pt idx="340">
                  <c:v>0,084240413</c:v>
                </c:pt>
                <c:pt idx="341">
                  <c:v>0,092841443</c:v>
                </c:pt>
                <c:pt idx="342">
                  <c:v>-0,167444907</c:v>
                </c:pt>
                <c:pt idx="343">
                  <c:v>0,34428197</c:v>
                </c:pt>
                <c:pt idx="344">
                  <c:v>-0,119380114</c:v>
                </c:pt>
                <c:pt idx="345">
                  <c:v>-0,006649228</c:v>
                </c:pt>
                <c:pt idx="346">
                  <c:v>0,650219947</c:v>
                </c:pt>
                <c:pt idx="347">
                  <c:v>0,151281442</c:v>
                </c:pt>
                <c:pt idx="348">
                  <c:v>-0,15233015</c:v>
                </c:pt>
                <c:pt idx="349">
                  <c:v>-0,093333018</c:v>
                </c:pt>
                <c:pt idx="350">
                  <c:v>0,081587581</c:v>
                </c:pt>
                <c:pt idx="351">
                  <c:v>-1,560211406</c:v>
                </c:pt>
                <c:pt idx="352">
                  <c:v>0,034074958</c:v>
                </c:pt>
                <c:pt idx="353">
                  <c:v>-0,302846521</c:v>
                </c:pt>
                <c:pt idx="354">
                  <c:v>-0,519105614</c:v>
                </c:pt>
                <c:pt idx="355">
                  <c:v>0,360905768</c:v>
                </c:pt>
                <c:pt idx="356">
                  <c:v>-0,195016093</c:v>
                </c:pt>
                <c:pt idx="357">
                  <c:v>0,212879321</c:v>
                </c:pt>
                <c:pt idx="358">
                  <c:v>0,163100198</c:v>
                </c:pt>
                <c:pt idx="359">
                  <c:v>-0,010510811</c:v>
                </c:pt>
                <c:pt idx="360">
                  <c:v>-0,269076604</c:v>
                </c:pt>
                <c:pt idx="361">
                  <c:v>-0,111937187</c:v>
                </c:pt>
                <c:pt idx="362">
                  <c:v>-1,420975694</c:v>
                </c:pt>
                <c:pt idx="363">
                  <c:v>0,126053574</c:v>
                </c:pt>
                <c:pt idx="364">
                  <c:v>0,102841614</c:v>
                </c:pt>
                <c:pt idx="365">
                  <c:v>-0,072128615</c:v>
                </c:pt>
                <c:pt idx="366">
                  <c:v>1,373713619</c:v>
                </c:pt>
                <c:pt idx="367">
                  <c:v>0,541876667</c:v>
                </c:pt>
                <c:pt idx="368">
                  <c:v>1,22467869</c:v>
                </c:pt>
                <c:pt idx="369">
                  <c:v>0,300224511</c:v>
                </c:pt>
                <c:pt idx="370">
                  <c:v>0,791548742</c:v>
                </c:pt>
                <c:pt idx="371">
                  <c:v>-0,073516623</c:v>
                </c:pt>
                <c:pt idx="372">
                  <c:v>0,108433249</c:v>
                </c:pt>
                <c:pt idx="373">
                  <c:v>0,596616432</c:v>
                </c:pt>
                <c:pt idx="374">
                  <c:v>0,616012951</c:v>
                </c:pt>
                <c:pt idx="375">
                  <c:v>-0,009740507</c:v>
                </c:pt>
                <c:pt idx="376">
                  <c:v>0,531502729</c:v>
                </c:pt>
                <c:pt idx="377">
                  <c:v>0,438238554</c:v>
                </c:pt>
                <c:pt idx="378">
                  <c:v>0,375709202</c:v>
                </c:pt>
                <c:pt idx="379">
                  <c:v>0,592811852</c:v>
                </c:pt>
                <c:pt idx="380">
                  <c:v>-0,582751445</c:v>
                </c:pt>
                <c:pt idx="381">
                  <c:v>0,225457926</c:v>
                </c:pt>
                <c:pt idx="382">
                  <c:v>0,222445672</c:v>
                </c:pt>
                <c:pt idx="383">
                  <c:v>0,422152844</c:v>
                </c:pt>
                <c:pt idx="384">
                  <c:v>0,947523903</c:v>
                </c:pt>
                <c:pt idx="385">
                  <c:v>1,723476183</c:v>
                </c:pt>
                <c:pt idx="386">
                  <c:v>0,742515372</c:v>
                </c:pt>
                <c:pt idx="387">
                  <c:v>0,408550657</c:v>
                </c:pt>
                <c:pt idx="388">
                  <c:v>-0,166431323</c:v>
                </c:pt>
                <c:pt idx="389">
                  <c:v>-0,003286533</c:v>
                </c:pt>
                <c:pt idx="390">
                  <c:v>0,43417414</c:v>
                </c:pt>
                <c:pt idx="391">
                  <c:v>0,9205858</c:v>
                </c:pt>
                <c:pt idx="392">
                  <c:v>-0,323317296</c:v>
                </c:pt>
                <c:pt idx="393">
                  <c:v>0,14743945</c:v>
                </c:pt>
                <c:pt idx="394">
                  <c:v>1,771785641</c:v>
                </c:pt>
                <c:pt idx="395">
                  <c:v>0,104564322</c:v>
                </c:pt>
                <c:pt idx="396">
                  <c:v>-0,567412621</c:v>
                </c:pt>
                <c:pt idx="397">
                  <c:v>0,534026796</c:v>
                </c:pt>
                <c:pt idx="398">
                  <c:v>0,776040672</c:v>
                </c:pt>
                <c:pt idx="399">
                  <c:v>0,952208323</c:v>
                </c:pt>
                <c:pt idx="400">
                  <c:v>0,653189692</c:v>
                </c:pt>
                <c:pt idx="401">
                  <c:v>-0,24591001</c:v>
                </c:pt>
                <c:pt idx="402">
                  <c:v>-0,172896851</c:v>
                </c:pt>
                <c:pt idx="403">
                  <c:v>0,541255999</c:v>
                </c:pt>
                <c:pt idx="404">
                  <c:v>0,040468464</c:v>
                </c:pt>
                <c:pt idx="405">
                  <c:v>0,836378399</c:v>
                </c:pt>
                <c:pt idx="406">
                  <c:v>0,39763585</c:v>
                </c:pt>
                <c:pt idx="407">
                  <c:v>-0,676490632</c:v>
                </c:pt>
                <c:pt idx="408">
                  <c:v>1,077803287</c:v>
                </c:pt>
                <c:pt idx="409">
                  <c:v>1,18405362</c:v>
                </c:pt>
                <c:pt idx="410">
                  <c:v>-0,245978033</c:v>
                </c:pt>
                <c:pt idx="411">
                  <c:v>-0,009267312</c:v>
                </c:pt>
                <c:pt idx="412">
                  <c:v>-0,116020737</c:v>
                </c:pt>
                <c:pt idx="413">
                  <c:v>-0,012099643</c:v>
                </c:pt>
                <c:pt idx="414">
                  <c:v>0,593760716</c:v>
                </c:pt>
                <c:pt idx="415">
                  <c:v>0,321678638</c:v>
                </c:pt>
                <c:pt idx="416">
                  <c:v>-0,175114216</c:v>
                </c:pt>
                <c:pt idx="417">
                  <c:v>-0,047587743</c:v>
                </c:pt>
                <c:pt idx="418">
                  <c:v>-0,139109784</c:v>
                </c:pt>
                <c:pt idx="419">
                  <c:v>0,333098548</c:v>
                </c:pt>
                <c:pt idx="420">
                  <c:v>0,083605867</c:v>
                </c:pt>
                <c:pt idx="421">
                  <c:v>-0,107689671</c:v>
                </c:pt>
                <c:pt idx="422">
                  <c:v>0,479948448</c:v>
                </c:pt>
                <c:pt idx="423">
                  <c:v>0,143461919</c:v>
                </c:pt>
                <c:pt idx="424">
                  <c:v>0,027895681</c:v>
                </c:pt>
                <c:pt idx="425">
                  <c:v>-0,116593545</c:v>
                </c:pt>
                <c:pt idx="426">
                  <c:v>-0,059634861</c:v>
                </c:pt>
                <c:pt idx="427">
                  <c:v>0,12454938</c:v>
                </c:pt>
                <c:pt idx="428">
                  <c:v>-0,214358459</c:v>
                </c:pt>
                <c:pt idx="429">
                  <c:v>-0,254341046</c:v>
                </c:pt>
                <c:pt idx="430">
                  <c:v>0,464587776</c:v>
                </c:pt>
                <c:pt idx="431">
                  <c:v>1,753119894</c:v>
                </c:pt>
                <c:pt idx="432">
                  <c:v>-0,241343769</c:v>
                </c:pt>
                <c:pt idx="433">
                  <c:v>-0,134014467</c:v>
                </c:pt>
                <c:pt idx="434">
                  <c:v>0,62401479</c:v>
                </c:pt>
                <c:pt idx="435">
                  <c:v>0,15447501</c:v>
                </c:pt>
                <c:pt idx="436">
                  <c:v>0,612265239</c:v>
                </c:pt>
                <c:pt idx="437">
                  <c:v>1,037403575</c:v>
                </c:pt>
                <c:pt idx="438">
                  <c:v>1,209795419</c:v>
                </c:pt>
                <c:pt idx="439">
                  <c:v>0,136367984</c:v>
                </c:pt>
                <c:pt idx="440">
                  <c:v>0,50282493</c:v>
                </c:pt>
                <c:pt idx="441">
                  <c:v>-0,311860199</c:v>
                </c:pt>
                <c:pt idx="442">
                  <c:v>1,340722684</c:v>
                </c:pt>
                <c:pt idx="443">
                  <c:v>-2,09366773</c:v>
                </c:pt>
                <c:pt idx="444">
                  <c:v>-0,703864725</c:v>
                </c:pt>
                <c:pt idx="445">
                  <c:v>0,072916361</c:v>
                </c:pt>
                <c:pt idx="446">
                  <c:v>-0,157724841</c:v>
                </c:pt>
                <c:pt idx="447">
                  <c:v>-0,13563148</c:v>
                </c:pt>
                <c:pt idx="448">
                  <c:v>0,268041366</c:v>
                </c:pt>
                <c:pt idx="449">
                  <c:v>-0,084760628</c:v>
                </c:pt>
                <c:pt idx="450">
                  <c:v>-0,130151122</c:v>
                </c:pt>
                <c:pt idx="451">
                  <c:v>0,926024314</c:v>
                </c:pt>
                <c:pt idx="452">
                  <c:v>-1,392333912</c:v>
                </c:pt>
                <c:pt idx="453">
                  <c:v>0,254255494</c:v>
                </c:pt>
                <c:pt idx="454">
                  <c:v>-0,022703735</c:v>
                </c:pt>
                <c:pt idx="455">
                  <c:v>0,947447208</c:v>
                </c:pt>
                <c:pt idx="456">
                  <c:v>-0,435139004</c:v>
                </c:pt>
                <c:pt idx="457">
                  <c:v>-0,107291999</c:v>
                </c:pt>
                <c:pt idx="458">
                  <c:v>0,223356144</c:v>
                </c:pt>
                <c:pt idx="459">
                  <c:v>-0,284798149</c:v>
                </c:pt>
                <c:pt idx="460">
                  <c:v>-0,150678423</c:v>
                </c:pt>
                <c:pt idx="461">
                  <c:v>1,482331459</c:v>
                </c:pt>
                <c:pt idx="462">
                  <c:v>-0,353105598</c:v>
                </c:pt>
                <c:pt idx="463">
                  <c:v>0,516648309</c:v>
                </c:pt>
                <c:pt idx="464">
                  <c:v>0,589807435</c:v>
                </c:pt>
                <c:pt idx="465">
                  <c:v>0,041286729</c:v>
                </c:pt>
                <c:pt idx="466">
                  <c:v>-0,487070355</c:v>
                </c:pt>
                <c:pt idx="467">
                  <c:v>0,663533401</c:v>
                </c:pt>
                <c:pt idx="468">
                  <c:v>-0,325825144</c:v>
                </c:pt>
                <c:pt idx="469">
                  <c:v>0,08098731</c:v>
                </c:pt>
                <c:pt idx="470">
                  <c:v>1,7512741</c:v>
                </c:pt>
                <c:pt idx="471">
                  <c:v>0,197737831</c:v>
                </c:pt>
                <c:pt idx="472">
                  <c:v>-0,101339635</c:v>
                </c:pt>
                <c:pt idx="473">
                  <c:v>0,039170753</c:v>
                </c:pt>
                <c:pt idx="474">
                  <c:v>-1,709242153</c:v>
                </c:pt>
                <c:pt idx="475">
                  <c:v>-0,669840901</c:v>
                </c:pt>
                <c:pt idx="476">
                  <c:v>0,088854878</c:v>
                </c:pt>
                <c:pt idx="477">
                  <c:v>-0,631622687</c:v>
                </c:pt>
                <c:pt idx="478">
                  <c:v>0,645676093</c:v>
                </c:pt>
                <c:pt idx="479">
                  <c:v>-0,096497684</c:v>
                </c:pt>
                <c:pt idx="480">
                  <c:v>-0,178357799</c:v>
                </c:pt>
                <c:pt idx="481">
                  <c:v>0,178844445</c:v>
                </c:pt>
                <c:pt idx="482">
                  <c:v>-0,027244866</c:v>
                </c:pt>
                <c:pt idx="483">
                  <c:v>0,554139235</c:v>
                </c:pt>
                <c:pt idx="484">
                  <c:v>-0,241257523</c:v>
                </c:pt>
                <c:pt idx="485">
                  <c:v>0,346903341</c:v>
                </c:pt>
                <c:pt idx="486">
                  <c:v>0,581142428</c:v>
                </c:pt>
                <c:pt idx="487">
                  <c:v>0,535257231</c:v>
                </c:pt>
                <c:pt idx="488">
                  <c:v>3,651538529</c:v>
                </c:pt>
                <c:pt idx="489">
                  <c:v>0,318458655</c:v>
                </c:pt>
                <c:pt idx="490">
                  <c:v>0,397463145</c:v>
                </c:pt>
                <c:pt idx="491">
                  <c:v>0,201929809</c:v>
                </c:pt>
                <c:pt idx="492">
                  <c:v>1,429393117</c:v>
                </c:pt>
                <c:pt idx="493">
                  <c:v>0,441765751</c:v>
                </c:pt>
                <c:pt idx="494">
                  <c:v>-0,506609424</c:v>
                </c:pt>
                <c:pt idx="495">
                  <c:v>0,532405762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12-1548-83C0-E215665A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76576"/>
        <c:axId val="835973808"/>
      </c:scatterChart>
      <c:valAx>
        <c:axId val="83597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Consumptions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973808"/>
        <c:crosses val="autoZero"/>
        <c:crossBetween val="midCat"/>
      </c:valAx>
      <c:valAx>
        <c:axId val="835973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7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Impressions by people who have liked your Page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37291,38763</c:v>
                </c:pt>
                <c:pt idx="14">
                  <c:v>P-value</c:v>
                </c:pt>
                <c:pt idx="15">
                  <c:v>0,354669691</c:v>
                </c:pt>
                <c:pt idx="16">
                  <c:v>0,007580927</c:v>
                </c:pt>
                <c:pt idx="17">
                  <c:v>0,068420941</c:v>
                </c:pt>
                <c:pt idx="18">
                  <c:v>0</c:v>
                </c:pt>
                <c:pt idx="19">
                  <c:v>3,43559E-08</c:v>
                </c:pt>
                <c:pt idx="20">
                  <c:v>0,238389679</c:v>
                </c:pt>
                <c:pt idx="21">
                  <c:v>0,504268387</c:v>
                </c:pt>
                <c:pt idx="22">
                  <c:v>3,83508E-05</c:v>
                </c:pt>
                <c:pt idx="23">
                  <c:v>0,000508105</c:v>
                </c:pt>
                <c:pt idx="24">
                  <c:v>3,4716E-263</c:v>
                </c:pt>
                <c:pt idx="25">
                  <c:v>1,00922E-19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9-334B-99F3-887E2A5B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500240"/>
        <c:axId val="835501920"/>
      </c:scatterChart>
      <c:valAx>
        <c:axId val="83550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Impressions by people who have liked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01920"/>
        <c:crosses val="autoZero"/>
        <c:crossBetween val="midCat"/>
      </c:valAx>
      <c:valAx>
        <c:axId val="835501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50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reach by people who like your Page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0,100806452</c:v>
                </c:pt>
                <c:pt idx="33">
                  <c:v>0,302419355</c:v>
                </c:pt>
                <c:pt idx="34">
                  <c:v>0,504032258</c:v>
                </c:pt>
                <c:pt idx="35">
                  <c:v>0,705645161</c:v>
                </c:pt>
                <c:pt idx="36">
                  <c:v>0,907258065</c:v>
                </c:pt>
                <c:pt idx="37">
                  <c:v>1,108870968</c:v>
                </c:pt>
                <c:pt idx="38">
                  <c:v>1,310483871</c:v>
                </c:pt>
                <c:pt idx="39">
                  <c:v>1,512096774</c:v>
                </c:pt>
                <c:pt idx="40">
                  <c:v>1,713709677</c:v>
                </c:pt>
                <c:pt idx="41">
                  <c:v>1,915322581</c:v>
                </c:pt>
                <c:pt idx="42">
                  <c:v>2,116935484</c:v>
                </c:pt>
                <c:pt idx="43">
                  <c:v>2,318548387</c:v>
                </c:pt>
                <c:pt idx="44">
                  <c:v>2,52016129</c:v>
                </c:pt>
                <c:pt idx="45">
                  <c:v>2,721774194</c:v>
                </c:pt>
                <c:pt idx="46">
                  <c:v>2,923387097</c:v>
                </c:pt>
                <c:pt idx="47">
                  <c:v>3,125</c:v>
                </c:pt>
                <c:pt idx="48">
                  <c:v>3,326612903</c:v>
                </c:pt>
                <c:pt idx="49">
                  <c:v>3,528225806</c:v>
                </c:pt>
                <c:pt idx="50">
                  <c:v>3,72983871</c:v>
                </c:pt>
                <c:pt idx="51">
                  <c:v>3,931451613</c:v>
                </c:pt>
                <c:pt idx="52">
                  <c:v>4,133064516</c:v>
                </c:pt>
                <c:pt idx="53">
                  <c:v>4,334677419</c:v>
                </c:pt>
                <c:pt idx="54">
                  <c:v>4,536290323</c:v>
                </c:pt>
                <c:pt idx="55">
                  <c:v>4,737903226</c:v>
                </c:pt>
                <c:pt idx="56">
                  <c:v>4,939516129</c:v>
                </c:pt>
                <c:pt idx="57">
                  <c:v>5,141129032</c:v>
                </c:pt>
                <c:pt idx="58">
                  <c:v>5,342741935</c:v>
                </c:pt>
                <c:pt idx="59">
                  <c:v>5,544354839</c:v>
                </c:pt>
                <c:pt idx="60">
                  <c:v>5,745967742</c:v>
                </c:pt>
                <c:pt idx="61">
                  <c:v>5,947580645</c:v>
                </c:pt>
                <c:pt idx="62">
                  <c:v>6,149193548</c:v>
                </c:pt>
                <c:pt idx="63">
                  <c:v>6,350806452</c:v>
                </c:pt>
                <c:pt idx="64">
                  <c:v>6,552419355</c:v>
                </c:pt>
                <c:pt idx="65">
                  <c:v>6,754032258</c:v>
                </c:pt>
                <c:pt idx="66">
                  <c:v>6,955645161</c:v>
                </c:pt>
                <c:pt idx="67">
                  <c:v>7,157258065</c:v>
                </c:pt>
                <c:pt idx="68">
                  <c:v>7,358870968</c:v>
                </c:pt>
                <c:pt idx="69">
                  <c:v>7,560483871</c:v>
                </c:pt>
                <c:pt idx="70">
                  <c:v>7,762096774</c:v>
                </c:pt>
                <c:pt idx="71">
                  <c:v>7,963709677</c:v>
                </c:pt>
                <c:pt idx="72">
                  <c:v>8,165322581</c:v>
                </c:pt>
                <c:pt idx="73">
                  <c:v>8,366935484</c:v>
                </c:pt>
                <c:pt idx="74">
                  <c:v>8,568548387</c:v>
                </c:pt>
                <c:pt idx="75">
                  <c:v>8,77016129</c:v>
                </c:pt>
                <c:pt idx="76">
                  <c:v>8,971774194</c:v>
                </c:pt>
                <c:pt idx="77">
                  <c:v>9,173387097</c:v>
                </c:pt>
                <c:pt idx="78">
                  <c:v>9,375</c:v>
                </c:pt>
                <c:pt idx="79">
                  <c:v>9,576612903</c:v>
                </c:pt>
                <c:pt idx="80">
                  <c:v>9,778225806</c:v>
                </c:pt>
                <c:pt idx="81">
                  <c:v>9,97983871</c:v>
                </c:pt>
                <c:pt idx="82">
                  <c:v>10,18145161</c:v>
                </c:pt>
                <c:pt idx="83">
                  <c:v>10,38306452</c:v>
                </c:pt>
                <c:pt idx="84">
                  <c:v>10,58467742</c:v>
                </c:pt>
                <c:pt idx="85">
                  <c:v>10,78629032</c:v>
                </c:pt>
                <c:pt idx="86">
                  <c:v>10,98790323</c:v>
                </c:pt>
                <c:pt idx="87">
                  <c:v>11,18951613</c:v>
                </c:pt>
                <c:pt idx="88">
                  <c:v>11,39112903</c:v>
                </c:pt>
                <c:pt idx="89">
                  <c:v>11,59274194</c:v>
                </c:pt>
                <c:pt idx="90">
                  <c:v>11,79435484</c:v>
                </c:pt>
                <c:pt idx="91">
                  <c:v>11,99596774</c:v>
                </c:pt>
                <c:pt idx="92">
                  <c:v>12,19758065</c:v>
                </c:pt>
                <c:pt idx="93">
                  <c:v>12,39919355</c:v>
                </c:pt>
                <c:pt idx="94">
                  <c:v>12,60080645</c:v>
                </c:pt>
                <c:pt idx="95">
                  <c:v>12,80241935</c:v>
                </c:pt>
                <c:pt idx="96">
                  <c:v>13,00403226</c:v>
                </c:pt>
                <c:pt idx="97">
                  <c:v>13,20564516</c:v>
                </c:pt>
                <c:pt idx="98">
                  <c:v>13,40725806</c:v>
                </c:pt>
                <c:pt idx="99">
                  <c:v>13,60887097</c:v>
                </c:pt>
                <c:pt idx="100">
                  <c:v>13,81048387</c:v>
                </c:pt>
                <c:pt idx="101">
                  <c:v>14,01209677</c:v>
                </c:pt>
                <c:pt idx="102">
                  <c:v>14,21370968</c:v>
                </c:pt>
                <c:pt idx="103">
                  <c:v>14,41532258</c:v>
                </c:pt>
                <c:pt idx="104">
                  <c:v>14,61693548</c:v>
                </c:pt>
                <c:pt idx="105">
                  <c:v>14,81854839</c:v>
                </c:pt>
                <c:pt idx="106">
                  <c:v>15,02016129</c:v>
                </c:pt>
                <c:pt idx="107">
                  <c:v>15,22177419</c:v>
                </c:pt>
                <c:pt idx="108">
                  <c:v>15,4233871</c:v>
                </c:pt>
                <c:pt idx="109">
                  <c:v>15,625</c:v>
                </c:pt>
                <c:pt idx="110">
                  <c:v>15,8266129</c:v>
                </c:pt>
                <c:pt idx="111">
                  <c:v>16,02822581</c:v>
                </c:pt>
                <c:pt idx="112">
                  <c:v>16,22983871</c:v>
                </c:pt>
                <c:pt idx="113">
                  <c:v>16,43145161</c:v>
                </c:pt>
                <c:pt idx="114">
                  <c:v>16,63306452</c:v>
                </c:pt>
                <c:pt idx="115">
                  <c:v>16,83467742</c:v>
                </c:pt>
                <c:pt idx="116">
                  <c:v>17,03629032</c:v>
                </c:pt>
                <c:pt idx="117">
                  <c:v>17,23790323</c:v>
                </c:pt>
                <c:pt idx="118">
                  <c:v>17,43951613</c:v>
                </c:pt>
                <c:pt idx="119">
                  <c:v>17,64112903</c:v>
                </c:pt>
                <c:pt idx="120">
                  <c:v>17,84274194</c:v>
                </c:pt>
                <c:pt idx="121">
                  <c:v>18,04435484</c:v>
                </c:pt>
                <c:pt idx="122">
                  <c:v>18,24596774</c:v>
                </c:pt>
                <c:pt idx="123">
                  <c:v>18,44758065</c:v>
                </c:pt>
                <c:pt idx="124">
                  <c:v>18,64919355</c:v>
                </c:pt>
                <c:pt idx="125">
                  <c:v>18,85080645</c:v>
                </c:pt>
                <c:pt idx="126">
                  <c:v>19,05241935</c:v>
                </c:pt>
                <c:pt idx="127">
                  <c:v>19,25403226</c:v>
                </c:pt>
                <c:pt idx="128">
                  <c:v>19,45564516</c:v>
                </c:pt>
                <c:pt idx="129">
                  <c:v>19,65725806</c:v>
                </c:pt>
                <c:pt idx="130">
                  <c:v>19,85887097</c:v>
                </c:pt>
                <c:pt idx="131">
                  <c:v>20,06048387</c:v>
                </c:pt>
                <c:pt idx="132">
                  <c:v>20,26209677</c:v>
                </c:pt>
                <c:pt idx="133">
                  <c:v>20,46370968</c:v>
                </c:pt>
                <c:pt idx="134">
                  <c:v>20,66532258</c:v>
                </c:pt>
                <c:pt idx="135">
                  <c:v>20,86693548</c:v>
                </c:pt>
                <c:pt idx="136">
                  <c:v>21,06854839</c:v>
                </c:pt>
                <c:pt idx="137">
                  <c:v>21,27016129</c:v>
                </c:pt>
                <c:pt idx="138">
                  <c:v>21,47177419</c:v>
                </c:pt>
                <c:pt idx="139">
                  <c:v>21,6733871</c:v>
                </c:pt>
                <c:pt idx="140">
                  <c:v>21,875</c:v>
                </c:pt>
                <c:pt idx="141">
                  <c:v>22,0766129</c:v>
                </c:pt>
                <c:pt idx="142">
                  <c:v>22,27822581</c:v>
                </c:pt>
                <c:pt idx="143">
                  <c:v>22,47983871</c:v>
                </c:pt>
                <c:pt idx="144">
                  <c:v>22,68145161</c:v>
                </c:pt>
                <c:pt idx="145">
                  <c:v>22,88306452</c:v>
                </c:pt>
                <c:pt idx="146">
                  <c:v>23,08467742</c:v>
                </c:pt>
                <c:pt idx="147">
                  <c:v>23,28629032</c:v>
                </c:pt>
                <c:pt idx="148">
                  <c:v>23,48790323</c:v>
                </c:pt>
                <c:pt idx="149">
                  <c:v>23,68951613</c:v>
                </c:pt>
                <c:pt idx="150">
                  <c:v>23,89112903</c:v>
                </c:pt>
                <c:pt idx="151">
                  <c:v>24,09274194</c:v>
                </c:pt>
                <c:pt idx="152">
                  <c:v>24,29435484</c:v>
                </c:pt>
                <c:pt idx="153">
                  <c:v>24,49596774</c:v>
                </c:pt>
                <c:pt idx="154">
                  <c:v>24,69758065</c:v>
                </c:pt>
                <c:pt idx="155">
                  <c:v>24,89919355</c:v>
                </c:pt>
                <c:pt idx="156">
                  <c:v>25,10080645</c:v>
                </c:pt>
                <c:pt idx="157">
                  <c:v>25,30241935</c:v>
                </c:pt>
                <c:pt idx="158">
                  <c:v>25,50403226</c:v>
                </c:pt>
                <c:pt idx="159">
                  <c:v>25,70564516</c:v>
                </c:pt>
                <c:pt idx="160">
                  <c:v>25,90725806</c:v>
                </c:pt>
                <c:pt idx="161">
                  <c:v>26,10887097</c:v>
                </c:pt>
                <c:pt idx="162">
                  <c:v>26,31048387</c:v>
                </c:pt>
                <c:pt idx="163">
                  <c:v>26,51209677</c:v>
                </c:pt>
                <c:pt idx="164">
                  <c:v>26,71370968</c:v>
                </c:pt>
                <c:pt idx="165">
                  <c:v>26,91532258</c:v>
                </c:pt>
                <c:pt idx="166">
                  <c:v>27,11693548</c:v>
                </c:pt>
                <c:pt idx="167">
                  <c:v>27,31854839</c:v>
                </c:pt>
                <c:pt idx="168">
                  <c:v>27,52016129</c:v>
                </c:pt>
                <c:pt idx="169">
                  <c:v>27,72177419</c:v>
                </c:pt>
                <c:pt idx="170">
                  <c:v>27,9233871</c:v>
                </c:pt>
                <c:pt idx="171">
                  <c:v>28,125</c:v>
                </c:pt>
                <c:pt idx="172">
                  <c:v>28,3266129</c:v>
                </c:pt>
                <c:pt idx="173">
                  <c:v>28,52822581</c:v>
                </c:pt>
                <c:pt idx="174">
                  <c:v>28,72983871</c:v>
                </c:pt>
                <c:pt idx="175">
                  <c:v>28,93145161</c:v>
                </c:pt>
                <c:pt idx="176">
                  <c:v>29,13306452</c:v>
                </c:pt>
                <c:pt idx="177">
                  <c:v>29,33467742</c:v>
                </c:pt>
                <c:pt idx="178">
                  <c:v>29,53629032</c:v>
                </c:pt>
                <c:pt idx="179">
                  <c:v>29,73790323</c:v>
                </c:pt>
                <c:pt idx="180">
                  <c:v>29,93951613</c:v>
                </c:pt>
                <c:pt idx="181">
                  <c:v>30,14112903</c:v>
                </c:pt>
                <c:pt idx="182">
                  <c:v>30,34274194</c:v>
                </c:pt>
                <c:pt idx="183">
                  <c:v>30,54435484</c:v>
                </c:pt>
                <c:pt idx="184">
                  <c:v>30,74596774</c:v>
                </c:pt>
                <c:pt idx="185">
                  <c:v>30,94758065</c:v>
                </c:pt>
                <c:pt idx="186">
                  <c:v>31,14919355</c:v>
                </c:pt>
                <c:pt idx="187">
                  <c:v>31,35080645</c:v>
                </c:pt>
                <c:pt idx="188">
                  <c:v>31,55241935</c:v>
                </c:pt>
                <c:pt idx="189">
                  <c:v>31,75403226</c:v>
                </c:pt>
                <c:pt idx="190">
                  <c:v>31,95564516</c:v>
                </c:pt>
                <c:pt idx="191">
                  <c:v>32,15725806</c:v>
                </c:pt>
                <c:pt idx="192">
                  <c:v>32,35887097</c:v>
                </c:pt>
                <c:pt idx="193">
                  <c:v>32,56048387</c:v>
                </c:pt>
                <c:pt idx="194">
                  <c:v>32,76209677</c:v>
                </c:pt>
                <c:pt idx="195">
                  <c:v>32,96370968</c:v>
                </c:pt>
                <c:pt idx="196">
                  <c:v>33,16532258</c:v>
                </c:pt>
                <c:pt idx="197">
                  <c:v>33,36693548</c:v>
                </c:pt>
                <c:pt idx="198">
                  <c:v>33,56854839</c:v>
                </c:pt>
                <c:pt idx="199">
                  <c:v>33,77016129</c:v>
                </c:pt>
                <c:pt idx="200">
                  <c:v>33,97177419</c:v>
                </c:pt>
                <c:pt idx="201">
                  <c:v>34,1733871</c:v>
                </c:pt>
                <c:pt idx="202">
                  <c:v>34,375</c:v>
                </c:pt>
                <c:pt idx="203">
                  <c:v>34,5766129</c:v>
                </c:pt>
                <c:pt idx="204">
                  <c:v>34,77822581</c:v>
                </c:pt>
                <c:pt idx="205">
                  <c:v>34,97983871</c:v>
                </c:pt>
                <c:pt idx="206">
                  <c:v>35,18145161</c:v>
                </c:pt>
                <c:pt idx="207">
                  <c:v>35,38306452</c:v>
                </c:pt>
                <c:pt idx="208">
                  <c:v>35,58467742</c:v>
                </c:pt>
                <c:pt idx="209">
                  <c:v>35,78629032</c:v>
                </c:pt>
                <c:pt idx="210">
                  <c:v>35,98790323</c:v>
                </c:pt>
                <c:pt idx="211">
                  <c:v>36,18951613</c:v>
                </c:pt>
                <c:pt idx="212">
                  <c:v>36,39112903</c:v>
                </c:pt>
                <c:pt idx="213">
                  <c:v>36,59274194</c:v>
                </c:pt>
                <c:pt idx="214">
                  <c:v>36,79435484</c:v>
                </c:pt>
                <c:pt idx="215">
                  <c:v>36,99596774</c:v>
                </c:pt>
                <c:pt idx="216">
                  <c:v>37,19758065</c:v>
                </c:pt>
                <c:pt idx="217">
                  <c:v>37,39919355</c:v>
                </c:pt>
                <c:pt idx="218">
                  <c:v>37,60080645</c:v>
                </c:pt>
                <c:pt idx="219">
                  <c:v>37,80241935</c:v>
                </c:pt>
                <c:pt idx="220">
                  <c:v>38,00403226</c:v>
                </c:pt>
                <c:pt idx="221">
                  <c:v>38,20564516</c:v>
                </c:pt>
                <c:pt idx="222">
                  <c:v>38,40725806</c:v>
                </c:pt>
                <c:pt idx="223">
                  <c:v>38,60887097</c:v>
                </c:pt>
                <c:pt idx="224">
                  <c:v>38,81048387</c:v>
                </c:pt>
                <c:pt idx="225">
                  <c:v>39,01209677</c:v>
                </c:pt>
                <c:pt idx="226">
                  <c:v>39,21370968</c:v>
                </c:pt>
                <c:pt idx="227">
                  <c:v>39,41532258</c:v>
                </c:pt>
                <c:pt idx="228">
                  <c:v>39,61693548</c:v>
                </c:pt>
                <c:pt idx="229">
                  <c:v>39,81854839</c:v>
                </c:pt>
                <c:pt idx="230">
                  <c:v>40,02016129</c:v>
                </c:pt>
                <c:pt idx="231">
                  <c:v>40,22177419</c:v>
                </c:pt>
                <c:pt idx="232">
                  <c:v>40,4233871</c:v>
                </c:pt>
                <c:pt idx="233">
                  <c:v>40,625</c:v>
                </c:pt>
                <c:pt idx="234">
                  <c:v>40,8266129</c:v>
                </c:pt>
                <c:pt idx="235">
                  <c:v>41,02822581</c:v>
                </c:pt>
                <c:pt idx="236">
                  <c:v>41,22983871</c:v>
                </c:pt>
                <c:pt idx="237">
                  <c:v>41,43145161</c:v>
                </c:pt>
                <c:pt idx="238">
                  <c:v>41,63306452</c:v>
                </c:pt>
                <c:pt idx="239">
                  <c:v>41,83467742</c:v>
                </c:pt>
                <c:pt idx="240">
                  <c:v>42,03629032</c:v>
                </c:pt>
                <c:pt idx="241">
                  <c:v>42,23790323</c:v>
                </c:pt>
                <c:pt idx="242">
                  <c:v>42,43951613</c:v>
                </c:pt>
                <c:pt idx="243">
                  <c:v>42,64112903</c:v>
                </c:pt>
                <c:pt idx="244">
                  <c:v>42,84274194</c:v>
                </c:pt>
                <c:pt idx="245">
                  <c:v>43,04435484</c:v>
                </c:pt>
                <c:pt idx="246">
                  <c:v>43,24596774</c:v>
                </c:pt>
                <c:pt idx="247">
                  <c:v>43,44758065</c:v>
                </c:pt>
                <c:pt idx="248">
                  <c:v>43,64919355</c:v>
                </c:pt>
                <c:pt idx="249">
                  <c:v>43,85080645</c:v>
                </c:pt>
                <c:pt idx="250">
                  <c:v>44,05241935</c:v>
                </c:pt>
                <c:pt idx="251">
                  <c:v>44,25403226</c:v>
                </c:pt>
                <c:pt idx="252">
                  <c:v>44,45564516</c:v>
                </c:pt>
                <c:pt idx="253">
                  <c:v>44,65725806</c:v>
                </c:pt>
                <c:pt idx="254">
                  <c:v>44,85887097</c:v>
                </c:pt>
                <c:pt idx="255">
                  <c:v>45,06048387</c:v>
                </c:pt>
                <c:pt idx="256">
                  <c:v>45,26209677</c:v>
                </c:pt>
                <c:pt idx="257">
                  <c:v>45,46370968</c:v>
                </c:pt>
                <c:pt idx="258">
                  <c:v>45,66532258</c:v>
                </c:pt>
                <c:pt idx="259">
                  <c:v>45,86693548</c:v>
                </c:pt>
                <c:pt idx="260">
                  <c:v>46,06854839</c:v>
                </c:pt>
                <c:pt idx="261">
                  <c:v>46,27016129</c:v>
                </c:pt>
                <c:pt idx="262">
                  <c:v>46,47177419</c:v>
                </c:pt>
                <c:pt idx="263">
                  <c:v>46,6733871</c:v>
                </c:pt>
                <c:pt idx="264">
                  <c:v>46,875</c:v>
                </c:pt>
                <c:pt idx="265">
                  <c:v>47,0766129</c:v>
                </c:pt>
                <c:pt idx="266">
                  <c:v>47,27822581</c:v>
                </c:pt>
                <c:pt idx="267">
                  <c:v>47,47983871</c:v>
                </c:pt>
                <c:pt idx="268">
                  <c:v>47,68145161</c:v>
                </c:pt>
                <c:pt idx="269">
                  <c:v>47,88306452</c:v>
                </c:pt>
                <c:pt idx="270">
                  <c:v>48,08467742</c:v>
                </c:pt>
                <c:pt idx="271">
                  <c:v>48,28629032</c:v>
                </c:pt>
                <c:pt idx="272">
                  <c:v>48,48790323</c:v>
                </c:pt>
                <c:pt idx="273">
                  <c:v>48,68951613</c:v>
                </c:pt>
                <c:pt idx="274">
                  <c:v>48,89112903</c:v>
                </c:pt>
                <c:pt idx="275">
                  <c:v>49,09274194</c:v>
                </c:pt>
                <c:pt idx="276">
                  <c:v>49,29435484</c:v>
                </c:pt>
                <c:pt idx="277">
                  <c:v>49,49596774</c:v>
                </c:pt>
                <c:pt idx="278">
                  <c:v>49,69758065</c:v>
                </c:pt>
                <c:pt idx="279">
                  <c:v>49,89919355</c:v>
                </c:pt>
                <c:pt idx="280">
                  <c:v>50,10080645</c:v>
                </c:pt>
                <c:pt idx="281">
                  <c:v>50,30241935</c:v>
                </c:pt>
                <c:pt idx="282">
                  <c:v>50,50403226</c:v>
                </c:pt>
                <c:pt idx="283">
                  <c:v>50,70564516</c:v>
                </c:pt>
                <c:pt idx="284">
                  <c:v>50,90725806</c:v>
                </c:pt>
                <c:pt idx="285">
                  <c:v>51,10887097</c:v>
                </c:pt>
                <c:pt idx="286">
                  <c:v>51,31048387</c:v>
                </c:pt>
                <c:pt idx="287">
                  <c:v>51,51209677</c:v>
                </c:pt>
                <c:pt idx="288">
                  <c:v>51,71370968</c:v>
                </c:pt>
                <c:pt idx="289">
                  <c:v>51,91532258</c:v>
                </c:pt>
                <c:pt idx="290">
                  <c:v>52,11693548</c:v>
                </c:pt>
                <c:pt idx="291">
                  <c:v>52,31854839</c:v>
                </c:pt>
                <c:pt idx="292">
                  <c:v>52,52016129</c:v>
                </c:pt>
                <c:pt idx="293">
                  <c:v>52,72177419</c:v>
                </c:pt>
                <c:pt idx="294">
                  <c:v>52,9233871</c:v>
                </c:pt>
                <c:pt idx="295">
                  <c:v>53,125</c:v>
                </c:pt>
                <c:pt idx="296">
                  <c:v>53,3266129</c:v>
                </c:pt>
                <c:pt idx="297">
                  <c:v>53,52822581</c:v>
                </c:pt>
                <c:pt idx="298">
                  <c:v>53,72983871</c:v>
                </c:pt>
                <c:pt idx="299">
                  <c:v>53,93145161</c:v>
                </c:pt>
                <c:pt idx="300">
                  <c:v>54,13306452</c:v>
                </c:pt>
                <c:pt idx="301">
                  <c:v>54,33467742</c:v>
                </c:pt>
                <c:pt idx="302">
                  <c:v>54,53629032</c:v>
                </c:pt>
                <c:pt idx="303">
                  <c:v>54,73790323</c:v>
                </c:pt>
                <c:pt idx="304">
                  <c:v>54,93951613</c:v>
                </c:pt>
                <c:pt idx="305">
                  <c:v>55,14112903</c:v>
                </c:pt>
                <c:pt idx="306">
                  <c:v>55,34274194</c:v>
                </c:pt>
                <c:pt idx="307">
                  <c:v>55,54435484</c:v>
                </c:pt>
                <c:pt idx="308">
                  <c:v>55,74596774</c:v>
                </c:pt>
                <c:pt idx="309">
                  <c:v>55,94758065</c:v>
                </c:pt>
                <c:pt idx="310">
                  <c:v>56,14919355</c:v>
                </c:pt>
                <c:pt idx="311">
                  <c:v>56,35080645</c:v>
                </c:pt>
                <c:pt idx="312">
                  <c:v>56,55241935</c:v>
                </c:pt>
                <c:pt idx="313">
                  <c:v>56,75403226</c:v>
                </c:pt>
                <c:pt idx="314">
                  <c:v>56,95564516</c:v>
                </c:pt>
                <c:pt idx="315">
                  <c:v>57,15725806</c:v>
                </c:pt>
                <c:pt idx="316">
                  <c:v>57,35887097</c:v>
                </c:pt>
                <c:pt idx="317">
                  <c:v>57,56048387</c:v>
                </c:pt>
                <c:pt idx="318">
                  <c:v>57,76209677</c:v>
                </c:pt>
                <c:pt idx="319">
                  <c:v>57,96370968</c:v>
                </c:pt>
                <c:pt idx="320">
                  <c:v>58,16532258</c:v>
                </c:pt>
                <c:pt idx="321">
                  <c:v>58,36693548</c:v>
                </c:pt>
                <c:pt idx="322">
                  <c:v>58,56854839</c:v>
                </c:pt>
                <c:pt idx="323">
                  <c:v>58,77016129</c:v>
                </c:pt>
                <c:pt idx="324">
                  <c:v>58,97177419</c:v>
                </c:pt>
                <c:pt idx="325">
                  <c:v>59,1733871</c:v>
                </c:pt>
                <c:pt idx="326">
                  <c:v>59,375</c:v>
                </c:pt>
                <c:pt idx="327">
                  <c:v>59,5766129</c:v>
                </c:pt>
                <c:pt idx="328">
                  <c:v>59,77822581</c:v>
                </c:pt>
                <c:pt idx="329">
                  <c:v>59,97983871</c:v>
                </c:pt>
                <c:pt idx="330">
                  <c:v>60,18145161</c:v>
                </c:pt>
                <c:pt idx="331">
                  <c:v>60,38306452</c:v>
                </c:pt>
                <c:pt idx="332">
                  <c:v>60,58467742</c:v>
                </c:pt>
                <c:pt idx="333">
                  <c:v>60,78629032</c:v>
                </c:pt>
                <c:pt idx="334">
                  <c:v>60,98790323</c:v>
                </c:pt>
                <c:pt idx="335">
                  <c:v>61,18951613</c:v>
                </c:pt>
                <c:pt idx="336">
                  <c:v>61,39112903</c:v>
                </c:pt>
                <c:pt idx="337">
                  <c:v>61,59274194</c:v>
                </c:pt>
                <c:pt idx="338">
                  <c:v>61,79435484</c:v>
                </c:pt>
                <c:pt idx="339">
                  <c:v>61,99596774</c:v>
                </c:pt>
                <c:pt idx="340">
                  <c:v>62,19758065</c:v>
                </c:pt>
                <c:pt idx="341">
                  <c:v>62,39919355</c:v>
                </c:pt>
                <c:pt idx="342">
                  <c:v>62,60080645</c:v>
                </c:pt>
                <c:pt idx="343">
                  <c:v>62,80241935</c:v>
                </c:pt>
                <c:pt idx="344">
                  <c:v>63,00403226</c:v>
                </c:pt>
                <c:pt idx="345">
                  <c:v>63,20564516</c:v>
                </c:pt>
                <c:pt idx="346">
                  <c:v>63,40725806</c:v>
                </c:pt>
                <c:pt idx="347">
                  <c:v>63,60887097</c:v>
                </c:pt>
                <c:pt idx="348">
                  <c:v>63,81048387</c:v>
                </c:pt>
                <c:pt idx="349">
                  <c:v>64,01209677</c:v>
                </c:pt>
                <c:pt idx="350">
                  <c:v>64,21370968</c:v>
                </c:pt>
                <c:pt idx="351">
                  <c:v>64,41532258</c:v>
                </c:pt>
                <c:pt idx="352">
                  <c:v>64,61693548</c:v>
                </c:pt>
                <c:pt idx="353">
                  <c:v>64,81854839</c:v>
                </c:pt>
                <c:pt idx="354">
                  <c:v>65,02016129</c:v>
                </c:pt>
                <c:pt idx="355">
                  <c:v>65,22177419</c:v>
                </c:pt>
                <c:pt idx="356">
                  <c:v>65,4233871</c:v>
                </c:pt>
                <c:pt idx="357">
                  <c:v>65,625</c:v>
                </c:pt>
                <c:pt idx="358">
                  <c:v>65,8266129</c:v>
                </c:pt>
                <c:pt idx="359">
                  <c:v>66,02822581</c:v>
                </c:pt>
                <c:pt idx="360">
                  <c:v>66,22983871</c:v>
                </c:pt>
                <c:pt idx="361">
                  <c:v>66,43145161</c:v>
                </c:pt>
                <c:pt idx="362">
                  <c:v>66,63306452</c:v>
                </c:pt>
                <c:pt idx="363">
                  <c:v>66,83467742</c:v>
                </c:pt>
                <c:pt idx="364">
                  <c:v>67,03629032</c:v>
                </c:pt>
                <c:pt idx="365">
                  <c:v>67,23790323</c:v>
                </c:pt>
                <c:pt idx="366">
                  <c:v>67,43951613</c:v>
                </c:pt>
                <c:pt idx="367">
                  <c:v>67,64112903</c:v>
                </c:pt>
                <c:pt idx="368">
                  <c:v>67,84274194</c:v>
                </c:pt>
                <c:pt idx="369">
                  <c:v>68,04435484</c:v>
                </c:pt>
                <c:pt idx="370">
                  <c:v>68,24596774</c:v>
                </c:pt>
                <c:pt idx="371">
                  <c:v>68,44758065</c:v>
                </c:pt>
                <c:pt idx="372">
                  <c:v>68,64919355</c:v>
                </c:pt>
                <c:pt idx="373">
                  <c:v>68,85080645</c:v>
                </c:pt>
                <c:pt idx="374">
                  <c:v>69,05241935</c:v>
                </c:pt>
                <c:pt idx="375">
                  <c:v>69,25403226</c:v>
                </c:pt>
                <c:pt idx="376">
                  <c:v>69,45564516</c:v>
                </c:pt>
                <c:pt idx="377">
                  <c:v>69,65725806</c:v>
                </c:pt>
                <c:pt idx="378">
                  <c:v>69,85887097</c:v>
                </c:pt>
                <c:pt idx="379">
                  <c:v>70,06048387</c:v>
                </c:pt>
                <c:pt idx="380">
                  <c:v>70,26209677</c:v>
                </c:pt>
                <c:pt idx="381">
                  <c:v>70,46370968</c:v>
                </c:pt>
                <c:pt idx="382">
                  <c:v>70,66532258</c:v>
                </c:pt>
                <c:pt idx="383">
                  <c:v>70,86693548</c:v>
                </c:pt>
                <c:pt idx="384">
                  <c:v>71,06854839</c:v>
                </c:pt>
                <c:pt idx="385">
                  <c:v>71,27016129</c:v>
                </c:pt>
                <c:pt idx="386">
                  <c:v>71,47177419</c:v>
                </c:pt>
                <c:pt idx="387">
                  <c:v>71,6733871</c:v>
                </c:pt>
                <c:pt idx="388">
                  <c:v>71,875</c:v>
                </c:pt>
                <c:pt idx="389">
                  <c:v>72,0766129</c:v>
                </c:pt>
                <c:pt idx="390">
                  <c:v>72,27822581</c:v>
                </c:pt>
                <c:pt idx="391">
                  <c:v>72,47983871</c:v>
                </c:pt>
                <c:pt idx="392">
                  <c:v>72,68145161</c:v>
                </c:pt>
                <c:pt idx="393">
                  <c:v>72,88306452</c:v>
                </c:pt>
                <c:pt idx="394">
                  <c:v>73,08467742</c:v>
                </c:pt>
                <c:pt idx="395">
                  <c:v>73,28629032</c:v>
                </c:pt>
                <c:pt idx="396">
                  <c:v>73,48790323</c:v>
                </c:pt>
                <c:pt idx="397">
                  <c:v>73,68951613</c:v>
                </c:pt>
                <c:pt idx="398">
                  <c:v>73,89112903</c:v>
                </c:pt>
                <c:pt idx="399">
                  <c:v>74,09274194</c:v>
                </c:pt>
                <c:pt idx="400">
                  <c:v>74,29435484</c:v>
                </c:pt>
                <c:pt idx="401">
                  <c:v>74,49596774</c:v>
                </c:pt>
                <c:pt idx="402">
                  <c:v>74,69758065</c:v>
                </c:pt>
                <c:pt idx="403">
                  <c:v>74,89919355</c:v>
                </c:pt>
                <c:pt idx="404">
                  <c:v>75,10080645</c:v>
                </c:pt>
                <c:pt idx="405">
                  <c:v>75,30241935</c:v>
                </c:pt>
                <c:pt idx="406">
                  <c:v>75,50403226</c:v>
                </c:pt>
                <c:pt idx="407">
                  <c:v>75,70564516</c:v>
                </c:pt>
                <c:pt idx="408">
                  <c:v>75,90725806</c:v>
                </c:pt>
                <c:pt idx="409">
                  <c:v>76,10887097</c:v>
                </c:pt>
                <c:pt idx="410">
                  <c:v>76,31048387</c:v>
                </c:pt>
                <c:pt idx="411">
                  <c:v>76,51209677</c:v>
                </c:pt>
                <c:pt idx="412">
                  <c:v>76,71370968</c:v>
                </c:pt>
                <c:pt idx="413">
                  <c:v>76,91532258</c:v>
                </c:pt>
                <c:pt idx="414">
                  <c:v>77,11693548</c:v>
                </c:pt>
                <c:pt idx="415">
                  <c:v>77,31854839</c:v>
                </c:pt>
                <c:pt idx="416">
                  <c:v>77,52016129</c:v>
                </c:pt>
                <c:pt idx="417">
                  <c:v>77,72177419</c:v>
                </c:pt>
                <c:pt idx="418">
                  <c:v>77,9233871</c:v>
                </c:pt>
                <c:pt idx="419">
                  <c:v>78,125</c:v>
                </c:pt>
                <c:pt idx="420">
                  <c:v>78,3266129</c:v>
                </c:pt>
                <c:pt idx="421">
                  <c:v>78,52822581</c:v>
                </c:pt>
                <c:pt idx="422">
                  <c:v>78,72983871</c:v>
                </c:pt>
                <c:pt idx="423">
                  <c:v>78,93145161</c:v>
                </c:pt>
                <c:pt idx="424">
                  <c:v>79,13306452</c:v>
                </c:pt>
                <c:pt idx="425">
                  <c:v>79,33467742</c:v>
                </c:pt>
                <c:pt idx="426">
                  <c:v>79,53629032</c:v>
                </c:pt>
                <c:pt idx="427">
                  <c:v>79,73790323</c:v>
                </c:pt>
                <c:pt idx="428">
                  <c:v>79,93951613</c:v>
                </c:pt>
                <c:pt idx="429">
                  <c:v>80,14112903</c:v>
                </c:pt>
                <c:pt idx="430">
                  <c:v>80,34274194</c:v>
                </c:pt>
                <c:pt idx="431">
                  <c:v>80,54435484</c:v>
                </c:pt>
                <c:pt idx="432">
                  <c:v>80,74596774</c:v>
                </c:pt>
                <c:pt idx="433">
                  <c:v>80,94758065</c:v>
                </c:pt>
                <c:pt idx="434">
                  <c:v>81,14919355</c:v>
                </c:pt>
                <c:pt idx="435">
                  <c:v>81,35080645</c:v>
                </c:pt>
                <c:pt idx="436">
                  <c:v>81,55241935</c:v>
                </c:pt>
                <c:pt idx="437">
                  <c:v>81,75403226</c:v>
                </c:pt>
                <c:pt idx="438">
                  <c:v>81,95564516</c:v>
                </c:pt>
                <c:pt idx="439">
                  <c:v>82,15725806</c:v>
                </c:pt>
                <c:pt idx="440">
                  <c:v>82,35887097</c:v>
                </c:pt>
                <c:pt idx="441">
                  <c:v>82,56048387</c:v>
                </c:pt>
                <c:pt idx="442">
                  <c:v>82,76209677</c:v>
                </c:pt>
                <c:pt idx="443">
                  <c:v>82,96370968</c:v>
                </c:pt>
                <c:pt idx="444">
                  <c:v>83,16532258</c:v>
                </c:pt>
                <c:pt idx="445">
                  <c:v>83,36693548</c:v>
                </c:pt>
                <c:pt idx="446">
                  <c:v>83,56854839</c:v>
                </c:pt>
                <c:pt idx="447">
                  <c:v>83,77016129</c:v>
                </c:pt>
                <c:pt idx="448">
                  <c:v>83,97177419</c:v>
                </c:pt>
                <c:pt idx="449">
                  <c:v>84,1733871</c:v>
                </c:pt>
                <c:pt idx="450">
                  <c:v>84,375</c:v>
                </c:pt>
                <c:pt idx="451">
                  <c:v>84,5766129</c:v>
                </c:pt>
                <c:pt idx="452">
                  <c:v>84,77822581</c:v>
                </c:pt>
                <c:pt idx="453">
                  <c:v>84,97983871</c:v>
                </c:pt>
                <c:pt idx="454">
                  <c:v>85,18145161</c:v>
                </c:pt>
                <c:pt idx="455">
                  <c:v>85,38306452</c:v>
                </c:pt>
                <c:pt idx="456">
                  <c:v>85,58467742</c:v>
                </c:pt>
                <c:pt idx="457">
                  <c:v>85,78629032</c:v>
                </c:pt>
                <c:pt idx="458">
                  <c:v>85,98790323</c:v>
                </c:pt>
                <c:pt idx="459">
                  <c:v>86,18951613</c:v>
                </c:pt>
                <c:pt idx="460">
                  <c:v>86,39112903</c:v>
                </c:pt>
                <c:pt idx="461">
                  <c:v>86,59274194</c:v>
                </c:pt>
                <c:pt idx="462">
                  <c:v>86,79435484</c:v>
                </c:pt>
                <c:pt idx="463">
                  <c:v>86,99596774</c:v>
                </c:pt>
                <c:pt idx="464">
                  <c:v>87,19758065</c:v>
                </c:pt>
                <c:pt idx="465">
                  <c:v>87,39919355</c:v>
                </c:pt>
                <c:pt idx="466">
                  <c:v>87,60080645</c:v>
                </c:pt>
                <c:pt idx="467">
                  <c:v>87,80241935</c:v>
                </c:pt>
                <c:pt idx="468">
                  <c:v>88,00403226</c:v>
                </c:pt>
                <c:pt idx="469">
                  <c:v>88,20564516</c:v>
                </c:pt>
                <c:pt idx="470">
                  <c:v>88,40725806</c:v>
                </c:pt>
                <c:pt idx="471">
                  <c:v>88,60887097</c:v>
                </c:pt>
                <c:pt idx="472">
                  <c:v>88,81048387</c:v>
                </c:pt>
                <c:pt idx="473">
                  <c:v>89,01209677</c:v>
                </c:pt>
                <c:pt idx="474">
                  <c:v>89,21370968</c:v>
                </c:pt>
                <c:pt idx="475">
                  <c:v>89,41532258</c:v>
                </c:pt>
                <c:pt idx="476">
                  <c:v>89,61693548</c:v>
                </c:pt>
                <c:pt idx="477">
                  <c:v>89,81854839</c:v>
                </c:pt>
                <c:pt idx="478">
                  <c:v>90,02016129</c:v>
                </c:pt>
                <c:pt idx="479">
                  <c:v>90,22177419</c:v>
                </c:pt>
                <c:pt idx="480">
                  <c:v>90,4233871</c:v>
                </c:pt>
                <c:pt idx="481">
                  <c:v>90,625</c:v>
                </c:pt>
                <c:pt idx="482">
                  <c:v>90,8266129</c:v>
                </c:pt>
                <c:pt idx="483">
                  <c:v>91,02822581</c:v>
                </c:pt>
                <c:pt idx="484">
                  <c:v>91,22983871</c:v>
                </c:pt>
                <c:pt idx="485">
                  <c:v>91,43145161</c:v>
                </c:pt>
                <c:pt idx="486">
                  <c:v>91,63306452</c:v>
                </c:pt>
                <c:pt idx="487">
                  <c:v>91,83467742</c:v>
                </c:pt>
                <c:pt idx="488">
                  <c:v>92,03629032</c:v>
                </c:pt>
                <c:pt idx="489">
                  <c:v>92,23790323</c:v>
                </c:pt>
                <c:pt idx="490">
                  <c:v>92,43951613</c:v>
                </c:pt>
                <c:pt idx="491">
                  <c:v>92,64112903</c:v>
                </c:pt>
                <c:pt idx="492">
                  <c:v>92,84274194</c:v>
                </c:pt>
                <c:pt idx="493">
                  <c:v>93,04435484</c:v>
                </c:pt>
                <c:pt idx="494">
                  <c:v>93,24596774</c:v>
                </c:pt>
                <c:pt idx="495">
                  <c:v>93,44758065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C6-3149-AFBE-69F08700E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47280"/>
        <c:axId val="836148960"/>
      </c:scatterChart>
      <c:valAx>
        <c:axId val="83614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reach by people who like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48960"/>
        <c:crosses val="autoZero"/>
        <c:crossBetween val="midCat"/>
      </c:valAx>
      <c:valAx>
        <c:axId val="836148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4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People who have liked your Page and engaged with your post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3-A347-A84A-02635724F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532272"/>
        <c:axId val="835533952"/>
      </c:scatterChart>
      <c:valAx>
        <c:axId val="83553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People who have liked your Page and engaged with your post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33952"/>
        <c:crosses val="autoZero"/>
        <c:crossBetween val="midCat"/>
      </c:valAx>
      <c:valAx>
        <c:axId val="83553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53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9A-BB41-AFE2-27859725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28752"/>
        <c:axId val="836169440"/>
      </c:scatterChart>
      <c:valAx>
        <c:axId val="83612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comment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69440"/>
        <c:crosses val="autoZero"/>
        <c:crossBetween val="midCat"/>
      </c:valAx>
      <c:valAx>
        <c:axId val="83616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2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like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DA-A341-A9A6-FC205140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022160"/>
        <c:axId val="787023792"/>
      </c:scatterChart>
      <c:valAx>
        <c:axId val="78702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like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023792"/>
        <c:crosses val="autoZero"/>
        <c:crossBetween val="midCat"/>
      </c:valAx>
      <c:valAx>
        <c:axId val="78702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0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share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6-4149-A2A6-ABEECE0E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69008"/>
        <c:axId val="836152048"/>
      </c:scatterChart>
      <c:valAx>
        <c:axId val="83606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share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52048"/>
        <c:crosses val="autoZero"/>
        <c:crossBetween val="midCat"/>
      </c:valAx>
      <c:valAx>
        <c:axId val="836152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6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Reach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2-5541-89E2-F66C0A59E1F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2-5541-89E2-F66C0A59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37216"/>
        <c:axId val="835638896"/>
      </c:scatterChart>
      <c:valAx>
        <c:axId val="83563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Reach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38896"/>
        <c:crosses val="autoZero"/>
        <c:crossBetween val="midCat"/>
      </c:valAx>
      <c:valAx>
        <c:axId val="835638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3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Impressions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0,999350349</c:v>
                </c:pt>
                <c:pt idx="3">
                  <c:v>0,998701121</c:v>
                </c:pt>
                <c:pt idx="4">
                  <c:v>0,99867434</c:v>
                </c:pt>
                <c:pt idx="5">
                  <c:v>32,19991163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-2,145710848</c:v>
                </c:pt>
                <c:pt idx="16">
                  <c:v>-0,00074817</c:v>
                </c:pt>
                <c:pt idx="17">
                  <c:v>0,000182526</c:v>
                </c:pt>
                <c:pt idx="18">
                  <c:v>1,000468809</c:v>
                </c:pt>
                <c:pt idx="19">
                  <c:v>0,005770898</c:v>
                </c:pt>
                <c:pt idx="20">
                  <c:v>-0,000130975</c:v>
                </c:pt>
                <c:pt idx="21">
                  <c:v>0,000397002</c:v>
                </c:pt>
                <c:pt idx="22">
                  <c:v>0,023610115</c:v>
                </c:pt>
                <c:pt idx="23">
                  <c:v>0,510386716</c:v>
                </c:pt>
                <c:pt idx="24">
                  <c:v>-0,934378369</c:v>
                </c:pt>
                <c:pt idx="25">
                  <c:v>0,898159635</c:v>
                </c:pt>
                <c:pt idx="31">
                  <c:v>Predicted popularity</c:v>
                </c:pt>
                <c:pt idx="32">
                  <c:v>122,2774988</c:v>
                </c:pt>
                <c:pt idx="33">
                  <c:v>1395,032498</c:v>
                </c:pt>
                <c:pt idx="34">
                  <c:v>129,0690264</c:v>
                </c:pt>
                <c:pt idx="35">
                  <c:v>925,1476218</c:v>
                </c:pt>
                <c:pt idx="36">
                  <c:v>429,4159889</c:v>
                </c:pt>
                <c:pt idx="37">
                  <c:v>1106,52828</c:v>
                </c:pt>
                <c:pt idx="38">
                  <c:v>279,7397213</c:v>
                </c:pt>
                <c:pt idx="39">
                  <c:v>251,6770004</c:v>
                </c:pt>
                <c:pt idx="40">
                  <c:v>1441,656674</c:v>
                </c:pt>
                <c:pt idx="41">
                  <c:v>201,8537307</c:v>
                </c:pt>
                <c:pt idx="42">
                  <c:v>4167,101972</c:v>
                </c:pt>
                <c:pt idx="43">
                  <c:v>143,6718224</c:v>
                </c:pt>
                <c:pt idx="44">
                  <c:v>122,9157147</c:v>
                </c:pt>
                <c:pt idx="45">
                  <c:v>135,0569197</c:v>
                </c:pt>
                <c:pt idx="46">
                  <c:v>377,0768938</c:v>
                </c:pt>
                <c:pt idx="47">
                  <c:v>1233,154109</c:v>
                </c:pt>
                <c:pt idx="48">
                  <c:v>138,5403469</c:v>
                </c:pt>
                <c:pt idx="49">
                  <c:v>1121,40126</c:v>
                </c:pt>
                <c:pt idx="50">
                  <c:v>96,53102193</c:v>
                </c:pt>
                <c:pt idx="51">
                  <c:v>96,83808087</c:v>
                </c:pt>
                <c:pt idx="52">
                  <c:v>152,4635864</c:v>
                </c:pt>
                <c:pt idx="53">
                  <c:v>12,92337912</c:v>
                </c:pt>
                <c:pt idx="54">
                  <c:v>105,0833514</c:v>
                </c:pt>
                <c:pt idx="55">
                  <c:v>131,5291211</c:v>
                </c:pt>
                <c:pt idx="56">
                  <c:v>1294,915222</c:v>
                </c:pt>
                <c:pt idx="57">
                  <c:v>1489,062198</c:v>
                </c:pt>
                <c:pt idx="58">
                  <c:v>2544,895457</c:v>
                </c:pt>
                <c:pt idx="59">
                  <c:v>135,7264531</c:v>
                </c:pt>
                <c:pt idx="60">
                  <c:v>574,216568</c:v>
                </c:pt>
                <c:pt idx="61">
                  <c:v>1035,55452</c:v>
                </c:pt>
                <c:pt idx="62">
                  <c:v>327,4090067</c:v>
                </c:pt>
                <c:pt idx="63">
                  <c:v>178,8830001</c:v>
                </c:pt>
                <c:pt idx="64">
                  <c:v>270,9235734</c:v>
                </c:pt>
                <c:pt idx="65">
                  <c:v>202,107849</c:v>
                </c:pt>
                <c:pt idx="66">
                  <c:v>267,1027782</c:v>
                </c:pt>
                <c:pt idx="67">
                  <c:v>290,7545582</c:v>
                </c:pt>
                <c:pt idx="68">
                  <c:v>180,6614926</c:v>
                </c:pt>
                <c:pt idx="69">
                  <c:v>422,7495875</c:v>
                </c:pt>
                <c:pt idx="70">
                  <c:v>5302,930077</c:v>
                </c:pt>
                <c:pt idx="71">
                  <c:v>283,143317</c:v>
                </c:pt>
                <c:pt idx="72">
                  <c:v>1942,686639</c:v>
                </c:pt>
                <c:pt idx="73">
                  <c:v>362,246464</c:v>
                </c:pt>
                <c:pt idx="74">
                  <c:v>2182,272686</c:v>
                </c:pt>
                <c:pt idx="75">
                  <c:v>119,7820888</c:v>
                </c:pt>
                <c:pt idx="76">
                  <c:v>327,6301975</c:v>
                </c:pt>
                <c:pt idx="77">
                  <c:v>163,1795029</c:v>
                </c:pt>
                <c:pt idx="78">
                  <c:v>3537,306489</c:v>
                </c:pt>
                <c:pt idx="79">
                  <c:v>90,23510929</c:v>
                </c:pt>
                <c:pt idx="80">
                  <c:v>285,6978007</c:v>
                </c:pt>
                <c:pt idx="81">
                  <c:v>74,0492684</c:v>
                </c:pt>
                <c:pt idx="82">
                  <c:v>71,48398773</c:v>
                </c:pt>
                <c:pt idx="83">
                  <c:v>500,6615542</c:v>
                </c:pt>
                <c:pt idx="84">
                  <c:v>202,4401291</c:v>
                </c:pt>
                <c:pt idx="85">
                  <c:v>200,4289399</c:v>
                </c:pt>
                <c:pt idx="86">
                  <c:v>215,8598359</c:v>
                </c:pt>
                <c:pt idx="87">
                  <c:v>416,1515373</c:v>
                </c:pt>
                <c:pt idx="88">
                  <c:v>242,7092474</c:v>
                </c:pt>
                <c:pt idx="89">
                  <c:v>140,6138718</c:v>
                </c:pt>
                <c:pt idx="90">
                  <c:v>173,5238235</c:v>
                </c:pt>
                <c:pt idx="91">
                  <c:v>309,9305606</c:v>
                </c:pt>
                <c:pt idx="92">
                  <c:v>345,245354</c:v>
                </c:pt>
                <c:pt idx="93">
                  <c:v>510,1519082</c:v>
                </c:pt>
                <c:pt idx="94">
                  <c:v>654,954056</c:v>
                </c:pt>
                <c:pt idx="95">
                  <c:v>360,9832591</c:v>
                </c:pt>
                <c:pt idx="96">
                  <c:v>186,3281982</c:v>
                </c:pt>
                <c:pt idx="97">
                  <c:v>321,6636573</c:v>
                </c:pt>
                <c:pt idx="98">
                  <c:v>160,8114466</c:v>
                </c:pt>
                <c:pt idx="99">
                  <c:v>1004,528291</c:v>
                </c:pt>
                <c:pt idx="100">
                  <c:v>179,225788</c:v>
                </c:pt>
                <c:pt idx="101">
                  <c:v>316,710536</c:v>
                </c:pt>
                <c:pt idx="102">
                  <c:v>462,0586855</c:v>
                </c:pt>
                <c:pt idx="103">
                  <c:v>1763,299584</c:v>
                </c:pt>
                <c:pt idx="104">
                  <c:v>855,347056</c:v>
                </c:pt>
                <c:pt idx="105">
                  <c:v>455,9990996</c:v>
                </c:pt>
                <c:pt idx="106">
                  <c:v>446,2603312</c:v>
                </c:pt>
                <c:pt idx="107">
                  <c:v>851,8522679</c:v>
                </c:pt>
                <c:pt idx="108">
                  <c:v>15,06535208</c:v>
                </c:pt>
                <c:pt idx="109">
                  <c:v>369,0651678</c:v>
                </c:pt>
                <c:pt idx="110">
                  <c:v>174,2419373</c:v>
                </c:pt>
                <c:pt idx="111">
                  <c:v>661,6580405</c:v>
                </c:pt>
                <c:pt idx="112">
                  <c:v>2289,768307</c:v>
                </c:pt>
                <c:pt idx="113">
                  <c:v>377,2212246</c:v>
                </c:pt>
                <c:pt idx="114">
                  <c:v>336,4206643</c:v>
                </c:pt>
                <c:pt idx="115">
                  <c:v>249,5911106</c:v>
                </c:pt>
                <c:pt idx="116">
                  <c:v>122,0508643</c:v>
                </c:pt>
                <c:pt idx="117">
                  <c:v>271,7495126</c:v>
                </c:pt>
                <c:pt idx="118">
                  <c:v>236,093764</c:v>
                </c:pt>
                <c:pt idx="119">
                  <c:v>342,4839186</c:v>
                </c:pt>
                <c:pt idx="120">
                  <c:v>199,5493509</c:v>
                </c:pt>
                <c:pt idx="121">
                  <c:v>297,0457264</c:v>
                </c:pt>
                <c:pt idx="122">
                  <c:v>616,1995566</c:v>
                </c:pt>
                <c:pt idx="123">
                  <c:v>230,2450882</c:v>
                </c:pt>
                <c:pt idx="124">
                  <c:v>369,3118984</c:v>
                </c:pt>
                <c:pt idx="125">
                  <c:v>226,1677721</c:v>
                </c:pt>
                <c:pt idx="126">
                  <c:v>225,5818034</c:v>
                </c:pt>
                <c:pt idx="127">
                  <c:v>280,8636673</c:v>
                </c:pt>
                <c:pt idx="128">
                  <c:v>304,6647159</c:v>
                </c:pt>
                <c:pt idx="129">
                  <c:v>238,9071694</c:v>
                </c:pt>
                <c:pt idx="130">
                  <c:v>1960,819687</c:v>
                </c:pt>
                <c:pt idx="131">
                  <c:v>578,1609105</c:v>
                </c:pt>
                <c:pt idx="132">
                  <c:v>35,53954836</c:v>
                </c:pt>
                <c:pt idx="133">
                  <c:v>1329,483409</c:v>
                </c:pt>
                <c:pt idx="134">
                  <c:v>246,9663999</c:v>
                </c:pt>
                <c:pt idx="135">
                  <c:v>222,4634758</c:v>
                </c:pt>
                <c:pt idx="136">
                  <c:v>318,3231146</c:v>
                </c:pt>
                <c:pt idx="137">
                  <c:v>2503,69259</c:v>
                </c:pt>
                <c:pt idx="138">
                  <c:v>323,6505174</c:v>
                </c:pt>
                <c:pt idx="139">
                  <c:v>1013,146588</c:v>
                </c:pt>
                <c:pt idx="140">
                  <c:v>226,1416786</c:v>
                </c:pt>
                <c:pt idx="141">
                  <c:v>2576,185881</c:v>
                </c:pt>
                <c:pt idx="142">
                  <c:v>329,7925234</c:v>
                </c:pt>
                <c:pt idx="143">
                  <c:v>224,5699274</c:v>
                </c:pt>
                <c:pt idx="144">
                  <c:v>317,6386422</c:v>
                </c:pt>
                <c:pt idx="145">
                  <c:v>365,4718507</c:v>
                </c:pt>
                <c:pt idx="146">
                  <c:v>327,6789168</c:v>
                </c:pt>
                <c:pt idx="147">
                  <c:v>1475,347647</c:v>
                </c:pt>
                <c:pt idx="148">
                  <c:v>302,3469602</c:v>
                </c:pt>
                <c:pt idx="149">
                  <c:v>403,2873479</c:v>
                </c:pt>
                <c:pt idx="150">
                  <c:v>264,021802</c:v>
                </c:pt>
                <c:pt idx="151">
                  <c:v>2667,430534</c:v>
                </c:pt>
                <c:pt idx="152">
                  <c:v>262,9728241</c:v>
                </c:pt>
                <c:pt idx="153">
                  <c:v>232,3222773</c:v>
                </c:pt>
                <c:pt idx="154">
                  <c:v>235,1779692</c:v>
                </c:pt>
                <c:pt idx="155">
                  <c:v>336,3147692</c:v>
                </c:pt>
                <c:pt idx="156">
                  <c:v>222,4770299</c:v>
                </c:pt>
                <c:pt idx="157">
                  <c:v>195,1300292</c:v>
                </c:pt>
                <c:pt idx="158">
                  <c:v>206,5318952</c:v>
                </c:pt>
                <c:pt idx="159">
                  <c:v>204,5915473</c:v>
                </c:pt>
                <c:pt idx="160">
                  <c:v>894,9424326</c:v>
                </c:pt>
                <c:pt idx="161">
                  <c:v>197,893642</c:v>
                </c:pt>
                <c:pt idx="162">
                  <c:v>208,1335901</c:v>
                </c:pt>
                <c:pt idx="163">
                  <c:v>195,7836782</c:v>
                </c:pt>
                <c:pt idx="164">
                  <c:v>392,1562064</c:v>
                </c:pt>
                <c:pt idx="165">
                  <c:v>190,5683296</c:v>
                </c:pt>
                <c:pt idx="166">
                  <c:v>188,2881468</c:v>
                </c:pt>
                <c:pt idx="167">
                  <c:v>1419,579554</c:v>
                </c:pt>
                <c:pt idx="168">
                  <c:v>383,9363926</c:v>
                </c:pt>
                <c:pt idx="169">
                  <c:v>957,8173866</c:v>
                </c:pt>
                <c:pt idx="170">
                  <c:v>2431,661429</c:v>
                </c:pt>
                <c:pt idx="171">
                  <c:v>5620,297165</c:v>
                </c:pt>
                <c:pt idx="172">
                  <c:v>432,582287</c:v>
                </c:pt>
                <c:pt idx="173">
                  <c:v>1497,681883</c:v>
                </c:pt>
                <c:pt idx="174">
                  <c:v>484,7830422</c:v>
                </c:pt>
                <c:pt idx="175">
                  <c:v>261,4269732</c:v>
                </c:pt>
                <c:pt idx="176">
                  <c:v>245,9664377</c:v>
                </c:pt>
                <c:pt idx="177">
                  <c:v>1907,17546</c:v>
                </c:pt>
                <c:pt idx="178">
                  <c:v>98,0798229</c:v>
                </c:pt>
                <c:pt idx="179">
                  <c:v>1921,358448</c:v>
                </c:pt>
                <c:pt idx="180">
                  <c:v>359,8918246</c:v>
                </c:pt>
                <c:pt idx="181">
                  <c:v>554,4263437</c:v>
                </c:pt>
                <c:pt idx="182">
                  <c:v>707,6073832</c:v>
                </c:pt>
                <c:pt idx="183">
                  <c:v>518,0733317</c:v>
                </c:pt>
                <c:pt idx="184">
                  <c:v>291,391927</c:v>
                </c:pt>
                <c:pt idx="185">
                  <c:v>403,8712047</c:v>
                </c:pt>
                <c:pt idx="186">
                  <c:v>308,9741818</c:v>
                </c:pt>
                <c:pt idx="187">
                  <c:v>506,5030271</c:v>
                </c:pt>
                <c:pt idx="188">
                  <c:v>286,0191717</c:v>
                </c:pt>
                <c:pt idx="189">
                  <c:v>470,0760784</c:v>
                </c:pt>
                <c:pt idx="190">
                  <c:v>412,9088365</c:v>
                </c:pt>
                <c:pt idx="191">
                  <c:v>610,9363021</c:v>
                </c:pt>
                <c:pt idx="192">
                  <c:v>1700,216142</c:v>
                </c:pt>
                <c:pt idx="193">
                  <c:v>354,9243302</c:v>
                </c:pt>
                <c:pt idx="194">
                  <c:v>460,3260062</c:v>
                </c:pt>
                <c:pt idx="195">
                  <c:v>516,229657</c:v>
                </c:pt>
                <c:pt idx="196">
                  <c:v>2172,69486</c:v>
                </c:pt>
                <c:pt idx="197">
                  <c:v>388,2330881</c:v>
                </c:pt>
                <c:pt idx="198">
                  <c:v>431,1535063</c:v>
                </c:pt>
                <c:pt idx="199">
                  <c:v>344,9241333</c:v>
                </c:pt>
                <c:pt idx="200">
                  <c:v>4861,582201</c:v>
                </c:pt>
                <c:pt idx="201">
                  <c:v>425,9743504</c:v>
                </c:pt>
                <c:pt idx="202">
                  <c:v>437,2398633</c:v>
                </c:pt>
                <c:pt idx="203">
                  <c:v>2609,267536</c:v>
                </c:pt>
                <c:pt idx="204">
                  <c:v>961,7969376</c:v>
                </c:pt>
                <c:pt idx="205">
                  <c:v>474,0856956</c:v>
                </c:pt>
                <c:pt idx="206">
                  <c:v>444,9404491</c:v>
                </c:pt>
                <c:pt idx="207">
                  <c:v>437,4185948</c:v>
                </c:pt>
                <c:pt idx="208">
                  <c:v>1409,854183</c:v>
                </c:pt>
                <c:pt idx="209">
                  <c:v>554,019101</c:v>
                </c:pt>
                <c:pt idx="210">
                  <c:v>427,510254</c:v>
                </c:pt>
                <c:pt idx="211">
                  <c:v>1909,006506</c:v>
                </c:pt>
                <c:pt idx="212">
                  <c:v>352,0302733</c:v>
                </c:pt>
                <c:pt idx="213">
                  <c:v>331,6130508</c:v>
                </c:pt>
                <c:pt idx="214">
                  <c:v>378,5570027</c:v>
                </c:pt>
                <c:pt idx="215">
                  <c:v>283,3862482</c:v>
                </c:pt>
                <c:pt idx="216">
                  <c:v>291,4827754</c:v>
                </c:pt>
                <c:pt idx="217">
                  <c:v>405,9133978</c:v>
                </c:pt>
                <c:pt idx="218">
                  <c:v>362,3734019</c:v>
                </c:pt>
                <c:pt idx="219">
                  <c:v>708,4308709</c:v>
                </c:pt>
                <c:pt idx="220">
                  <c:v>330,4238439</c:v>
                </c:pt>
                <c:pt idx="221">
                  <c:v>432,6119502</c:v>
                </c:pt>
                <c:pt idx="222">
                  <c:v>1324,051986</c:v>
                </c:pt>
                <c:pt idx="223">
                  <c:v>498,4514105</c:v>
                </c:pt>
                <c:pt idx="224">
                  <c:v>353,6779213</c:v>
                </c:pt>
                <c:pt idx="225">
                  <c:v>329,0352781</c:v>
                </c:pt>
                <c:pt idx="226">
                  <c:v>335,7467253</c:v>
                </c:pt>
                <c:pt idx="227">
                  <c:v>1018,521502</c:v>
                </c:pt>
                <c:pt idx="228">
                  <c:v>400,9324525</c:v>
                </c:pt>
                <c:pt idx="229">
                  <c:v>403,6654145</c:v>
                </c:pt>
                <c:pt idx="230">
                  <c:v>1146,061533</c:v>
                </c:pt>
                <c:pt idx="231">
                  <c:v>759,0805856</c:v>
                </c:pt>
                <c:pt idx="232">
                  <c:v>309,9029738</c:v>
                </c:pt>
                <c:pt idx="233">
                  <c:v>343,9856565</c:v>
                </c:pt>
                <c:pt idx="234">
                  <c:v>1543,682342</c:v>
                </c:pt>
                <c:pt idx="235">
                  <c:v>432,2211443</c:v>
                </c:pt>
                <c:pt idx="236">
                  <c:v>313,061225</c:v>
                </c:pt>
                <c:pt idx="237">
                  <c:v>333,5220975</c:v>
                </c:pt>
                <c:pt idx="238">
                  <c:v>914,6824073</c:v>
                </c:pt>
                <c:pt idx="239">
                  <c:v>412,6959819</c:v>
                </c:pt>
                <c:pt idx="240">
                  <c:v>328,3102451</c:v>
                </c:pt>
                <c:pt idx="241">
                  <c:v>274,0273983</c:v>
                </c:pt>
                <c:pt idx="242">
                  <c:v>481,0130258</c:v>
                </c:pt>
                <c:pt idx="243">
                  <c:v>983,9050699</c:v>
                </c:pt>
                <c:pt idx="244">
                  <c:v>361,738173</c:v>
                </c:pt>
                <c:pt idx="245">
                  <c:v>315,0752893</c:v>
                </c:pt>
                <c:pt idx="246">
                  <c:v>1364,598668</c:v>
                </c:pt>
                <c:pt idx="247">
                  <c:v>606,5838264</c:v>
                </c:pt>
                <c:pt idx="248">
                  <c:v>323,3544107</c:v>
                </c:pt>
                <c:pt idx="249">
                  <c:v>418,1684361</c:v>
                </c:pt>
                <c:pt idx="250">
                  <c:v>963,790506</c:v>
                </c:pt>
                <c:pt idx="251">
                  <c:v>3206,545148</c:v>
                </c:pt>
                <c:pt idx="252">
                  <c:v>484,9342997</c:v>
                </c:pt>
                <c:pt idx="253">
                  <c:v>2835,192251</c:v>
                </c:pt>
                <c:pt idx="254">
                  <c:v>330,7909178</c:v>
                </c:pt>
                <c:pt idx="255">
                  <c:v>596,3397798</c:v>
                </c:pt>
                <c:pt idx="256">
                  <c:v>593,9144766</c:v>
                </c:pt>
                <c:pt idx="257">
                  <c:v>378,4135719</c:v>
                </c:pt>
                <c:pt idx="258">
                  <c:v>345,1091415</c:v>
                </c:pt>
                <c:pt idx="259">
                  <c:v>291,9114318</c:v>
                </c:pt>
                <c:pt idx="260">
                  <c:v>124,810525</c:v>
                </c:pt>
                <c:pt idx="261">
                  <c:v>293,1958455</c:v>
                </c:pt>
                <c:pt idx="262">
                  <c:v>306,7757002</c:v>
                </c:pt>
                <c:pt idx="263">
                  <c:v>116,8995371</c:v>
                </c:pt>
                <c:pt idx="264">
                  <c:v>758,0925608</c:v>
                </c:pt>
                <c:pt idx="265">
                  <c:v>349,3340344</c:v>
                </c:pt>
                <c:pt idx="266">
                  <c:v>388,5003195</c:v>
                </c:pt>
                <c:pt idx="267">
                  <c:v>393,8268899</c:v>
                </c:pt>
                <c:pt idx="268">
                  <c:v>609,0199539</c:v>
                </c:pt>
                <c:pt idx="269">
                  <c:v>458,5091805</c:v>
                </c:pt>
                <c:pt idx="270">
                  <c:v>2269,845182</c:v>
                </c:pt>
                <c:pt idx="271">
                  <c:v>3742,348961</c:v>
                </c:pt>
                <c:pt idx="272">
                  <c:v>4184,161206</c:v>
                </c:pt>
                <c:pt idx="273">
                  <c:v>939,2240753</c:v>
                </c:pt>
                <c:pt idx="274">
                  <c:v>504,3121344</c:v>
                </c:pt>
                <c:pt idx="275">
                  <c:v>476,658417</c:v>
                </c:pt>
                <c:pt idx="276">
                  <c:v>506,661629</c:v>
                </c:pt>
                <c:pt idx="277">
                  <c:v>449,9927198</c:v>
                </c:pt>
                <c:pt idx="278">
                  <c:v>576,5396056</c:v>
                </c:pt>
                <c:pt idx="279">
                  <c:v>736,3912798</c:v>
                </c:pt>
                <c:pt idx="280">
                  <c:v>600,293348</c:v>
                </c:pt>
                <c:pt idx="281">
                  <c:v>2301,496074</c:v>
                </c:pt>
                <c:pt idx="282">
                  <c:v>980,0868566</c:v>
                </c:pt>
                <c:pt idx="283">
                  <c:v>591,5523774</c:v>
                </c:pt>
                <c:pt idx="284">
                  <c:v>780,8045721</c:v>
                </c:pt>
                <c:pt idx="285">
                  <c:v>1337,766118</c:v>
                </c:pt>
                <c:pt idx="286">
                  <c:v>568,643871</c:v>
                </c:pt>
                <c:pt idx="287">
                  <c:v>641,7748162</c:v>
                </c:pt>
                <c:pt idx="288">
                  <c:v>608,5335364</c:v>
                </c:pt>
                <c:pt idx="289">
                  <c:v>799,6225472</c:v>
                </c:pt>
                <c:pt idx="290">
                  <c:v>479,3958147</c:v>
                </c:pt>
                <c:pt idx="291">
                  <c:v>506,4613326</c:v>
                </c:pt>
                <c:pt idx="292">
                  <c:v>927,842492</c:v>
                </c:pt>
                <c:pt idx="293">
                  <c:v>508,0182029</c:v>
                </c:pt>
                <c:pt idx="294">
                  <c:v>724,5856533</c:v>
                </c:pt>
                <c:pt idx="295">
                  <c:v>1475,094395</c:v>
                </c:pt>
                <c:pt idx="296">
                  <c:v>871,4802401</c:v>
                </c:pt>
                <c:pt idx="297">
                  <c:v>484,8861208</c:v>
                </c:pt>
                <c:pt idx="298">
                  <c:v>1390,657706</c:v>
                </c:pt>
                <c:pt idx="299">
                  <c:v>1033,397788</c:v>
                </c:pt>
                <c:pt idx="300">
                  <c:v>2449,079458</c:v>
                </c:pt>
                <c:pt idx="301">
                  <c:v>914,1190471</c:v>
                </c:pt>
                <c:pt idx="302">
                  <c:v>883,0000857</c:v>
                </c:pt>
                <c:pt idx="303">
                  <c:v>3798,831649</c:v>
                </c:pt>
                <c:pt idx="304">
                  <c:v>714,2816071</c:v>
                </c:pt>
                <c:pt idx="305">
                  <c:v>1623,596322</c:v>
                </c:pt>
                <c:pt idx="306">
                  <c:v>988,7710725</c:v>
                </c:pt>
                <c:pt idx="307">
                  <c:v>2468,496821</c:v>
                </c:pt>
                <c:pt idx="308">
                  <c:v>716,4555284</c:v>
                </c:pt>
                <c:pt idx="309">
                  <c:v>873,5948952</c:v>
                </c:pt>
                <c:pt idx="310">
                  <c:v>2220,712012</c:v>
                </c:pt>
                <c:pt idx="311">
                  <c:v>1408,798463</c:v>
                </c:pt>
                <c:pt idx="312">
                  <c:v>1560,054497</c:v>
                </c:pt>
                <c:pt idx="313">
                  <c:v>844,6189178</c:v>
                </c:pt>
                <c:pt idx="314">
                  <c:v>429,180485</c:v>
                </c:pt>
                <c:pt idx="315">
                  <c:v>861,3838116</c:v>
                </c:pt>
                <c:pt idx="316">
                  <c:v>1088,393469</c:v>
                </c:pt>
                <c:pt idx="317">
                  <c:v>125,8483965</c:v>
                </c:pt>
                <c:pt idx="318">
                  <c:v>586,195034</c:v>
                </c:pt>
                <c:pt idx="319">
                  <c:v>660,6679653</c:v>
                </c:pt>
                <c:pt idx="320">
                  <c:v>565,8061646</c:v>
                </c:pt>
                <c:pt idx="321">
                  <c:v>575,6913867</c:v>
                </c:pt>
                <c:pt idx="322">
                  <c:v>655,0924763</c:v>
                </c:pt>
                <c:pt idx="323">
                  <c:v>1147,101321</c:v>
                </c:pt>
                <c:pt idx="324">
                  <c:v>670,7246987</c:v>
                </c:pt>
                <c:pt idx="325">
                  <c:v>524,8897706</c:v>
                </c:pt>
                <c:pt idx="326">
                  <c:v>573,4086751</c:v>
                </c:pt>
                <c:pt idx="327">
                  <c:v>847,3856399</c:v>
                </c:pt>
                <c:pt idx="328">
                  <c:v>755,6414834</c:v>
                </c:pt>
                <c:pt idx="329">
                  <c:v>508,6286645</c:v>
                </c:pt>
                <c:pt idx="330">
                  <c:v>1228,170072</c:v>
                </c:pt>
                <c:pt idx="331">
                  <c:v>717,8363276</c:v>
                </c:pt>
                <c:pt idx="332">
                  <c:v>735,6612932</c:v>
                </c:pt>
                <c:pt idx="333">
                  <c:v>689,8961489</c:v>
                </c:pt>
                <c:pt idx="334">
                  <c:v>655,2197211</c:v>
                </c:pt>
                <c:pt idx="335">
                  <c:v>663,9576052</c:v>
                </c:pt>
                <c:pt idx="336">
                  <c:v>923,4715399</c:v>
                </c:pt>
                <c:pt idx="337">
                  <c:v>727,6591742</c:v>
                </c:pt>
                <c:pt idx="338">
                  <c:v>659,8519151</c:v>
                </c:pt>
                <c:pt idx="339">
                  <c:v>609,7500946</c:v>
                </c:pt>
                <c:pt idx="340">
                  <c:v>545,3150053</c:v>
                </c:pt>
                <c:pt idx="341">
                  <c:v>613,0408646</c:v>
                </c:pt>
                <c:pt idx="342">
                  <c:v>1627,336972</c:v>
                </c:pt>
                <c:pt idx="343">
                  <c:v>1415,026701</c:v>
                </c:pt>
                <c:pt idx="344">
                  <c:v>727,8050024</c:v>
                </c:pt>
                <c:pt idx="345">
                  <c:v>656,2119308</c:v>
                </c:pt>
                <c:pt idx="346">
                  <c:v>651,2755393</c:v>
                </c:pt>
                <c:pt idx="347">
                  <c:v>1060,178207</c:v>
                </c:pt>
                <c:pt idx="348">
                  <c:v>737,8552189</c:v>
                </c:pt>
                <c:pt idx="349">
                  <c:v>548,9748033</c:v>
                </c:pt>
                <c:pt idx="350">
                  <c:v>519,399559</c:v>
                </c:pt>
                <c:pt idx="351">
                  <c:v>1383,728619</c:v>
                </c:pt>
                <c:pt idx="352">
                  <c:v>486,9139289</c:v>
                </c:pt>
                <c:pt idx="353">
                  <c:v>721,6526273</c:v>
                </c:pt>
                <c:pt idx="354">
                  <c:v>674,5454535</c:v>
                </c:pt>
                <c:pt idx="355">
                  <c:v>517,4968503</c:v>
                </c:pt>
                <c:pt idx="356">
                  <c:v>1189,215748</c:v>
                </c:pt>
                <c:pt idx="357">
                  <c:v>600,2148973</c:v>
                </c:pt>
                <c:pt idx="358">
                  <c:v>912,8015073</c:v>
                </c:pt>
                <c:pt idx="359">
                  <c:v>626,3350111</c:v>
                </c:pt>
                <c:pt idx="360">
                  <c:v>536,5762787</c:v>
                </c:pt>
                <c:pt idx="361">
                  <c:v>563,567774</c:v>
                </c:pt>
                <c:pt idx="362">
                  <c:v>1644,290759</c:v>
                </c:pt>
                <c:pt idx="363">
                  <c:v>589,9822944</c:v>
                </c:pt>
                <c:pt idx="364">
                  <c:v>475,7221292</c:v>
                </c:pt>
                <c:pt idx="365">
                  <c:v>487,2989554</c:v>
                </c:pt>
                <c:pt idx="366">
                  <c:v>662,2156251</c:v>
                </c:pt>
                <c:pt idx="367">
                  <c:v>857,7287647</c:v>
                </c:pt>
                <c:pt idx="368">
                  <c:v>529,9658155</c:v>
                </c:pt>
                <c:pt idx="369">
                  <c:v>405,430944</c:v>
                </c:pt>
                <c:pt idx="370">
                  <c:v>599,7709665</c:v>
                </c:pt>
                <c:pt idx="371">
                  <c:v>434,3431954</c:v>
                </c:pt>
                <c:pt idx="372">
                  <c:v>318,543907</c:v>
                </c:pt>
                <c:pt idx="373">
                  <c:v>489,9840442</c:v>
                </c:pt>
                <c:pt idx="374">
                  <c:v>1682,365819</c:v>
                </c:pt>
                <c:pt idx="375">
                  <c:v>356,3104592</c:v>
                </c:pt>
                <c:pt idx="376">
                  <c:v>467,0594132</c:v>
                </c:pt>
                <c:pt idx="377">
                  <c:v>1623,032022</c:v>
                </c:pt>
                <c:pt idx="378">
                  <c:v>575,0250204</c:v>
                </c:pt>
                <c:pt idx="379">
                  <c:v>536,1053075</c:v>
                </c:pt>
                <c:pt idx="380">
                  <c:v>1588,574037</c:v>
                </c:pt>
                <c:pt idx="381">
                  <c:v>668,8139794</c:v>
                </c:pt>
                <c:pt idx="382">
                  <c:v>487,909989</c:v>
                </c:pt>
                <c:pt idx="383">
                  <c:v>547,5447222</c:v>
                </c:pt>
                <c:pt idx="384">
                  <c:v>450,7995702</c:v>
                </c:pt>
                <c:pt idx="385">
                  <c:v>489,0676427</c:v>
                </c:pt>
                <c:pt idx="386">
                  <c:v>468,3338072</c:v>
                </c:pt>
                <c:pt idx="387">
                  <c:v>617,9782647</c:v>
                </c:pt>
                <c:pt idx="388">
                  <c:v>544,3046656</c:v>
                </c:pt>
                <c:pt idx="389">
                  <c:v>406,1047517</c:v>
                </c:pt>
                <c:pt idx="390">
                  <c:v>847,1615674</c:v>
                </c:pt>
                <c:pt idx="391">
                  <c:v>612,6581683</c:v>
                </c:pt>
                <c:pt idx="392">
                  <c:v>1495,305092</c:v>
                </c:pt>
                <c:pt idx="393">
                  <c:v>550,3006623</c:v>
                </c:pt>
                <c:pt idx="394">
                  <c:v>685,5278753</c:v>
                </c:pt>
                <c:pt idx="395">
                  <c:v>666,6672213</c:v>
                </c:pt>
                <c:pt idx="396">
                  <c:v>565,0851428</c:v>
                </c:pt>
                <c:pt idx="397">
                  <c:v>602,9789637</c:v>
                </c:pt>
                <c:pt idx="398">
                  <c:v>1217,265255</c:v>
                </c:pt>
                <c:pt idx="399">
                  <c:v>2536,650264</c:v>
                </c:pt>
                <c:pt idx="400">
                  <c:v>304,1808846</c:v>
                </c:pt>
                <c:pt idx="401">
                  <c:v>923,8378899</c:v>
                </c:pt>
                <c:pt idx="402">
                  <c:v>644,5107414</c:v>
                </c:pt>
                <c:pt idx="403">
                  <c:v>605,7485473</c:v>
                </c:pt>
                <c:pt idx="404">
                  <c:v>524,7101486</c:v>
                </c:pt>
                <c:pt idx="405">
                  <c:v>686,3421109</c:v>
                </c:pt>
                <c:pt idx="406">
                  <c:v>1092,326152</c:v>
                </c:pt>
                <c:pt idx="407">
                  <c:v>2275,561786</c:v>
                </c:pt>
                <c:pt idx="408">
                  <c:v>1373,647175</c:v>
                </c:pt>
                <c:pt idx="409">
                  <c:v>800,2606584</c:v>
                </c:pt>
                <c:pt idx="410">
                  <c:v>691,840058</c:v>
                </c:pt>
                <c:pt idx="411">
                  <c:v>614,295377</c:v>
                </c:pt>
                <c:pt idx="412">
                  <c:v>645,697929</c:v>
                </c:pt>
                <c:pt idx="413">
                  <c:v>575,3856519</c:v>
                </c:pt>
                <c:pt idx="414">
                  <c:v>578,0750644</c:v>
                </c:pt>
                <c:pt idx="415">
                  <c:v>622,7471366</c:v>
                </c:pt>
                <c:pt idx="416">
                  <c:v>502,5814155</c:v>
                </c:pt>
                <c:pt idx="417">
                  <c:v>566,5167642</c:v>
                </c:pt>
                <c:pt idx="418">
                  <c:v>499,4338462</c:v>
                </c:pt>
                <c:pt idx="419">
                  <c:v>1356,38315</c:v>
                </c:pt>
                <c:pt idx="420">
                  <c:v>639,3352302</c:v>
                </c:pt>
                <c:pt idx="421">
                  <c:v>486,4323929</c:v>
                </c:pt>
                <c:pt idx="422">
                  <c:v>526,7026029</c:v>
                </c:pt>
                <c:pt idx="423">
                  <c:v>477,4274382</c:v>
                </c:pt>
                <c:pt idx="424">
                  <c:v>457,110881</c:v>
                </c:pt>
                <c:pt idx="425">
                  <c:v>1735,716186</c:v>
                </c:pt>
                <c:pt idx="426">
                  <c:v>628,900742</c:v>
                </c:pt>
                <c:pt idx="427">
                  <c:v>627,0302376</c:v>
                </c:pt>
                <c:pt idx="428">
                  <c:v>487,8322473</c:v>
                </c:pt>
                <c:pt idx="429">
                  <c:v>1104,106612</c:v>
                </c:pt>
                <c:pt idx="430">
                  <c:v>637,1921936</c:v>
                </c:pt>
                <c:pt idx="431">
                  <c:v>1050,122809</c:v>
                </c:pt>
                <c:pt idx="432">
                  <c:v>451,6923501</c:v>
                </c:pt>
                <c:pt idx="433">
                  <c:v>457,2714432</c:v>
                </c:pt>
                <c:pt idx="434">
                  <c:v>435,1107763</c:v>
                </c:pt>
                <c:pt idx="435">
                  <c:v>385,0764179</c:v>
                </c:pt>
                <c:pt idx="436">
                  <c:v>302,4852697</c:v>
                </c:pt>
                <c:pt idx="437">
                  <c:v>532,9348353</c:v>
                </c:pt>
                <c:pt idx="438">
                  <c:v>547,44019</c:v>
                </c:pt>
                <c:pt idx="439">
                  <c:v>428,6535432</c:v>
                </c:pt>
                <c:pt idx="440">
                  <c:v>553,9734608</c:v>
                </c:pt>
                <c:pt idx="441">
                  <c:v>483,9399203</c:v>
                </c:pt>
                <c:pt idx="442">
                  <c:v>616,2671452</c:v>
                </c:pt>
                <c:pt idx="443">
                  <c:v>1546,731473</c:v>
                </c:pt>
                <c:pt idx="444">
                  <c:v>959,4342807</c:v>
                </c:pt>
                <c:pt idx="445">
                  <c:v>22,67593678</c:v>
                </c:pt>
                <c:pt idx="446">
                  <c:v>460,027164</c:v>
                </c:pt>
                <c:pt idx="447">
                  <c:v>509,3229822</c:v>
                </c:pt>
                <c:pt idx="448">
                  <c:v>504,4567174</c:v>
                </c:pt>
                <c:pt idx="449">
                  <c:v>448,7015755</c:v>
                </c:pt>
                <c:pt idx="450">
                  <c:v>146,1483068</c:v>
                </c:pt>
                <c:pt idx="451">
                  <c:v>477,4848266</c:v>
                </c:pt>
                <c:pt idx="452">
                  <c:v>770,3778595</c:v>
                </c:pt>
                <c:pt idx="453">
                  <c:v>236,8961145</c:v>
                </c:pt>
                <c:pt idx="454">
                  <c:v>130,7236362</c:v>
                </c:pt>
                <c:pt idx="455">
                  <c:v>1308,802015</c:v>
                </c:pt>
                <c:pt idx="456">
                  <c:v>411,8691857</c:v>
                </c:pt>
                <c:pt idx="457">
                  <c:v>147,4197179</c:v>
                </c:pt>
                <c:pt idx="458">
                  <c:v>15,8809695</c:v>
                </c:pt>
                <c:pt idx="459">
                  <c:v>212,0773716</c:v>
                </c:pt>
                <c:pt idx="460">
                  <c:v>188,8025735</c:v>
                </c:pt>
                <c:pt idx="461">
                  <c:v>1294,753649</c:v>
                </c:pt>
                <c:pt idx="462">
                  <c:v>461,2545349</c:v>
                </c:pt>
                <c:pt idx="463">
                  <c:v>537,5328682</c:v>
                </c:pt>
                <c:pt idx="464">
                  <c:v>1018,201067</c:v>
                </c:pt>
                <c:pt idx="465">
                  <c:v>1266,684068</c:v>
                </c:pt>
                <c:pt idx="466">
                  <c:v>86,52439369</c:v>
                </c:pt>
                <c:pt idx="467">
                  <c:v>506,8511996</c:v>
                </c:pt>
                <c:pt idx="468">
                  <c:v>536,385025</c:v>
                </c:pt>
                <c:pt idx="469">
                  <c:v>6,418691443</c:v>
                </c:pt>
                <c:pt idx="470">
                  <c:v>1100,18164</c:v>
                </c:pt>
                <c:pt idx="471">
                  <c:v>549,697502</c:v>
                </c:pt>
                <c:pt idx="472">
                  <c:v>585,2299982</c:v>
                </c:pt>
                <c:pt idx="473">
                  <c:v>676,7515106</c:v>
                </c:pt>
                <c:pt idx="474">
                  <c:v>11382,47868</c:v>
                </c:pt>
                <c:pt idx="475">
                  <c:v>2321,349839</c:v>
                </c:pt>
                <c:pt idx="476">
                  <c:v>1816,167928</c:v>
                </c:pt>
                <c:pt idx="477">
                  <c:v>2147,13171</c:v>
                </c:pt>
                <c:pt idx="478">
                  <c:v>1779,420366</c:v>
                </c:pt>
                <c:pt idx="479">
                  <c:v>1316,075671</c:v>
                </c:pt>
                <c:pt idx="480">
                  <c:v>1223,684798</c:v>
                </c:pt>
                <c:pt idx="481">
                  <c:v>1081,299691</c:v>
                </c:pt>
                <c:pt idx="482">
                  <c:v>1288,868376</c:v>
                </c:pt>
                <c:pt idx="483">
                  <c:v>1011,33792</c:v>
                </c:pt>
                <c:pt idx="484">
                  <c:v>947,6896012</c:v>
                </c:pt>
                <c:pt idx="485">
                  <c:v>2178,94315</c:v>
                </c:pt>
                <c:pt idx="486">
                  <c:v>1170,477247</c:v>
                </c:pt>
                <c:pt idx="487">
                  <c:v>976,939746</c:v>
                </c:pt>
                <c:pt idx="488">
                  <c:v>3469,614511</c:v>
                </c:pt>
                <c:pt idx="489">
                  <c:v>1253,849767</c:v>
                </c:pt>
                <c:pt idx="490">
                  <c:v>1333,331657</c:v>
                </c:pt>
                <c:pt idx="491">
                  <c:v>1626,563891</c:v>
                </c:pt>
                <c:pt idx="492">
                  <c:v>2273,440952</c:v>
                </c:pt>
                <c:pt idx="493">
                  <c:v>1100,9196</c:v>
                </c:pt>
                <c:pt idx="494">
                  <c:v>939,1471624</c:v>
                </c:pt>
                <c:pt idx="495">
                  <c:v>1054,030631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D0-534E-9B00-6FED4AF39D7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0,999350349</c:v>
                </c:pt>
                <c:pt idx="3">
                  <c:v>0,998701121</c:v>
                </c:pt>
                <c:pt idx="4">
                  <c:v>0,99867434</c:v>
                </c:pt>
                <c:pt idx="5">
                  <c:v>32,19991163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-2,145710848</c:v>
                </c:pt>
                <c:pt idx="16">
                  <c:v>-0,00074817</c:v>
                </c:pt>
                <c:pt idx="17">
                  <c:v>0,000182526</c:v>
                </c:pt>
                <c:pt idx="18">
                  <c:v>1,000468809</c:v>
                </c:pt>
                <c:pt idx="19">
                  <c:v>0,005770898</c:v>
                </c:pt>
                <c:pt idx="20">
                  <c:v>-0,000130975</c:v>
                </c:pt>
                <c:pt idx="21">
                  <c:v>0,000397002</c:v>
                </c:pt>
                <c:pt idx="22">
                  <c:v>0,023610115</c:v>
                </c:pt>
                <c:pt idx="23">
                  <c:v>0,510386716</c:v>
                </c:pt>
                <c:pt idx="24">
                  <c:v>-0,934378369</c:v>
                </c:pt>
                <c:pt idx="25">
                  <c:v>0,898159635</c:v>
                </c:pt>
                <c:pt idx="31">
                  <c:v>Predicted popularity</c:v>
                </c:pt>
                <c:pt idx="32">
                  <c:v>122,2774988</c:v>
                </c:pt>
                <c:pt idx="33">
                  <c:v>1395,032498</c:v>
                </c:pt>
                <c:pt idx="34">
                  <c:v>129,0690264</c:v>
                </c:pt>
                <c:pt idx="35">
                  <c:v>925,1476218</c:v>
                </c:pt>
                <c:pt idx="36">
                  <c:v>429,4159889</c:v>
                </c:pt>
                <c:pt idx="37">
                  <c:v>1106,52828</c:v>
                </c:pt>
                <c:pt idx="38">
                  <c:v>279,7397213</c:v>
                </c:pt>
                <c:pt idx="39">
                  <c:v>251,6770004</c:v>
                </c:pt>
                <c:pt idx="40">
                  <c:v>1441,656674</c:v>
                </c:pt>
                <c:pt idx="41">
                  <c:v>201,8537307</c:v>
                </c:pt>
                <c:pt idx="42">
                  <c:v>4167,101972</c:v>
                </c:pt>
                <c:pt idx="43">
                  <c:v>143,6718224</c:v>
                </c:pt>
                <c:pt idx="44">
                  <c:v>122,9157147</c:v>
                </c:pt>
                <c:pt idx="45">
                  <c:v>135,0569197</c:v>
                </c:pt>
                <c:pt idx="46">
                  <c:v>377,0768938</c:v>
                </c:pt>
                <c:pt idx="47">
                  <c:v>1233,154109</c:v>
                </c:pt>
                <c:pt idx="48">
                  <c:v>138,5403469</c:v>
                </c:pt>
                <c:pt idx="49">
                  <c:v>1121,40126</c:v>
                </c:pt>
                <c:pt idx="50">
                  <c:v>96,53102193</c:v>
                </c:pt>
                <c:pt idx="51">
                  <c:v>96,83808087</c:v>
                </c:pt>
                <c:pt idx="52">
                  <c:v>152,4635864</c:v>
                </c:pt>
                <c:pt idx="53">
                  <c:v>12,92337912</c:v>
                </c:pt>
                <c:pt idx="54">
                  <c:v>105,0833514</c:v>
                </c:pt>
                <c:pt idx="55">
                  <c:v>131,5291211</c:v>
                </c:pt>
                <c:pt idx="56">
                  <c:v>1294,915222</c:v>
                </c:pt>
                <c:pt idx="57">
                  <c:v>1489,062198</c:v>
                </c:pt>
                <c:pt idx="58">
                  <c:v>2544,895457</c:v>
                </c:pt>
                <c:pt idx="59">
                  <c:v>135,7264531</c:v>
                </c:pt>
                <c:pt idx="60">
                  <c:v>574,216568</c:v>
                </c:pt>
                <c:pt idx="61">
                  <c:v>1035,55452</c:v>
                </c:pt>
                <c:pt idx="62">
                  <c:v>327,4090067</c:v>
                </c:pt>
                <c:pt idx="63">
                  <c:v>178,8830001</c:v>
                </c:pt>
                <c:pt idx="64">
                  <c:v>270,9235734</c:v>
                </c:pt>
                <c:pt idx="65">
                  <c:v>202,107849</c:v>
                </c:pt>
                <c:pt idx="66">
                  <c:v>267,1027782</c:v>
                </c:pt>
                <c:pt idx="67">
                  <c:v>290,7545582</c:v>
                </c:pt>
                <c:pt idx="68">
                  <c:v>180,6614926</c:v>
                </c:pt>
                <c:pt idx="69">
                  <c:v>422,7495875</c:v>
                </c:pt>
                <c:pt idx="70">
                  <c:v>5302,930077</c:v>
                </c:pt>
                <c:pt idx="71">
                  <c:v>283,143317</c:v>
                </c:pt>
                <c:pt idx="72">
                  <c:v>1942,686639</c:v>
                </c:pt>
                <c:pt idx="73">
                  <c:v>362,246464</c:v>
                </c:pt>
                <c:pt idx="74">
                  <c:v>2182,272686</c:v>
                </c:pt>
                <c:pt idx="75">
                  <c:v>119,7820888</c:v>
                </c:pt>
                <c:pt idx="76">
                  <c:v>327,6301975</c:v>
                </c:pt>
                <c:pt idx="77">
                  <c:v>163,1795029</c:v>
                </c:pt>
                <c:pt idx="78">
                  <c:v>3537,306489</c:v>
                </c:pt>
                <c:pt idx="79">
                  <c:v>90,23510929</c:v>
                </c:pt>
                <c:pt idx="80">
                  <c:v>285,6978007</c:v>
                </c:pt>
                <c:pt idx="81">
                  <c:v>74,0492684</c:v>
                </c:pt>
                <c:pt idx="82">
                  <c:v>71,48398773</c:v>
                </c:pt>
                <c:pt idx="83">
                  <c:v>500,6615542</c:v>
                </c:pt>
                <c:pt idx="84">
                  <c:v>202,4401291</c:v>
                </c:pt>
                <c:pt idx="85">
                  <c:v>200,4289399</c:v>
                </c:pt>
                <c:pt idx="86">
                  <c:v>215,8598359</c:v>
                </c:pt>
                <c:pt idx="87">
                  <c:v>416,1515373</c:v>
                </c:pt>
                <c:pt idx="88">
                  <c:v>242,7092474</c:v>
                </c:pt>
                <c:pt idx="89">
                  <c:v>140,6138718</c:v>
                </c:pt>
                <c:pt idx="90">
                  <c:v>173,5238235</c:v>
                </c:pt>
                <c:pt idx="91">
                  <c:v>309,9305606</c:v>
                </c:pt>
                <c:pt idx="92">
                  <c:v>345,245354</c:v>
                </c:pt>
                <c:pt idx="93">
                  <c:v>510,1519082</c:v>
                </c:pt>
                <c:pt idx="94">
                  <c:v>654,954056</c:v>
                </c:pt>
                <c:pt idx="95">
                  <c:v>360,9832591</c:v>
                </c:pt>
                <c:pt idx="96">
                  <c:v>186,3281982</c:v>
                </c:pt>
                <c:pt idx="97">
                  <c:v>321,6636573</c:v>
                </c:pt>
                <c:pt idx="98">
                  <c:v>160,8114466</c:v>
                </c:pt>
                <c:pt idx="99">
                  <c:v>1004,528291</c:v>
                </c:pt>
                <c:pt idx="100">
                  <c:v>179,225788</c:v>
                </c:pt>
                <c:pt idx="101">
                  <c:v>316,710536</c:v>
                </c:pt>
                <c:pt idx="102">
                  <c:v>462,0586855</c:v>
                </c:pt>
                <c:pt idx="103">
                  <c:v>1763,299584</c:v>
                </c:pt>
                <c:pt idx="104">
                  <c:v>855,347056</c:v>
                </c:pt>
                <c:pt idx="105">
                  <c:v>455,9990996</c:v>
                </c:pt>
                <c:pt idx="106">
                  <c:v>446,2603312</c:v>
                </c:pt>
                <c:pt idx="107">
                  <c:v>851,8522679</c:v>
                </c:pt>
                <c:pt idx="108">
                  <c:v>15,06535208</c:v>
                </c:pt>
                <c:pt idx="109">
                  <c:v>369,0651678</c:v>
                </c:pt>
                <c:pt idx="110">
                  <c:v>174,2419373</c:v>
                </c:pt>
                <c:pt idx="111">
                  <c:v>661,6580405</c:v>
                </c:pt>
                <c:pt idx="112">
                  <c:v>2289,768307</c:v>
                </c:pt>
                <c:pt idx="113">
                  <c:v>377,2212246</c:v>
                </c:pt>
                <c:pt idx="114">
                  <c:v>336,4206643</c:v>
                </c:pt>
                <c:pt idx="115">
                  <c:v>249,5911106</c:v>
                </c:pt>
                <c:pt idx="116">
                  <c:v>122,0508643</c:v>
                </c:pt>
                <c:pt idx="117">
                  <c:v>271,7495126</c:v>
                </c:pt>
                <c:pt idx="118">
                  <c:v>236,093764</c:v>
                </c:pt>
                <c:pt idx="119">
                  <c:v>342,4839186</c:v>
                </c:pt>
                <c:pt idx="120">
                  <c:v>199,5493509</c:v>
                </c:pt>
                <c:pt idx="121">
                  <c:v>297,0457264</c:v>
                </c:pt>
                <c:pt idx="122">
                  <c:v>616,1995566</c:v>
                </c:pt>
                <c:pt idx="123">
                  <c:v>230,2450882</c:v>
                </c:pt>
                <c:pt idx="124">
                  <c:v>369,3118984</c:v>
                </c:pt>
                <c:pt idx="125">
                  <c:v>226,1677721</c:v>
                </c:pt>
                <c:pt idx="126">
                  <c:v>225,5818034</c:v>
                </c:pt>
                <c:pt idx="127">
                  <c:v>280,8636673</c:v>
                </c:pt>
                <c:pt idx="128">
                  <c:v>304,6647159</c:v>
                </c:pt>
                <c:pt idx="129">
                  <c:v>238,9071694</c:v>
                </c:pt>
                <c:pt idx="130">
                  <c:v>1960,819687</c:v>
                </c:pt>
                <c:pt idx="131">
                  <c:v>578,1609105</c:v>
                </c:pt>
                <c:pt idx="132">
                  <c:v>35,53954836</c:v>
                </c:pt>
                <c:pt idx="133">
                  <c:v>1329,483409</c:v>
                </c:pt>
                <c:pt idx="134">
                  <c:v>246,9663999</c:v>
                </c:pt>
                <c:pt idx="135">
                  <c:v>222,4634758</c:v>
                </c:pt>
                <c:pt idx="136">
                  <c:v>318,3231146</c:v>
                </c:pt>
                <c:pt idx="137">
                  <c:v>2503,69259</c:v>
                </c:pt>
                <c:pt idx="138">
                  <c:v>323,6505174</c:v>
                </c:pt>
                <c:pt idx="139">
                  <c:v>1013,146588</c:v>
                </c:pt>
                <c:pt idx="140">
                  <c:v>226,1416786</c:v>
                </c:pt>
                <c:pt idx="141">
                  <c:v>2576,185881</c:v>
                </c:pt>
                <c:pt idx="142">
                  <c:v>329,7925234</c:v>
                </c:pt>
                <c:pt idx="143">
                  <c:v>224,5699274</c:v>
                </c:pt>
                <c:pt idx="144">
                  <c:v>317,6386422</c:v>
                </c:pt>
                <c:pt idx="145">
                  <c:v>365,4718507</c:v>
                </c:pt>
                <c:pt idx="146">
                  <c:v>327,6789168</c:v>
                </c:pt>
                <c:pt idx="147">
                  <c:v>1475,347647</c:v>
                </c:pt>
                <c:pt idx="148">
                  <c:v>302,3469602</c:v>
                </c:pt>
                <c:pt idx="149">
                  <c:v>403,2873479</c:v>
                </c:pt>
                <c:pt idx="150">
                  <c:v>264,021802</c:v>
                </c:pt>
                <c:pt idx="151">
                  <c:v>2667,430534</c:v>
                </c:pt>
                <c:pt idx="152">
                  <c:v>262,9728241</c:v>
                </c:pt>
                <c:pt idx="153">
                  <c:v>232,3222773</c:v>
                </c:pt>
                <c:pt idx="154">
                  <c:v>235,1779692</c:v>
                </c:pt>
                <c:pt idx="155">
                  <c:v>336,3147692</c:v>
                </c:pt>
                <c:pt idx="156">
                  <c:v>222,4770299</c:v>
                </c:pt>
                <c:pt idx="157">
                  <c:v>195,1300292</c:v>
                </c:pt>
                <c:pt idx="158">
                  <c:v>206,5318952</c:v>
                </c:pt>
                <c:pt idx="159">
                  <c:v>204,5915473</c:v>
                </c:pt>
                <c:pt idx="160">
                  <c:v>894,9424326</c:v>
                </c:pt>
                <c:pt idx="161">
                  <c:v>197,893642</c:v>
                </c:pt>
                <c:pt idx="162">
                  <c:v>208,1335901</c:v>
                </c:pt>
                <c:pt idx="163">
                  <c:v>195,7836782</c:v>
                </c:pt>
                <c:pt idx="164">
                  <c:v>392,1562064</c:v>
                </c:pt>
                <c:pt idx="165">
                  <c:v>190,5683296</c:v>
                </c:pt>
                <c:pt idx="166">
                  <c:v>188,2881468</c:v>
                </c:pt>
                <c:pt idx="167">
                  <c:v>1419,579554</c:v>
                </c:pt>
                <c:pt idx="168">
                  <c:v>383,9363926</c:v>
                </c:pt>
                <c:pt idx="169">
                  <c:v>957,8173866</c:v>
                </c:pt>
                <c:pt idx="170">
                  <c:v>2431,661429</c:v>
                </c:pt>
                <c:pt idx="171">
                  <c:v>5620,297165</c:v>
                </c:pt>
                <c:pt idx="172">
                  <c:v>432,582287</c:v>
                </c:pt>
                <c:pt idx="173">
                  <c:v>1497,681883</c:v>
                </c:pt>
                <c:pt idx="174">
                  <c:v>484,7830422</c:v>
                </c:pt>
                <c:pt idx="175">
                  <c:v>261,4269732</c:v>
                </c:pt>
                <c:pt idx="176">
                  <c:v>245,9664377</c:v>
                </c:pt>
                <c:pt idx="177">
                  <c:v>1907,17546</c:v>
                </c:pt>
                <c:pt idx="178">
                  <c:v>98,0798229</c:v>
                </c:pt>
                <c:pt idx="179">
                  <c:v>1921,358448</c:v>
                </c:pt>
                <c:pt idx="180">
                  <c:v>359,8918246</c:v>
                </c:pt>
                <c:pt idx="181">
                  <c:v>554,4263437</c:v>
                </c:pt>
                <c:pt idx="182">
                  <c:v>707,6073832</c:v>
                </c:pt>
                <c:pt idx="183">
                  <c:v>518,0733317</c:v>
                </c:pt>
                <c:pt idx="184">
                  <c:v>291,391927</c:v>
                </c:pt>
                <c:pt idx="185">
                  <c:v>403,8712047</c:v>
                </c:pt>
                <c:pt idx="186">
                  <c:v>308,9741818</c:v>
                </c:pt>
                <c:pt idx="187">
                  <c:v>506,5030271</c:v>
                </c:pt>
                <c:pt idx="188">
                  <c:v>286,0191717</c:v>
                </c:pt>
                <c:pt idx="189">
                  <c:v>470,0760784</c:v>
                </c:pt>
                <c:pt idx="190">
                  <c:v>412,9088365</c:v>
                </c:pt>
                <c:pt idx="191">
                  <c:v>610,9363021</c:v>
                </c:pt>
                <c:pt idx="192">
                  <c:v>1700,216142</c:v>
                </c:pt>
                <c:pt idx="193">
                  <c:v>354,9243302</c:v>
                </c:pt>
                <c:pt idx="194">
                  <c:v>460,3260062</c:v>
                </c:pt>
                <c:pt idx="195">
                  <c:v>516,229657</c:v>
                </c:pt>
                <c:pt idx="196">
                  <c:v>2172,69486</c:v>
                </c:pt>
                <c:pt idx="197">
                  <c:v>388,2330881</c:v>
                </c:pt>
                <c:pt idx="198">
                  <c:v>431,1535063</c:v>
                </c:pt>
                <c:pt idx="199">
                  <c:v>344,9241333</c:v>
                </c:pt>
                <c:pt idx="200">
                  <c:v>4861,582201</c:v>
                </c:pt>
                <c:pt idx="201">
                  <c:v>425,9743504</c:v>
                </c:pt>
                <c:pt idx="202">
                  <c:v>437,2398633</c:v>
                </c:pt>
                <c:pt idx="203">
                  <c:v>2609,267536</c:v>
                </c:pt>
                <c:pt idx="204">
                  <c:v>961,7969376</c:v>
                </c:pt>
                <c:pt idx="205">
                  <c:v>474,0856956</c:v>
                </c:pt>
                <c:pt idx="206">
                  <c:v>444,9404491</c:v>
                </c:pt>
                <c:pt idx="207">
                  <c:v>437,4185948</c:v>
                </c:pt>
                <c:pt idx="208">
                  <c:v>1409,854183</c:v>
                </c:pt>
                <c:pt idx="209">
                  <c:v>554,019101</c:v>
                </c:pt>
                <c:pt idx="210">
                  <c:v>427,510254</c:v>
                </c:pt>
                <c:pt idx="211">
                  <c:v>1909,006506</c:v>
                </c:pt>
                <c:pt idx="212">
                  <c:v>352,0302733</c:v>
                </c:pt>
                <c:pt idx="213">
                  <c:v>331,6130508</c:v>
                </c:pt>
                <c:pt idx="214">
                  <c:v>378,5570027</c:v>
                </c:pt>
                <c:pt idx="215">
                  <c:v>283,3862482</c:v>
                </c:pt>
                <c:pt idx="216">
                  <c:v>291,4827754</c:v>
                </c:pt>
                <c:pt idx="217">
                  <c:v>405,9133978</c:v>
                </c:pt>
                <c:pt idx="218">
                  <c:v>362,3734019</c:v>
                </c:pt>
                <c:pt idx="219">
                  <c:v>708,4308709</c:v>
                </c:pt>
                <c:pt idx="220">
                  <c:v>330,4238439</c:v>
                </c:pt>
                <c:pt idx="221">
                  <c:v>432,6119502</c:v>
                </c:pt>
                <c:pt idx="222">
                  <c:v>1324,051986</c:v>
                </c:pt>
                <c:pt idx="223">
                  <c:v>498,4514105</c:v>
                </c:pt>
                <c:pt idx="224">
                  <c:v>353,6779213</c:v>
                </c:pt>
                <c:pt idx="225">
                  <c:v>329,0352781</c:v>
                </c:pt>
                <c:pt idx="226">
                  <c:v>335,7467253</c:v>
                </c:pt>
                <c:pt idx="227">
                  <c:v>1018,521502</c:v>
                </c:pt>
                <c:pt idx="228">
                  <c:v>400,9324525</c:v>
                </c:pt>
                <c:pt idx="229">
                  <c:v>403,6654145</c:v>
                </c:pt>
                <c:pt idx="230">
                  <c:v>1146,061533</c:v>
                </c:pt>
                <c:pt idx="231">
                  <c:v>759,0805856</c:v>
                </c:pt>
                <c:pt idx="232">
                  <c:v>309,9029738</c:v>
                </c:pt>
                <c:pt idx="233">
                  <c:v>343,9856565</c:v>
                </c:pt>
                <c:pt idx="234">
                  <c:v>1543,682342</c:v>
                </c:pt>
                <c:pt idx="235">
                  <c:v>432,2211443</c:v>
                </c:pt>
                <c:pt idx="236">
                  <c:v>313,061225</c:v>
                </c:pt>
                <c:pt idx="237">
                  <c:v>333,5220975</c:v>
                </c:pt>
                <c:pt idx="238">
                  <c:v>914,6824073</c:v>
                </c:pt>
                <c:pt idx="239">
                  <c:v>412,6959819</c:v>
                </c:pt>
                <c:pt idx="240">
                  <c:v>328,3102451</c:v>
                </c:pt>
                <c:pt idx="241">
                  <c:v>274,0273983</c:v>
                </c:pt>
                <c:pt idx="242">
                  <c:v>481,0130258</c:v>
                </c:pt>
                <c:pt idx="243">
                  <c:v>983,9050699</c:v>
                </c:pt>
                <c:pt idx="244">
                  <c:v>361,738173</c:v>
                </c:pt>
                <c:pt idx="245">
                  <c:v>315,0752893</c:v>
                </c:pt>
                <c:pt idx="246">
                  <c:v>1364,598668</c:v>
                </c:pt>
                <c:pt idx="247">
                  <c:v>606,5838264</c:v>
                </c:pt>
                <c:pt idx="248">
                  <c:v>323,3544107</c:v>
                </c:pt>
                <c:pt idx="249">
                  <c:v>418,1684361</c:v>
                </c:pt>
                <c:pt idx="250">
                  <c:v>963,790506</c:v>
                </c:pt>
                <c:pt idx="251">
                  <c:v>3206,545148</c:v>
                </c:pt>
                <c:pt idx="252">
                  <c:v>484,9342997</c:v>
                </c:pt>
                <c:pt idx="253">
                  <c:v>2835,192251</c:v>
                </c:pt>
                <c:pt idx="254">
                  <c:v>330,7909178</c:v>
                </c:pt>
                <c:pt idx="255">
                  <c:v>596,3397798</c:v>
                </c:pt>
                <c:pt idx="256">
                  <c:v>593,9144766</c:v>
                </c:pt>
                <c:pt idx="257">
                  <c:v>378,4135719</c:v>
                </c:pt>
                <c:pt idx="258">
                  <c:v>345,1091415</c:v>
                </c:pt>
                <c:pt idx="259">
                  <c:v>291,9114318</c:v>
                </c:pt>
                <c:pt idx="260">
                  <c:v>124,810525</c:v>
                </c:pt>
                <c:pt idx="261">
                  <c:v>293,1958455</c:v>
                </c:pt>
                <c:pt idx="262">
                  <c:v>306,7757002</c:v>
                </c:pt>
                <c:pt idx="263">
                  <c:v>116,8995371</c:v>
                </c:pt>
                <c:pt idx="264">
                  <c:v>758,0925608</c:v>
                </c:pt>
                <c:pt idx="265">
                  <c:v>349,3340344</c:v>
                </c:pt>
                <c:pt idx="266">
                  <c:v>388,5003195</c:v>
                </c:pt>
                <c:pt idx="267">
                  <c:v>393,8268899</c:v>
                </c:pt>
                <c:pt idx="268">
                  <c:v>609,0199539</c:v>
                </c:pt>
                <c:pt idx="269">
                  <c:v>458,5091805</c:v>
                </c:pt>
                <c:pt idx="270">
                  <c:v>2269,845182</c:v>
                </c:pt>
                <c:pt idx="271">
                  <c:v>3742,348961</c:v>
                </c:pt>
                <c:pt idx="272">
                  <c:v>4184,161206</c:v>
                </c:pt>
                <c:pt idx="273">
                  <c:v>939,2240753</c:v>
                </c:pt>
                <c:pt idx="274">
                  <c:v>504,3121344</c:v>
                </c:pt>
                <c:pt idx="275">
                  <c:v>476,658417</c:v>
                </c:pt>
                <c:pt idx="276">
                  <c:v>506,661629</c:v>
                </c:pt>
                <c:pt idx="277">
                  <c:v>449,9927198</c:v>
                </c:pt>
                <c:pt idx="278">
                  <c:v>576,5396056</c:v>
                </c:pt>
                <c:pt idx="279">
                  <c:v>736,3912798</c:v>
                </c:pt>
                <c:pt idx="280">
                  <c:v>600,293348</c:v>
                </c:pt>
                <c:pt idx="281">
                  <c:v>2301,496074</c:v>
                </c:pt>
                <c:pt idx="282">
                  <c:v>980,0868566</c:v>
                </c:pt>
                <c:pt idx="283">
                  <c:v>591,5523774</c:v>
                </c:pt>
                <c:pt idx="284">
                  <c:v>780,8045721</c:v>
                </c:pt>
                <c:pt idx="285">
                  <c:v>1337,766118</c:v>
                </c:pt>
                <c:pt idx="286">
                  <c:v>568,643871</c:v>
                </c:pt>
                <c:pt idx="287">
                  <c:v>641,7748162</c:v>
                </c:pt>
                <c:pt idx="288">
                  <c:v>608,5335364</c:v>
                </c:pt>
                <c:pt idx="289">
                  <c:v>799,6225472</c:v>
                </c:pt>
                <c:pt idx="290">
                  <c:v>479,3958147</c:v>
                </c:pt>
                <c:pt idx="291">
                  <c:v>506,4613326</c:v>
                </c:pt>
                <c:pt idx="292">
                  <c:v>927,842492</c:v>
                </c:pt>
                <c:pt idx="293">
                  <c:v>508,0182029</c:v>
                </c:pt>
                <c:pt idx="294">
                  <c:v>724,5856533</c:v>
                </c:pt>
                <c:pt idx="295">
                  <c:v>1475,094395</c:v>
                </c:pt>
                <c:pt idx="296">
                  <c:v>871,4802401</c:v>
                </c:pt>
                <c:pt idx="297">
                  <c:v>484,8861208</c:v>
                </c:pt>
                <c:pt idx="298">
                  <c:v>1390,657706</c:v>
                </c:pt>
                <c:pt idx="299">
                  <c:v>1033,397788</c:v>
                </c:pt>
                <c:pt idx="300">
                  <c:v>2449,079458</c:v>
                </c:pt>
                <c:pt idx="301">
                  <c:v>914,1190471</c:v>
                </c:pt>
                <c:pt idx="302">
                  <c:v>883,0000857</c:v>
                </c:pt>
                <c:pt idx="303">
                  <c:v>3798,831649</c:v>
                </c:pt>
                <c:pt idx="304">
                  <c:v>714,2816071</c:v>
                </c:pt>
                <c:pt idx="305">
                  <c:v>1623,596322</c:v>
                </c:pt>
                <c:pt idx="306">
                  <c:v>988,7710725</c:v>
                </c:pt>
                <c:pt idx="307">
                  <c:v>2468,496821</c:v>
                </c:pt>
                <c:pt idx="308">
                  <c:v>716,4555284</c:v>
                </c:pt>
                <c:pt idx="309">
                  <c:v>873,5948952</c:v>
                </c:pt>
                <c:pt idx="310">
                  <c:v>2220,712012</c:v>
                </c:pt>
                <c:pt idx="311">
                  <c:v>1408,798463</c:v>
                </c:pt>
                <c:pt idx="312">
                  <c:v>1560,054497</c:v>
                </c:pt>
                <c:pt idx="313">
                  <c:v>844,6189178</c:v>
                </c:pt>
                <c:pt idx="314">
                  <c:v>429,180485</c:v>
                </c:pt>
                <c:pt idx="315">
                  <c:v>861,3838116</c:v>
                </c:pt>
                <c:pt idx="316">
                  <c:v>1088,393469</c:v>
                </c:pt>
                <c:pt idx="317">
                  <c:v>125,8483965</c:v>
                </c:pt>
                <c:pt idx="318">
                  <c:v>586,195034</c:v>
                </c:pt>
                <c:pt idx="319">
                  <c:v>660,6679653</c:v>
                </c:pt>
                <c:pt idx="320">
                  <c:v>565,8061646</c:v>
                </c:pt>
                <c:pt idx="321">
                  <c:v>575,6913867</c:v>
                </c:pt>
                <c:pt idx="322">
                  <c:v>655,0924763</c:v>
                </c:pt>
                <c:pt idx="323">
                  <c:v>1147,101321</c:v>
                </c:pt>
                <c:pt idx="324">
                  <c:v>670,7246987</c:v>
                </c:pt>
                <c:pt idx="325">
                  <c:v>524,8897706</c:v>
                </c:pt>
                <c:pt idx="326">
                  <c:v>573,4086751</c:v>
                </c:pt>
                <c:pt idx="327">
                  <c:v>847,3856399</c:v>
                </c:pt>
                <c:pt idx="328">
                  <c:v>755,6414834</c:v>
                </c:pt>
                <c:pt idx="329">
                  <c:v>508,6286645</c:v>
                </c:pt>
                <c:pt idx="330">
                  <c:v>1228,170072</c:v>
                </c:pt>
                <c:pt idx="331">
                  <c:v>717,8363276</c:v>
                </c:pt>
                <c:pt idx="332">
                  <c:v>735,6612932</c:v>
                </c:pt>
                <c:pt idx="333">
                  <c:v>689,8961489</c:v>
                </c:pt>
                <c:pt idx="334">
                  <c:v>655,2197211</c:v>
                </c:pt>
                <c:pt idx="335">
                  <c:v>663,9576052</c:v>
                </c:pt>
                <c:pt idx="336">
                  <c:v>923,4715399</c:v>
                </c:pt>
                <c:pt idx="337">
                  <c:v>727,6591742</c:v>
                </c:pt>
                <c:pt idx="338">
                  <c:v>659,8519151</c:v>
                </c:pt>
                <c:pt idx="339">
                  <c:v>609,7500946</c:v>
                </c:pt>
                <c:pt idx="340">
                  <c:v>545,3150053</c:v>
                </c:pt>
                <c:pt idx="341">
                  <c:v>613,0408646</c:v>
                </c:pt>
                <c:pt idx="342">
                  <c:v>1627,336972</c:v>
                </c:pt>
                <c:pt idx="343">
                  <c:v>1415,026701</c:v>
                </c:pt>
                <c:pt idx="344">
                  <c:v>727,8050024</c:v>
                </c:pt>
                <c:pt idx="345">
                  <c:v>656,2119308</c:v>
                </c:pt>
                <c:pt idx="346">
                  <c:v>651,2755393</c:v>
                </c:pt>
                <c:pt idx="347">
                  <c:v>1060,178207</c:v>
                </c:pt>
                <c:pt idx="348">
                  <c:v>737,8552189</c:v>
                </c:pt>
                <c:pt idx="349">
                  <c:v>548,9748033</c:v>
                </c:pt>
                <c:pt idx="350">
                  <c:v>519,399559</c:v>
                </c:pt>
                <c:pt idx="351">
                  <c:v>1383,728619</c:v>
                </c:pt>
                <c:pt idx="352">
                  <c:v>486,9139289</c:v>
                </c:pt>
                <c:pt idx="353">
                  <c:v>721,6526273</c:v>
                </c:pt>
                <c:pt idx="354">
                  <c:v>674,5454535</c:v>
                </c:pt>
                <c:pt idx="355">
                  <c:v>517,4968503</c:v>
                </c:pt>
                <c:pt idx="356">
                  <c:v>1189,215748</c:v>
                </c:pt>
                <c:pt idx="357">
                  <c:v>600,2148973</c:v>
                </c:pt>
                <c:pt idx="358">
                  <c:v>912,8015073</c:v>
                </c:pt>
                <c:pt idx="359">
                  <c:v>626,3350111</c:v>
                </c:pt>
                <c:pt idx="360">
                  <c:v>536,5762787</c:v>
                </c:pt>
                <c:pt idx="361">
                  <c:v>563,567774</c:v>
                </c:pt>
                <c:pt idx="362">
                  <c:v>1644,290759</c:v>
                </c:pt>
                <c:pt idx="363">
                  <c:v>589,9822944</c:v>
                </c:pt>
                <c:pt idx="364">
                  <c:v>475,7221292</c:v>
                </c:pt>
                <c:pt idx="365">
                  <c:v>487,2989554</c:v>
                </c:pt>
                <c:pt idx="366">
                  <c:v>662,2156251</c:v>
                </c:pt>
                <c:pt idx="367">
                  <c:v>857,7287647</c:v>
                </c:pt>
                <c:pt idx="368">
                  <c:v>529,9658155</c:v>
                </c:pt>
                <c:pt idx="369">
                  <c:v>405,430944</c:v>
                </c:pt>
                <c:pt idx="370">
                  <c:v>599,7709665</c:v>
                </c:pt>
                <c:pt idx="371">
                  <c:v>434,3431954</c:v>
                </c:pt>
                <c:pt idx="372">
                  <c:v>318,543907</c:v>
                </c:pt>
                <c:pt idx="373">
                  <c:v>489,9840442</c:v>
                </c:pt>
                <c:pt idx="374">
                  <c:v>1682,365819</c:v>
                </c:pt>
                <c:pt idx="375">
                  <c:v>356,3104592</c:v>
                </c:pt>
                <c:pt idx="376">
                  <c:v>467,0594132</c:v>
                </c:pt>
                <c:pt idx="377">
                  <c:v>1623,032022</c:v>
                </c:pt>
                <c:pt idx="378">
                  <c:v>575,0250204</c:v>
                </c:pt>
                <c:pt idx="379">
                  <c:v>536,1053075</c:v>
                </c:pt>
                <c:pt idx="380">
                  <c:v>1588,574037</c:v>
                </c:pt>
                <c:pt idx="381">
                  <c:v>668,8139794</c:v>
                </c:pt>
                <c:pt idx="382">
                  <c:v>487,909989</c:v>
                </c:pt>
                <c:pt idx="383">
                  <c:v>547,5447222</c:v>
                </c:pt>
                <c:pt idx="384">
                  <c:v>450,7995702</c:v>
                </c:pt>
                <c:pt idx="385">
                  <c:v>489,0676427</c:v>
                </c:pt>
                <c:pt idx="386">
                  <c:v>468,3338072</c:v>
                </c:pt>
                <c:pt idx="387">
                  <c:v>617,9782647</c:v>
                </c:pt>
                <c:pt idx="388">
                  <c:v>544,3046656</c:v>
                </c:pt>
                <c:pt idx="389">
                  <c:v>406,1047517</c:v>
                </c:pt>
                <c:pt idx="390">
                  <c:v>847,1615674</c:v>
                </c:pt>
                <c:pt idx="391">
                  <c:v>612,6581683</c:v>
                </c:pt>
                <c:pt idx="392">
                  <c:v>1495,305092</c:v>
                </c:pt>
                <c:pt idx="393">
                  <c:v>550,3006623</c:v>
                </c:pt>
                <c:pt idx="394">
                  <c:v>685,5278753</c:v>
                </c:pt>
                <c:pt idx="395">
                  <c:v>666,6672213</c:v>
                </c:pt>
                <c:pt idx="396">
                  <c:v>565,0851428</c:v>
                </c:pt>
                <c:pt idx="397">
                  <c:v>602,9789637</c:v>
                </c:pt>
                <c:pt idx="398">
                  <c:v>1217,265255</c:v>
                </c:pt>
                <c:pt idx="399">
                  <c:v>2536,650264</c:v>
                </c:pt>
                <c:pt idx="400">
                  <c:v>304,1808846</c:v>
                </c:pt>
                <c:pt idx="401">
                  <c:v>923,8378899</c:v>
                </c:pt>
                <c:pt idx="402">
                  <c:v>644,5107414</c:v>
                </c:pt>
                <c:pt idx="403">
                  <c:v>605,7485473</c:v>
                </c:pt>
                <c:pt idx="404">
                  <c:v>524,7101486</c:v>
                </c:pt>
                <c:pt idx="405">
                  <c:v>686,3421109</c:v>
                </c:pt>
                <c:pt idx="406">
                  <c:v>1092,326152</c:v>
                </c:pt>
                <c:pt idx="407">
                  <c:v>2275,561786</c:v>
                </c:pt>
                <c:pt idx="408">
                  <c:v>1373,647175</c:v>
                </c:pt>
                <c:pt idx="409">
                  <c:v>800,2606584</c:v>
                </c:pt>
                <c:pt idx="410">
                  <c:v>691,840058</c:v>
                </c:pt>
                <c:pt idx="411">
                  <c:v>614,295377</c:v>
                </c:pt>
                <c:pt idx="412">
                  <c:v>645,697929</c:v>
                </c:pt>
                <c:pt idx="413">
                  <c:v>575,3856519</c:v>
                </c:pt>
                <c:pt idx="414">
                  <c:v>578,0750644</c:v>
                </c:pt>
                <c:pt idx="415">
                  <c:v>622,7471366</c:v>
                </c:pt>
                <c:pt idx="416">
                  <c:v>502,5814155</c:v>
                </c:pt>
                <c:pt idx="417">
                  <c:v>566,5167642</c:v>
                </c:pt>
                <c:pt idx="418">
                  <c:v>499,4338462</c:v>
                </c:pt>
                <c:pt idx="419">
                  <c:v>1356,38315</c:v>
                </c:pt>
                <c:pt idx="420">
                  <c:v>639,3352302</c:v>
                </c:pt>
                <c:pt idx="421">
                  <c:v>486,4323929</c:v>
                </c:pt>
                <c:pt idx="422">
                  <c:v>526,7026029</c:v>
                </c:pt>
                <c:pt idx="423">
                  <c:v>477,4274382</c:v>
                </c:pt>
                <c:pt idx="424">
                  <c:v>457,110881</c:v>
                </c:pt>
                <c:pt idx="425">
                  <c:v>1735,716186</c:v>
                </c:pt>
                <c:pt idx="426">
                  <c:v>628,900742</c:v>
                </c:pt>
                <c:pt idx="427">
                  <c:v>627,0302376</c:v>
                </c:pt>
                <c:pt idx="428">
                  <c:v>487,8322473</c:v>
                </c:pt>
                <c:pt idx="429">
                  <c:v>1104,106612</c:v>
                </c:pt>
                <c:pt idx="430">
                  <c:v>637,1921936</c:v>
                </c:pt>
                <c:pt idx="431">
                  <c:v>1050,122809</c:v>
                </c:pt>
                <c:pt idx="432">
                  <c:v>451,6923501</c:v>
                </c:pt>
                <c:pt idx="433">
                  <c:v>457,2714432</c:v>
                </c:pt>
                <c:pt idx="434">
                  <c:v>435,1107763</c:v>
                </c:pt>
                <c:pt idx="435">
                  <c:v>385,0764179</c:v>
                </c:pt>
                <c:pt idx="436">
                  <c:v>302,4852697</c:v>
                </c:pt>
                <c:pt idx="437">
                  <c:v>532,9348353</c:v>
                </c:pt>
                <c:pt idx="438">
                  <c:v>547,44019</c:v>
                </c:pt>
                <c:pt idx="439">
                  <c:v>428,6535432</c:v>
                </c:pt>
                <c:pt idx="440">
                  <c:v>553,9734608</c:v>
                </c:pt>
                <c:pt idx="441">
                  <c:v>483,9399203</c:v>
                </c:pt>
                <c:pt idx="442">
                  <c:v>616,2671452</c:v>
                </c:pt>
                <c:pt idx="443">
                  <c:v>1546,731473</c:v>
                </c:pt>
                <c:pt idx="444">
                  <c:v>959,4342807</c:v>
                </c:pt>
                <c:pt idx="445">
                  <c:v>22,67593678</c:v>
                </c:pt>
                <c:pt idx="446">
                  <c:v>460,027164</c:v>
                </c:pt>
                <c:pt idx="447">
                  <c:v>509,3229822</c:v>
                </c:pt>
                <c:pt idx="448">
                  <c:v>504,4567174</c:v>
                </c:pt>
                <c:pt idx="449">
                  <c:v>448,7015755</c:v>
                </c:pt>
                <c:pt idx="450">
                  <c:v>146,1483068</c:v>
                </c:pt>
                <c:pt idx="451">
                  <c:v>477,4848266</c:v>
                </c:pt>
                <c:pt idx="452">
                  <c:v>770,3778595</c:v>
                </c:pt>
                <c:pt idx="453">
                  <c:v>236,8961145</c:v>
                </c:pt>
                <c:pt idx="454">
                  <c:v>130,7236362</c:v>
                </c:pt>
                <c:pt idx="455">
                  <c:v>1308,802015</c:v>
                </c:pt>
                <c:pt idx="456">
                  <c:v>411,8691857</c:v>
                </c:pt>
                <c:pt idx="457">
                  <c:v>147,4197179</c:v>
                </c:pt>
                <c:pt idx="458">
                  <c:v>15,8809695</c:v>
                </c:pt>
                <c:pt idx="459">
                  <c:v>212,0773716</c:v>
                </c:pt>
                <c:pt idx="460">
                  <c:v>188,8025735</c:v>
                </c:pt>
                <c:pt idx="461">
                  <c:v>1294,753649</c:v>
                </c:pt>
                <c:pt idx="462">
                  <c:v>461,2545349</c:v>
                </c:pt>
                <c:pt idx="463">
                  <c:v>537,5328682</c:v>
                </c:pt>
                <c:pt idx="464">
                  <c:v>1018,201067</c:v>
                </c:pt>
                <c:pt idx="465">
                  <c:v>1266,684068</c:v>
                </c:pt>
                <c:pt idx="466">
                  <c:v>86,52439369</c:v>
                </c:pt>
                <c:pt idx="467">
                  <c:v>506,8511996</c:v>
                </c:pt>
                <c:pt idx="468">
                  <c:v>536,385025</c:v>
                </c:pt>
                <c:pt idx="469">
                  <c:v>6,418691443</c:v>
                </c:pt>
                <c:pt idx="470">
                  <c:v>1100,18164</c:v>
                </c:pt>
                <c:pt idx="471">
                  <c:v>549,697502</c:v>
                </c:pt>
                <c:pt idx="472">
                  <c:v>585,2299982</c:v>
                </c:pt>
                <c:pt idx="473">
                  <c:v>676,7515106</c:v>
                </c:pt>
                <c:pt idx="474">
                  <c:v>11382,47868</c:v>
                </c:pt>
                <c:pt idx="475">
                  <c:v>2321,349839</c:v>
                </c:pt>
                <c:pt idx="476">
                  <c:v>1816,167928</c:v>
                </c:pt>
                <c:pt idx="477">
                  <c:v>2147,13171</c:v>
                </c:pt>
                <c:pt idx="478">
                  <c:v>1779,420366</c:v>
                </c:pt>
                <c:pt idx="479">
                  <c:v>1316,075671</c:v>
                </c:pt>
                <c:pt idx="480">
                  <c:v>1223,684798</c:v>
                </c:pt>
                <c:pt idx="481">
                  <c:v>1081,299691</c:v>
                </c:pt>
                <c:pt idx="482">
                  <c:v>1288,868376</c:v>
                </c:pt>
                <c:pt idx="483">
                  <c:v>1011,33792</c:v>
                </c:pt>
                <c:pt idx="484">
                  <c:v>947,6896012</c:v>
                </c:pt>
                <c:pt idx="485">
                  <c:v>2178,94315</c:v>
                </c:pt>
                <c:pt idx="486">
                  <c:v>1170,477247</c:v>
                </c:pt>
                <c:pt idx="487">
                  <c:v>976,939746</c:v>
                </c:pt>
                <c:pt idx="488">
                  <c:v>3469,614511</c:v>
                </c:pt>
                <c:pt idx="489">
                  <c:v>1253,849767</c:v>
                </c:pt>
                <c:pt idx="490">
                  <c:v>1333,331657</c:v>
                </c:pt>
                <c:pt idx="491">
                  <c:v>1626,563891</c:v>
                </c:pt>
                <c:pt idx="492">
                  <c:v>2273,440952</c:v>
                </c:pt>
                <c:pt idx="493">
                  <c:v>1100,9196</c:v>
                </c:pt>
                <c:pt idx="494">
                  <c:v>939,1471624</c:v>
                </c:pt>
                <c:pt idx="495">
                  <c:v>1054,030631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D0-534E-9B00-6FED4AF3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66528"/>
        <c:axId val="835668160"/>
      </c:scatterChart>
      <c:valAx>
        <c:axId val="83566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Impressions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668160"/>
        <c:crosses val="autoZero"/>
        <c:crossBetween val="midCat"/>
      </c:valAx>
      <c:valAx>
        <c:axId val="835668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6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Engaged Users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386649901,3</c:v>
                </c:pt>
                <c:pt idx="11">
                  <c:v>502864,64</c:v>
                </c:pt>
                <c:pt idx="12">
                  <c:v>387152765,9</c:v>
                </c:pt>
                <c:pt idx="14">
                  <c:v>Standard Error</c:v>
                </c:pt>
                <c:pt idx="15">
                  <c:v>2,316041161</c:v>
                </c:pt>
                <c:pt idx="16">
                  <c:v>0,00027902</c:v>
                </c:pt>
                <c:pt idx="17">
                  <c:v>9,99433E-05</c:v>
                </c:pt>
                <c:pt idx="18">
                  <c:v>0,003931126</c:v>
                </c:pt>
                <c:pt idx="19">
                  <c:v>0,001028983</c:v>
                </c:pt>
                <c:pt idx="20">
                  <c:v>0,000110951</c:v>
                </c:pt>
                <c:pt idx="21">
                  <c:v>0,00059406</c:v>
                </c:pt>
                <c:pt idx="22">
                  <c:v>0,005681506</c:v>
                </c:pt>
                <c:pt idx="23">
                  <c:v>0,145823125</c:v>
                </c:pt>
                <c:pt idx="24">
                  <c:v>0,012836599</c:v>
                </c:pt>
                <c:pt idx="25">
                  <c:v>0,094601084</c:v>
                </c:pt>
                <c:pt idx="31">
                  <c:v>Residuals</c:v>
                </c:pt>
                <c:pt idx="32">
                  <c:v>-13,2774988</c:v>
                </c:pt>
                <c:pt idx="33">
                  <c:v>-34,03249786</c:v>
                </c:pt>
                <c:pt idx="34">
                  <c:v>-16,06902636</c:v>
                </c:pt>
                <c:pt idx="35">
                  <c:v>-135,1476218</c:v>
                </c:pt>
                <c:pt idx="36">
                  <c:v>-19,41598891</c:v>
                </c:pt>
                <c:pt idx="37">
                  <c:v>-33,52827978</c:v>
                </c:pt>
                <c:pt idx="38">
                  <c:v>-14,73972131</c:v>
                </c:pt>
                <c:pt idx="39">
                  <c:v>-19,67700036</c:v>
                </c:pt>
                <c:pt idx="40">
                  <c:v>-34,65667443</c:v>
                </c:pt>
                <c:pt idx="41">
                  <c:v>-18,85373071</c:v>
                </c:pt>
                <c:pt idx="42">
                  <c:v>-67,10197243</c:v>
                </c:pt>
                <c:pt idx="43">
                  <c:v>-16,67182241</c:v>
                </c:pt>
                <c:pt idx="44">
                  <c:v>-7,915714656</c:v>
                </c:pt>
                <c:pt idx="45">
                  <c:v>-1,056919708</c:v>
                </c:pt>
                <c:pt idx="46">
                  <c:v>-40,07689376</c:v>
                </c:pt>
                <c:pt idx="47">
                  <c:v>-24,15410925</c:v>
                </c:pt>
                <c:pt idx="48">
                  <c:v>-15,54034687</c:v>
                </c:pt>
                <c:pt idx="49">
                  <c:v>-18,40125991</c:v>
                </c:pt>
                <c:pt idx="50">
                  <c:v>-10,53102193</c:v>
                </c:pt>
                <c:pt idx="51">
                  <c:v>-8,838080872</c:v>
                </c:pt>
                <c:pt idx="52">
                  <c:v>-10,46358642</c:v>
                </c:pt>
                <c:pt idx="53">
                  <c:v>2,07662088</c:v>
                </c:pt>
                <c:pt idx="54">
                  <c:v>-1,083351394</c:v>
                </c:pt>
                <c:pt idx="55">
                  <c:v>-13,52912111</c:v>
                </c:pt>
                <c:pt idx="56">
                  <c:v>-24,91522199</c:v>
                </c:pt>
                <c:pt idx="57">
                  <c:v>-27,06219799</c:v>
                </c:pt>
                <c:pt idx="58">
                  <c:v>-13,89545717</c:v>
                </c:pt>
                <c:pt idx="59">
                  <c:v>-11,72645314</c:v>
                </c:pt>
                <c:pt idx="60">
                  <c:v>-15,21656799</c:v>
                </c:pt>
                <c:pt idx="61">
                  <c:v>32,4454802</c:v>
                </c:pt>
                <c:pt idx="62">
                  <c:v>-21,40900673</c:v>
                </c:pt>
                <c:pt idx="63">
                  <c:v>-7,88300014</c:v>
                </c:pt>
                <c:pt idx="64">
                  <c:v>-33,92357342</c:v>
                </c:pt>
                <c:pt idx="65">
                  <c:v>-17,10784898</c:v>
                </c:pt>
                <c:pt idx="66">
                  <c:v>-7,102778195</c:v>
                </c:pt>
                <c:pt idx="67">
                  <c:v>-6,754558207</c:v>
                </c:pt>
                <c:pt idx="68">
                  <c:v>-12,66149256</c:v>
                </c:pt>
                <c:pt idx="69">
                  <c:v>1,250412469</c:v>
                </c:pt>
                <c:pt idx="70">
                  <c:v>-100,930077</c:v>
                </c:pt>
                <c:pt idx="71">
                  <c:v>0,856682971</c:v>
                </c:pt>
                <c:pt idx="72">
                  <c:v>-30,68663906</c:v>
                </c:pt>
                <c:pt idx="73">
                  <c:v>3,753535992</c:v>
                </c:pt>
                <c:pt idx="74">
                  <c:v>-103,272686</c:v>
                </c:pt>
                <c:pt idx="75">
                  <c:v>-10,78208883</c:v>
                </c:pt>
                <c:pt idx="76">
                  <c:v>-11,63019752</c:v>
                </c:pt>
                <c:pt idx="77">
                  <c:v>-5,179502906</c:v>
                </c:pt>
                <c:pt idx="78">
                  <c:v>-73,30648918</c:v>
                </c:pt>
                <c:pt idx="79">
                  <c:v>-7,235109294</c:v>
                </c:pt>
                <c:pt idx="80">
                  <c:v>-2,697800725</c:v>
                </c:pt>
                <c:pt idx="81">
                  <c:v>1,950731597</c:v>
                </c:pt>
                <c:pt idx="82">
                  <c:v>-6,483987731</c:v>
                </c:pt>
                <c:pt idx="83">
                  <c:v>-33,66155418</c:v>
                </c:pt>
                <c:pt idx="84">
                  <c:v>-21,44012915</c:v>
                </c:pt>
                <c:pt idx="85">
                  <c:v>-18,42893991</c:v>
                </c:pt>
                <c:pt idx="86">
                  <c:v>-2,859835907</c:v>
                </c:pt>
                <c:pt idx="87">
                  <c:v>-5,151537289</c:v>
                </c:pt>
                <c:pt idx="88">
                  <c:v>-38,70924743</c:v>
                </c:pt>
                <c:pt idx="89">
                  <c:v>-9,613871775</c:v>
                </c:pt>
                <c:pt idx="90">
                  <c:v>-0,523823538</c:v>
                </c:pt>
                <c:pt idx="91">
                  <c:v>-5,930560574</c:v>
                </c:pt>
                <c:pt idx="92">
                  <c:v>-10,24535397</c:v>
                </c:pt>
                <c:pt idx="93">
                  <c:v>2,84809181</c:v>
                </c:pt>
                <c:pt idx="94">
                  <c:v>-0,954055978</c:v>
                </c:pt>
                <c:pt idx="95">
                  <c:v>-25,98325912</c:v>
                </c:pt>
                <c:pt idx="96">
                  <c:v>-4,328198173</c:v>
                </c:pt>
                <c:pt idx="97">
                  <c:v>-23,66365732</c:v>
                </c:pt>
                <c:pt idx="98">
                  <c:v>-4,811446588</c:v>
                </c:pt>
                <c:pt idx="99">
                  <c:v>-9,528291489</c:v>
                </c:pt>
                <c:pt idx="100">
                  <c:v>-11,22578795</c:v>
                </c:pt>
                <c:pt idx="101">
                  <c:v>-28,71053595</c:v>
                </c:pt>
                <c:pt idx="102">
                  <c:v>-2,058685509</c:v>
                </c:pt>
                <c:pt idx="103">
                  <c:v>-28,29958408</c:v>
                </c:pt>
                <c:pt idx="104">
                  <c:v>-8,347055979</c:v>
                </c:pt>
                <c:pt idx="105">
                  <c:v>-37,99909965</c:v>
                </c:pt>
                <c:pt idx="106">
                  <c:v>11,73966883</c:v>
                </c:pt>
                <c:pt idx="107">
                  <c:v>-43,85226786</c:v>
                </c:pt>
                <c:pt idx="108">
                  <c:v>1,934647917</c:v>
                </c:pt>
                <c:pt idx="109">
                  <c:v>4,934832165</c:v>
                </c:pt>
                <c:pt idx="110">
                  <c:v>-7,241937314</c:v>
                </c:pt>
                <c:pt idx="111">
                  <c:v>-21,65804052</c:v>
                </c:pt>
                <c:pt idx="112">
                  <c:v>-54,76830657</c:v>
                </c:pt>
                <c:pt idx="113">
                  <c:v>-16,22122458</c:v>
                </c:pt>
                <c:pt idx="114">
                  <c:v>-30,42066431</c:v>
                </c:pt>
                <c:pt idx="115">
                  <c:v>-6,591110616</c:v>
                </c:pt>
                <c:pt idx="116">
                  <c:v>-14,05086429</c:v>
                </c:pt>
                <c:pt idx="117">
                  <c:v>8,250487393</c:v>
                </c:pt>
                <c:pt idx="118">
                  <c:v>-8,09376398</c:v>
                </c:pt>
                <c:pt idx="119">
                  <c:v>-23,4839186</c:v>
                </c:pt>
                <c:pt idx="120">
                  <c:v>-10,54935089</c:v>
                </c:pt>
                <c:pt idx="121">
                  <c:v>-14,04572645</c:v>
                </c:pt>
                <c:pt idx="122">
                  <c:v>-52,19955656</c:v>
                </c:pt>
                <c:pt idx="123">
                  <c:v>-10,24508818</c:v>
                </c:pt>
                <c:pt idx="124">
                  <c:v>-17,31189836</c:v>
                </c:pt>
                <c:pt idx="125">
                  <c:v>-10,16777213</c:v>
                </c:pt>
                <c:pt idx="126">
                  <c:v>-12,58180336</c:v>
                </c:pt>
                <c:pt idx="127">
                  <c:v>-23,86366731</c:v>
                </c:pt>
                <c:pt idx="128">
                  <c:v>-17,66471592</c:v>
                </c:pt>
                <c:pt idx="129">
                  <c:v>-20,90716935</c:v>
                </c:pt>
                <c:pt idx="130">
                  <c:v>5,180312539</c:v>
                </c:pt>
                <c:pt idx="131">
                  <c:v>-39,16091048</c:v>
                </c:pt>
                <c:pt idx="132">
                  <c:v>1,460451636</c:v>
                </c:pt>
                <c:pt idx="133">
                  <c:v>-3,483409227</c:v>
                </c:pt>
                <c:pt idx="134">
                  <c:v>-1,966399891</c:v>
                </c:pt>
                <c:pt idx="135">
                  <c:v>-3,463475792</c:v>
                </c:pt>
                <c:pt idx="136">
                  <c:v>-3,323114585</c:v>
                </c:pt>
                <c:pt idx="137">
                  <c:v>124,3074098</c:v>
                </c:pt>
                <c:pt idx="138">
                  <c:v>6,349482591</c:v>
                </c:pt>
                <c:pt idx="139">
                  <c:v>18,85341152</c:v>
                </c:pt>
                <c:pt idx="140">
                  <c:v>10,85832142</c:v>
                </c:pt>
                <c:pt idx="141">
                  <c:v>-6,185881377</c:v>
                </c:pt>
                <c:pt idx="142">
                  <c:v>-5,792523438</c:v>
                </c:pt>
                <c:pt idx="143">
                  <c:v>13,43007256</c:v>
                </c:pt>
                <c:pt idx="144">
                  <c:v>-3,638642238</c:v>
                </c:pt>
                <c:pt idx="145">
                  <c:v>-9,471850713</c:v>
                </c:pt>
                <c:pt idx="146">
                  <c:v>-8,678916782</c:v>
                </c:pt>
                <c:pt idx="147">
                  <c:v>14,6523526</c:v>
                </c:pt>
                <c:pt idx="148">
                  <c:v>-4,34696019</c:v>
                </c:pt>
                <c:pt idx="149">
                  <c:v>-11,28734792</c:v>
                </c:pt>
                <c:pt idx="150">
                  <c:v>-7,021802034</c:v>
                </c:pt>
                <c:pt idx="151">
                  <c:v>-13,43053426</c:v>
                </c:pt>
                <c:pt idx="152">
                  <c:v>-8,972824099</c:v>
                </c:pt>
                <c:pt idx="153">
                  <c:v>-9,322277312</c:v>
                </c:pt>
                <c:pt idx="154">
                  <c:v>-7,177969232</c:v>
                </c:pt>
                <c:pt idx="155">
                  <c:v>8,685230803</c:v>
                </c:pt>
                <c:pt idx="156">
                  <c:v>-2,477029899</c:v>
                </c:pt>
                <c:pt idx="157">
                  <c:v>-3,13002924</c:v>
                </c:pt>
                <c:pt idx="158">
                  <c:v>-1,531895226</c:v>
                </c:pt>
                <c:pt idx="159">
                  <c:v>-3,591547264</c:v>
                </c:pt>
                <c:pt idx="160">
                  <c:v>-31,94243263</c:v>
                </c:pt>
                <c:pt idx="161">
                  <c:v>-3,893642029</c:v>
                </c:pt>
                <c:pt idx="162">
                  <c:v>-2,133590059</c:v>
                </c:pt>
                <c:pt idx="163">
                  <c:v>-3,783678211</c:v>
                </c:pt>
                <c:pt idx="164">
                  <c:v>-4,156206426</c:v>
                </c:pt>
                <c:pt idx="165">
                  <c:v>-8,568329565</c:v>
                </c:pt>
                <c:pt idx="166">
                  <c:v>0,711853171</c:v>
                </c:pt>
                <c:pt idx="167">
                  <c:v>6,420445726</c:v>
                </c:pt>
                <c:pt idx="168">
                  <c:v>-9,936392576</c:v>
                </c:pt>
                <c:pt idx="169">
                  <c:v>17,18261338</c:v>
                </c:pt>
                <c:pt idx="170">
                  <c:v>6,338571159</c:v>
                </c:pt>
                <c:pt idx="171">
                  <c:v>313,7028349</c:v>
                </c:pt>
                <c:pt idx="172">
                  <c:v>7,417713024</c:v>
                </c:pt>
                <c:pt idx="173">
                  <c:v>-47,68188311</c:v>
                </c:pt>
                <c:pt idx="174">
                  <c:v>-1,783042154</c:v>
                </c:pt>
                <c:pt idx="175">
                  <c:v>20,57302679</c:v>
                </c:pt>
                <c:pt idx="176">
                  <c:v>-2,966437722</c:v>
                </c:pt>
                <c:pt idx="177">
                  <c:v>-30,17546013</c:v>
                </c:pt>
                <c:pt idx="178">
                  <c:v>-8,079822899</c:v>
                </c:pt>
                <c:pt idx="179">
                  <c:v>-0,358447863</c:v>
                </c:pt>
                <c:pt idx="180">
                  <c:v>10,1081754</c:v>
                </c:pt>
                <c:pt idx="181">
                  <c:v>47,5736563</c:v>
                </c:pt>
                <c:pt idx="182">
                  <c:v>19,39261677</c:v>
                </c:pt>
                <c:pt idx="183">
                  <c:v>26,92666825</c:v>
                </c:pt>
                <c:pt idx="184">
                  <c:v>3,608073015</c:v>
                </c:pt>
                <c:pt idx="185">
                  <c:v>4,12879529</c:v>
                </c:pt>
                <c:pt idx="186">
                  <c:v>0,025818168</c:v>
                </c:pt>
                <c:pt idx="187">
                  <c:v>2,496972871</c:v>
                </c:pt>
                <c:pt idx="188">
                  <c:v>1,98082831</c:v>
                </c:pt>
                <c:pt idx="189">
                  <c:v>-18,07607835</c:v>
                </c:pt>
                <c:pt idx="190">
                  <c:v>34,0911635</c:v>
                </c:pt>
                <c:pt idx="191">
                  <c:v>3,063697904</c:v>
                </c:pt>
                <c:pt idx="192">
                  <c:v>23,78385759</c:v>
                </c:pt>
                <c:pt idx="193">
                  <c:v>5,07566977</c:v>
                </c:pt>
                <c:pt idx="194">
                  <c:v>-10,32600617</c:v>
                </c:pt>
                <c:pt idx="195">
                  <c:v>-18,22965698</c:v>
                </c:pt>
                <c:pt idx="196">
                  <c:v>247,3051398</c:v>
                </c:pt>
                <c:pt idx="197">
                  <c:v>1,766911902</c:v>
                </c:pt>
                <c:pt idx="198">
                  <c:v>-1,153506294</c:v>
                </c:pt>
                <c:pt idx="199">
                  <c:v>-10,92413334</c:v>
                </c:pt>
                <c:pt idx="200">
                  <c:v>-107,5822013</c:v>
                </c:pt>
                <c:pt idx="201">
                  <c:v>-1,974350356</c:v>
                </c:pt>
                <c:pt idx="202">
                  <c:v>8,760136668</c:v>
                </c:pt>
                <c:pt idx="203">
                  <c:v>-25,26753635</c:v>
                </c:pt>
                <c:pt idx="204">
                  <c:v>22,2030624</c:v>
                </c:pt>
                <c:pt idx="205">
                  <c:v>-1,085695639</c:v>
                </c:pt>
                <c:pt idx="206">
                  <c:v>37,0595509</c:v>
                </c:pt>
                <c:pt idx="207">
                  <c:v>-7,418594774</c:v>
                </c:pt>
                <c:pt idx="208">
                  <c:v>-12,85418278</c:v>
                </c:pt>
                <c:pt idx="209">
                  <c:v>-5,019101038</c:v>
                </c:pt>
                <c:pt idx="210">
                  <c:v>7,489746042</c:v>
                </c:pt>
                <c:pt idx="211">
                  <c:v>46,99349397</c:v>
                </c:pt>
                <c:pt idx="212">
                  <c:v>-4,030273326</c:v>
                </c:pt>
                <c:pt idx="213">
                  <c:v>3,386949203</c:v>
                </c:pt>
                <c:pt idx="214">
                  <c:v>26,44299731</c:v>
                </c:pt>
                <c:pt idx="215">
                  <c:v>-3,386248174</c:v>
                </c:pt>
                <c:pt idx="216">
                  <c:v>6,517224556</c:v>
                </c:pt>
                <c:pt idx="217">
                  <c:v>16,08660221</c:v>
                </c:pt>
                <c:pt idx="218">
                  <c:v>2,626598131</c:v>
                </c:pt>
                <c:pt idx="219">
                  <c:v>-13,43087094</c:v>
                </c:pt>
                <c:pt idx="220">
                  <c:v>-6,423843887</c:v>
                </c:pt>
                <c:pt idx="221">
                  <c:v>4,388049801</c:v>
                </c:pt>
                <c:pt idx="222">
                  <c:v>8,948014115</c:v>
                </c:pt>
                <c:pt idx="223">
                  <c:v>31,54858946</c:v>
                </c:pt>
                <c:pt idx="224">
                  <c:v>5,322078699</c:v>
                </c:pt>
                <c:pt idx="225">
                  <c:v>1,96472192</c:v>
                </c:pt>
                <c:pt idx="226">
                  <c:v>-2,746725303</c:v>
                </c:pt>
                <c:pt idx="227">
                  <c:v>-2,521502424</c:v>
                </c:pt>
                <c:pt idx="228">
                  <c:v>7,067547518</c:v>
                </c:pt>
                <c:pt idx="229">
                  <c:v>5,334585525</c:v>
                </c:pt>
                <c:pt idx="230">
                  <c:v>-16,06153346</c:v>
                </c:pt>
                <c:pt idx="231">
                  <c:v>-0,080585615</c:v>
                </c:pt>
                <c:pt idx="232">
                  <c:v>13,09702616</c:v>
                </c:pt>
                <c:pt idx="233">
                  <c:v>0,014343548</c:v>
                </c:pt>
                <c:pt idx="234">
                  <c:v>33,31765814</c:v>
                </c:pt>
                <c:pt idx="235">
                  <c:v>1,778855696</c:v>
                </c:pt>
                <c:pt idx="236">
                  <c:v>1,938774993</c:v>
                </c:pt>
                <c:pt idx="237">
                  <c:v>-11,52209747</c:v>
                </c:pt>
                <c:pt idx="238">
                  <c:v>-8,682407346</c:v>
                </c:pt>
                <c:pt idx="239">
                  <c:v>-14,69598186</c:v>
                </c:pt>
                <c:pt idx="240">
                  <c:v>-7,310245148</c:v>
                </c:pt>
                <c:pt idx="241">
                  <c:v>-6,027398333</c:v>
                </c:pt>
                <c:pt idx="242">
                  <c:v>-20,01302584</c:v>
                </c:pt>
                <c:pt idx="243">
                  <c:v>7,094930085</c:v>
                </c:pt>
                <c:pt idx="244">
                  <c:v>-10,73817302</c:v>
                </c:pt>
                <c:pt idx="245">
                  <c:v>-29,07528926</c:v>
                </c:pt>
                <c:pt idx="246">
                  <c:v>-10,59866848</c:v>
                </c:pt>
                <c:pt idx="247">
                  <c:v>25,4161736</c:v>
                </c:pt>
                <c:pt idx="248">
                  <c:v>6,645589318</c:v>
                </c:pt>
                <c:pt idx="249">
                  <c:v>12,83156392</c:v>
                </c:pt>
                <c:pt idx="250">
                  <c:v>-10,79050602</c:v>
                </c:pt>
                <c:pt idx="251">
                  <c:v>37,45485177</c:v>
                </c:pt>
                <c:pt idx="252">
                  <c:v>-7,934299735</c:v>
                </c:pt>
                <c:pt idx="253">
                  <c:v>-54,19225051</c:v>
                </c:pt>
                <c:pt idx="254">
                  <c:v>11,20908225</c:v>
                </c:pt>
                <c:pt idx="255">
                  <c:v>-21,33977975</c:v>
                </c:pt>
                <c:pt idx="256">
                  <c:v>-2,914476574</c:v>
                </c:pt>
                <c:pt idx="257">
                  <c:v>-4,413571863</c:v>
                </c:pt>
                <c:pt idx="258">
                  <c:v>5,890858472</c:v>
                </c:pt>
                <c:pt idx="259">
                  <c:v>5,088568197</c:v>
                </c:pt>
                <c:pt idx="260">
                  <c:v>1,189475025</c:v>
                </c:pt>
                <c:pt idx="261">
                  <c:v>-4,195845544</c:v>
                </c:pt>
                <c:pt idx="262">
                  <c:v>12,22429982</c:v>
                </c:pt>
                <c:pt idx="263">
                  <c:v>2,100462908</c:v>
                </c:pt>
                <c:pt idx="264">
                  <c:v>24,90743921</c:v>
                </c:pt>
                <c:pt idx="265">
                  <c:v>4,665965551</c:v>
                </c:pt>
                <c:pt idx="266">
                  <c:v>6,499680519</c:v>
                </c:pt>
                <c:pt idx="267">
                  <c:v>12,17311013</c:v>
                </c:pt>
                <c:pt idx="268">
                  <c:v>-17,01995391</c:v>
                </c:pt>
                <c:pt idx="269">
                  <c:v>1,490819502</c:v>
                </c:pt>
                <c:pt idx="270">
                  <c:v>178,1548179</c:v>
                </c:pt>
                <c:pt idx="271">
                  <c:v>79,65103934</c:v>
                </c:pt>
                <c:pt idx="272">
                  <c:v>-174,1612063</c:v>
                </c:pt>
                <c:pt idx="273">
                  <c:v>-9,224075306</c:v>
                </c:pt>
                <c:pt idx="274">
                  <c:v>-1,312134439</c:v>
                </c:pt>
                <c:pt idx="275">
                  <c:v>5,341582978</c:v>
                </c:pt>
                <c:pt idx="276">
                  <c:v>5,338371038</c:v>
                </c:pt>
                <c:pt idx="277">
                  <c:v>-5,992719806</c:v>
                </c:pt>
                <c:pt idx="278">
                  <c:v>-6,539605641</c:v>
                </c:pt>
                <c:pt idx="279">
                  <c:v>3,608720186</c:v>
                </c:pt>
                <c:pt idx="280">
                  <c:v>45,70665205</c:v>
                </c:pt>
                <c:pt idx="281">
                  <c:v>25,50392586</c:v>
                </c:pt>
                <c:pt idx="282">
                  <c:v>-17,08685655</c:v>
                </c:pt>
                <c:pt idx="283">
                  <c:v>-17,55237741</c:v>
                </c:pt>
                <c:pt idx="284">
                  <c:v>-10,80457214</c:v>
                </c:pt>
                <c:pt idx="285">
                  <c:v>-7,766117605</c:v>
                </c:pt>
                <c:pt idx="286">
                  <c:v>28,35612895</c:v>
                </c:pt>
                <c:pt idx="287">
                  <c:v>6,225183825</c:v>
                </c:pt>
                <c:pt idx="288">
                  <c:v>29,46646356</c:v>
                </c:pt>
                <c:pt idx="289">
                  <c:v>27,37745282</c:v>
                </c:pt>
                <c:pt idx="290">
                  <c:v>-1,39581467</c:v>
                </c:pt>
                <c:pt idx="291">
                  <c:v>6,53866739</c:v>
                </c:pt>
                <c:pt idx="292">
                  <c:v>-37,84249199</c:v>
                </c:pt>
                <c:pt idx="293">
                  <c:v>-5,018202938</c:v>
                </c:pt>
                <c:pt idx="294">
                  <c:v>-24,58565325</c:v>
                </c:pt>
                <c:pt idx="295">
                  <c:v>-34,09439548</c:v>
                </c:pt>
                <c:pt idx="296">
                  <c:v>-10,48024009</c:v>
                </c:pt>
                <c:pt idx="297">
                  <c:v>8,113879219</c:v>
                </c:pt>
                <c:pt idx="298">
                  <c:v>21,34229358</c:v>
                </c:pt>
                <c:pt idx="299">
                  <c:v>20,60221177</c:v>
                </c:pt>
                <c:pt idx="300">
                  <c:v>45,92054151</c:v>
                </c:pt>
                <c:pt idx="301">
                  <c:v>18,88095285</c:v>
                </c:pt>
                <c:pt idx="302">
                  <c:v>0,99991427</c:v>
                </c:pt>
                <c:pt idx="303">
                  <c:v>-116,831649</c:v>
                </c:pt>
                <c:pt idx="304">
                  <c:v>1,718392851</c:v>
                </c:pt>
                <c:pt idx="305">
                  <c:v>19,40367761</c:v>
                </c:pt>
                <c:pt idx="306">
                  <c:v>-41,77107246</c:v>
                </c:pt>
                <c:pt idx="307">
                  <c:v>-11,49682108</c:v>
                </c:pt>
                <c:pt idx="308">
                  <c:v>3,544471555</c:v>
                </c:pt>
                <c:pt idx="309">
                  <c:v>-1,594895175</c:v>
                </c:pt>
                <c:pt idx="310">
                  <c:v>-27,71201151</c:v>
                </c:pt>
                <c:pt idx="311">
                  <c:v>-27,79846262</c:v>
                </c:pt>
                <c:pt idx="312">
                  <c:v>-23,05449671</c:v>
                </c:pt>
                <c:pt idx="313">
                  <c:v>-1,618917765</c:v>
                </c:pt>
                <c:pt idx="314">
                  <c:v>-46,18048496</c:v>
                </c:pt>
                <c:pt idx="315">
                  <c:v>-1,38381164</c:v>
                </c:pt>
                <c:pt idx="316">
                  <c:v>-50,39346922</c:v>
                </c:pt>
                <c:pt idx="317">
                  <c:v>19,15160353</c:v>
                </c:pt>
                <c:pt idx="318">
                  <c:v>4,80496602</c:v>
                </c:pt>
                <c:pt idx="319">
                  <c:v>20,33203471</c:v>
                </c:pt>
                <c:pt idx="320">
                  <c:v>-5,806164645</c:v>
                </c:pt>
                <c:pt idx="321">
                  <c:v>-6,691386693</c:v>
                </c:pt>
                <c:pt idx="322">
                  <c:v>0,907523701</c:v>
                </c:pt>
                <c:pt idx="323">
                  <c:v>-9,1013212</c:v>
                </c:pt>
                <c:pt idx="324">
                  <c:v>0,275301339</c:v>
                </c:pt>
                <c:pt idx="325">
                  <c:v>-1,889770618</c:v>
                </c:pt>
                <c:pt idx="326">
                  <c:v>-5,408675098</c:v>
                </c:pt>
                <c:pt idx="327">
                  <c:v>-13,38563987</c:v>
                </c:pt>
                <c:pt idx="328">
                  <c:v>23,35851663</c:v>
                </c:pt>
                <c:pt idx="329">
                  <c:v>-5,628664491</c:v>
                </c:pt>
                <c:pt idx="330">
                  <c:v>0,829928467</c:v>
                </c:pt>
                <c:pt idx="331">
                  <c:v>-12,83632759</c:v>
                </c:pt>
                <c:pt idx="332">
                  <c:v>-20,66129316</c:v>
                </c:pt>
                <c:pt idx="333">
                  <c:v>35,10385109</c:v>
                </c:pt>
                <c:pt idx="334">
                  <c:v>20,78027889</c:v>
                </c:pt>
                <c:pt idx="335">
                  <c:v>19,04239478</c:v>
                </c:pt>
                <c:pt idx="336">
                  <c:v>10,52846014</c:v>
                </c:pt>
                <c:pt idx="337">
                  <c:v>2,340825843</c:v>
                </c:pt>
                <c:pt idx="338">
                  <c:v>-1,851915135</c:v>
                </c:pt>
                <c:pt idx="339">
                  <c:v>8,249905356</c:v>
                </c:pt>
                <c:pt idx="340">
                  <c:v>2,684994742</c:v>
                </c:pt>
                <c:pt idx="341">
                  <c:v>2,959135367</c:v>
                </c:pt>
                <c:pt idx="342">
                  <c:v>-5,336971619</c:v>
                </c:pt>
                <c:pt idx="343">
                  <c:v>10,9732994</c:v>
                </c:pt>
                <c:pt idx="344">
                  <c:v>-3,805002439</c:v>
                </c:pt>
                <c:pt idx="345">
                  <c:v>-0,211930842</c:v>
                </c:pt>
                <c:pt idx="346">
                  <c:v>20,7244607</c:v>
                </c:pt>
                <c:pt idx="347">
                  <c:v>4,821793476</c:v>
                </c:pt>
                <c:pt idx="348">
                  <c:v>-4,855218934</c:v>
                </c:pt>
                <c:pt idx="349">
                  <c:v>-2,974803335</c:v>
                </c:pt>
                <c:pt idx="350">
                  <c:v>2,600441013</c:v>
                </c:pt>
                <c:pt idx="351">
                  <c:v>-49,72861893</c:v>
                </c:pt>
                <c:pt idx="352">
                  <c:v>1,08607114</c:v>
                </c:pt>
                <c:pt idx="353">
                  <c:v>-9,652627329</c:v>
                </c:pt>
                <c:pt idx="354">
                  <c:v>-16,54545351</c:v>
                </c:pt>
                <c:pt idx="355">
                  <c:v>11,50314973</c:v>
                </c:pt>
                <c:pt idx="356">
                  <c:v>-6,215748036</c:v>
                </c:pt>
                <c:pt idx="357">
                  <c:v>6,785102711</c:v>
                </c:pt>
                <c:pt idx="358">
                  <c:v>5,198492689</c:v>
                </c:pt>
                <c:pt idx="359">
                  <c:v>-0,335011093</c:v>
                </c:pt>
                <c:pt idx="360">
                  <c:v>-8,576278741</c:v>
                </c:pt>
                <c:pt idx="361">
                  <c:v>-3,567774021</c:v>
                </c:pt>
                <c:pt idx="362">
                  <c:v>-45,29075902</c:v>
                </c:pt>
                <c:pt idx="363">
                  <c:v>4,01770562</c:v>
                </c:pt>
                <c:pt idx="364">
                  <c:v>3,277870816</c:v>
                </c:pt>
                <c:pt idx="365">
                  <c:v>-2,298955395</c:v>
                </c:pt>
                <c:pt idx="366">
                  <c:v>43,78437487</c:v>
                </c:pt>
                <c:pt idx="367">
                  <c:v>17,2712353</c:v>
                </c:pt>
                <c:pt idx="368">
                  <c:v>39,03418451</c:v>
                </c:pt>
                <c:pt idx="369">
                  <c:v>9,569055977</c:v>
                </c:pt>
                <c:pt idx="370">
                  <c:v>25,22903345</c:v>
                </c:pt>
                <c:pt idx="371">
                  <c:v>-2,343195375</c:v>
                </c:pt>
                <c:pt idx="372">
                  <c:v>3,456093007</c:v>
                </c:pt>
                <c:pt idx="373">
                  <c:v>19,01595584</c:v>
                </c:pt>
                <c:pt idx="374">
                  <c:v>19,63418109</c:v>
                </c:pt>
                <c:pt idx="375">
                  <c:v>-0,310459178</c:v>
                </c:pt>
                <c:pt idx="376">
                  <c:v>16,94058675</c:v>
                </c:pt>
                <c:pt idx="377">
                  <c:v>13,96797764</c:v>
                </c:pt>
                <c:pt idx="378">
                  <c:v>11,97497958</c:v>
                </c:pt>
                <c:pt idx="379">
                  <c:v>18,89469247</c:v>
                </c:pt>
                <c:pt idx="380">
                  <c:v>-18,57403711</c:v>
                </c:pt>
                <c:pt idx="381">
                  <c:v>7,186020583</c:v>
                </c:pt>
                <c:pt idx="382">
                  <c:v>7,090011007</c:v>
                </c:pt>
                <c:pt idx="383">
                  <c:v>13,45527782</c:v>
                </c:pt>
                <c:pt idx="384">
                  <c:v>30,20042984</c:v>
                </c:pt>
                <c:pt idx="385">
                  <c:v>54,93235726</c:v>
                </c:pt>
                <c:pt idx="386">
                  <c:v>23,66619284</c:v>
                </c:pt>
                <c:pt idx="387">
                  <c:v>13,0217353</c:v>
                </c:pt>
                <c:pt idx="388">
                  <c:v>-5,304665629</c:v>
                </c:pt>
                <c:pt idx="389">
                  <c:v>-0,104751658</c:v>
                </c:pt>
                <c:pt idx="390">
                  <c:v>13,83843259</c:v>
                </c:pt>
                <c:pt idx="391">
                  <c:v>29,34183166</c:v>
                </c:pt>
                <c:pt idx="392">
                  <c:v>-10,30509234</c:v>
                </c:pt>
                <c:pt idx="393">
                  <c:v>4,699337679</c:v>
                </c:pt>
                <c:pt idx="394">
                  <c:v>56,47212465</c:v>
                </c:pt>
                <c:pt idx="395">
                  <c:v>3,332778698</c:v>
                </c:pt>
                <c:pt idx="396">
                  <c:v>-18,08514276</c:v>
                </c:pt>
                <c:pt idx="397">
                  <c:v>17,02103633</c:v>
                </c:pt>
                <c:pt idx="398">
                  <c:v>24,73474473</c:v>
                </c:pt>
                <c:pt idx="399">
                  <c:v>30,34973636</c:v>
                </c:pt>
                <c:pt idx="400">
                  <c:v>20,81911539</c:v>
                </c:pt>
                <c:pt idx="401">
                  <c:v>-7,837889877</c:v>
                </c:pt>
                <c:pt idx="402">
                  <c:v>-5,510741421</c:v>
                </c:pt>
                <c:pt idx="403">
                  <c:v>17,25145274</c:v>
                </c:pt>
                <c:pt idx="404">
                  <c:v>1,289851377</c:v>
                </c:pt>
                <c:pt idx="405">
                  <c:v>26,65788913</c:v>
                </c:pt>
                <c:pt idx="406">
                  <c:v>12,67384764</c:v>
                </c:pt>
                <c:pt idx="407">
                  <c:v>-21,56178626</c:v>
                </c:pt>
                <c:pt idx="408">
                  <c:v>34,3528247</c:v>
                </c:pt>
                <c:pt idx="409">
                  <c:v>37,73934163</c:v>
                </c:pt>
                <c:pt idx="410">
                  <c:v>-7,840057959</c:v>
                </c:pt>
                <c:pt idx="411">
                  <c:v>-0,295377039</c:v>
                </c:pt>
                <c:pt idx="412">
                  <c:v>-3,697929012</c:v>
                </c:pt>
                <c:pt idx="413">
                  <c:v>-0,385651937</c:v>
                </c:pt>
                <c:pt idx="414">
                  <c:v>18,92493559</c:v>
                </c:pt>
                <c:pt idx="415">
                  <c:v>10,25286339</c:v>
                </c:pt>
                <c:pt idx="416">
                  <c:v>-5,581415492</c:v>
                </c:pt>
                <c:pt idx="417">
                  <c:v>-1,516764159</c:v>
                </c:pt>
                <c:pt idx="418">
                  <c:v>-4,433846226</c:v>
                </c:pt>
                <c:pt idx="419">
                  <c:v>10,61685019</c:v>
                </c:pt>
                <c:pt idx="420">
                  <c:v>2,664769834</c:v>
                </c:pt>
                <c:pt idx="421">
                  <c:v>-3,432392943</c:v>
                </c:pt>
                <c:pt idx="422">
                  <c:v>15,29739714</c:v>
                </c:pt>
                <c:pt idx="423">
                  <c:v>4,572561816</c:v>
                </c:pt>
                <c:pt idx="424">
                  <c:v>0,88911905</c:v>
                </c:pt>
                <c:pt idx="425">
                  <c:v>-3,716186131</c:v>
                </c:pt>
                <c:pt idx="426">
                  <c:v>-1,900741969</c:v>
                </c:pt>
                <c:pt idx="427">
                  <c:v>3,969762442</c:v>
                </c:pt>
                <c:pt idx="428">
                  <c:v>-6,832247282</c:v>
                </c:pt>
                <c:pt idx="429">
                  <c:v>-8,106612297</c:v>
                </c:pt>
                <c:pt idx="430">
                  <c:v>14,80780643</c:v>
                </c:pt>
                <c:pt idx="431">
                  <c:v>55,87719128</c:v>
                </c:pt>
                <c:pt idx="432">
                  <c:v>-7,692350075</c:v>
                </c:pt>
                <c:pt idx="433">
                  <c:v>-4,271443162</c:v>
                </c:pt>
                <c:pt idx="434">
                  <c:v>19,88922372</c:v>
                </c:pt>
                <c:pt idx="435">
                  <c:v>4,923582083</c:v>
                </c:pt>
                <c:pt idx="436">
                  <c:v>19,51473028</c:v>
                </c:pt>
                <c:pt idx="437">
                  <c:v>33,06516468</c:v>
                </c:pt>
                <c:pt idx="438">
                  <c:v>38,55980999</c:v>
                </c:pt>
                <c:pt idx="439">
                  <c:v>4,346456837</c:v>
                </c:pt>
                <c:pt idx="440">
                  <c:v>16,02653924</c:v>
                </c:pt>
                <c:pt idx="441">
                  <c:v>-9,939920284</c:v>
                </c:pt>
                <c:pt idx="442">
                  <c:v>42,7328548</c:v>
                </c:pt>
                <c:pt idx="443">
                  <c:v>-66,73147263</c:v>
                </c:pt>
                <c:pt idx="444">
                  <c:v>-22,43428074</c:v>
                </c:pt>
                <c:pt idx="445">
                  <c:v>2,324063223</c:v>
                </c:pt>
                <c:pt idx="446">
                  <c:v>-5,027163951</c:v>
                </c:pt>
                <c:pt idx="447">
                  <c:v>-4,322982222</c:v>
                </c:pt>
                <c:pt idx="448">
                  <c:v>8,54328258</c:v>
                </c:pt>
                <c:pt idx="449">
                  <c:v>-2,701575545</c:v>
                </c:pt>
                <c:pt idx="450">
                  <c:v>-4,148306773</c:v>
                </c:pt>
                <c:pt idx="451">
                  <c:v>29,51517342</c:v>
                </c:pt>
                <c:pt idx="452">
                  <c:v>-44,37785949</c:v>
                </c:pt>
                <c:pt idx="453">
                  <c:v>8,103885477</c:v>
                </c:pt>
                <c:pt idx="454">
                  <c:v>-0,723636165</c:v>
                </c:pt>
                <c:pt idx="455">
                  <c:v>30,19798535</c:v>
                </c:pt>
                <c:pt idx="456">
                  <c:v>-13,86918569</c:v>
                </c:pt>
                <c:pt idx="457">
                  <c:v>-3,419717932</c:v>
                </c:pt>
                <c:pt idx="458">
                  <c:v>7,119030504</c:v>
                </c:pt>
                <c:pt idx="459">
                  <c:v>-9,077371558</c:v>
                </c:pt>
                <c:pt idx="460">
                  <c:v>-4,802573454</c:v>
                </c:pt>
                <c:pt idx="461">
                  <c:v>47,24635134</c:v>
                </c:pt>
                <c:pt idx="462">
                  <c:v>-11,25453492</c:v>
                </c:pt>
                <c:pt idx="463">
                  <c:v>16,46713182</c:v>
                </c:pt>
                <c:pt idx="464">
                  <c:v>18,79893269</c:v>
                </c:pt>
                <c:pt idx="465">
                  <c:v>1,315931943</c:v>
                </c:pt>
                <c:pt idx="466">
                  <c:v>-15,52439369</c:v>
                </c:pt>
                <c:pt idx="467">
                  <c:v>21,14880042</c:v>
                </c:pt>
                <c:pt idx="468">
                  <c:v>-10,38502497</c:v>
                </c:pt>
                <c:pt idx="469">
                  <c:v>2,581308557</c:v>
                </c:pt>
                <c:pt idx="470">
                  <c:v>55,81836028</c:v>
                </c:pt>
                <c:pt idx="471">
                  <c:v>6,302497975</c:v>
                </c:pt>
                <c:pt idx="472">
                  <c:v>-3,229998231</c:v>
                </c:pt>
                <c:pt idx="473">
                  <c:v>1,248489433</c:v>
                </c:pt>
                <c:pt idx="474">
                  <c:v>-54,478676</c:v>
                </c:pt>
                <c:pt idx="475">
                  <c:v>-21,34983936</c:v>
                </c:pt>
                <c:pt idx="476">
                  <c:v>2,832071574</c:v>
                </c:pt>
                <c:pt idx="477">
                  <c:v>-20,13171021</c:v>
                </c:pt>
                <c:pt idx="478">
                  <c:v>20,57963446</c:v>
                </c:pt>
                <c:pt idx="479">
                  <c:v>-3,075670739</c:v>
                </c:pt>
                <c:pt idx="480">
                  <c:v>-5,684798217</c:v>
                </c:pt>
                <c:pt idx="481">
                  <c:v>5,700309084</c:v>
                </c:pt>
                <c:pt idx="482">
                  <c:v>-0,868375636</c:v>
                </c:pt>
                <c:pt idx="483">
                  <c:v>17,66208011</c:v>
                </c:pt>
                <c:pt idx="484">
                  <c:v>-7,689601167</c:v>
                </c:pt>
                <c:pt idx="485">
                  <c:v>11,05685038</c:v>
                </c:pt>
                <c:pt idx="486">
                  <c:v>18,5227529</c:v>
                </c:pt>
                <c:pt idx="487">
                  <c:v>17,06025399</c:v>
                </c:pt>
                <c:pt idx="488">
                  <c:v>116,3854894</c:v>
                </c:pt>
                <c:pt idx="489">
                  <c:v>10,15023286</c:v>
                </c:pt>
                <c:pt idx="490">
                  <c:v>12,66834303</c:v>
                </c:pt>
                <c:pt idx="491">
                  <c:v>6,436108907</c:v>
                </c:pt>
                <c:pt idx="492">
                  <c:v>45,55904754</c:v>
                </c:pt>
                <c:pt idx="493">
                  <c:v>14,08040002</c:v>
                </c:pt>
                <c:pt idx="494">
                  <c:v>-16,14716242</c:v>
                </c:pt>
                <c:pt idx="495">
                  <c:v>16,96936913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09-3F40-8403-851E274570E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386649901,3</c:v>
                </c:pt>
                <c:pt idx="11">
                  <c:v>502864,64</c:v>
                </c:pt>
                <c:pt idx="12">
                  <c:v>387152765,9</c:v>
                </c:pt>
                <c:pt idx="14">
                  <c:v>Standard Error</c:v>
                </c:pt>
                <c:pt idx="15">
                  <c:v>2,316041161</c:v>
                </c:pt>
                <c:pt idx="16">
                  <c:v>0,00027902</c:v>
                </c:pt>
                <c:pt idx="17">
                  <c:v>9,99433E-05</c:v>
                </c:pt>
                <c:pt idx="18">
                  <c:v>0,003931126</c:v>
                </c:pt>
                <c:pt idx="19">
                  <c:v>0,001028983</c:v>
                </c:pt>
                <c:pt idx="20">
                  <c:v>0,000110951</c:v>
                </c:pt>
                <c:pt idx="21">
                  <c:v>0,00059406</c:v>
                </c:pt>
                <c:pt idx="22">
                  <c:v>0,005681506</c:v>
                </c:pt>
                <c:pt idx="23">
                  <c:v>0,145823125</c:v>
                </c:pt>
                <c:pt idx="24">
                  <c:v>0,012836599</c:v>
                </c:pt>
                <c:pt idx="25">
                  <c:v>0,094601084</c:v>
                </c:pt>
                <c:pt idx="31">
                  <c:v>Residuals</c:v>
                </c:pt>
                <c:pt idx="32">
                  <c:v>-13,2774988</c:v>
                </c:pt>
                <c:pt idx="33">
                  <c:v>-34,03249786</c:v>
                </c:pt>
                <c:pt idx="34">
                  <c:v>-16,06902636</c:v>
                </c:pt>
                <c:pt idx="35">
                  <c:v>-135,1476218</c:v>
                </c:pt>
                <c:pt idx="36">
                  <c:v>-19,41598891</c:v>
                </c:pt>
                <c:pt idx="37">
                  <c:v>-33,52827978</c:v>
                </c:pt>
                <c:pt idx="38">
                  <c:v>-14,73972131</c:v>
                </c:pt>
                <c:pt idx="39">
                  <c:v>-19,67700036</c:v>
                </c:pt>
                <c:pt idx="40">
                  <c:v>-34,65667443</c:v>
                </c:pt>
                <c:pt idx="41">
                  <c:v>-18,85373071</c:v>
                </c:pt>
                <c:pt idx="42">
                  <c:v>-67,10197243</c:v>
                </c:pt>
                <c:pt idx="43">
                  <c:v>-16,67182241</c:v>
                </c:pt>
                <c:pt idx="44">
                  <c:v>-7,915714656</c:v>
                </c:pt>
                <c:pt idx="45">
                  <c:v>-1,056919708</c:v>
                </c:pt>
                <c:pt idx="46">
                  <c:v>-40,07689376</c:v>
                </c:pt>
                <c:pt idx="47">
                  <c:v>-24,15410925</c:v>
                </c:pt>
                <c:pt idx="48">
                  <c:v>-15,54034687</c:v>
                </c:pt>
                <c:pt idx="49">
                  <c:v>-18,40125991</c:v>
                </c:pt>
                <c:pt idx="50">
                  <c:v>-10,53102193</c:v>
                </c:pt>
                <c:pt idx="51">
                  <c:v>-8,838080872</c:v>
                </c:pt>
                <c:pt idx="52">
                  <c:v>-10,46358642</c:v>
                </c:pt>
                <c:pt idx="53">
                  <c:v>2,07662088</c:v>
                </c:pt>
                <c:pt idx="54">
                  <c:v>-1,083351394</c:v>
                </c:pt>
                <c:pt idx="55">
                  <c:v>-13,52912111</c:v>
                </c:pt>
                <c:pt idx="56">
                  <c:v>-24,91522199</c:v>
                </c:pt>
                <c:pt idx="57">
                  <c:v>-27,06219799</c:v>
                </c:pt>
                <c:pt idx="58">
                  <c:v>-13,89545717</c:v>
                </c:pt>
                <c:pt idx="59">
                  <c:v>-11,72645314</c:v>
                </c:pt>
                <c:pt idx="60">
                  <c:v>-15,21656799</c:v>
                </c:pt>
                <c:pt idx="61">
                  <c:v>32,4454802</c:v>
                </c:pt>
                <c:pt idx="62">
                  <c:v>-21,40900673</c:v>
                </c:pt>
                <c:pt idx="63">
                  <c:v>-7,88300014</c:v>
                </c:pt>
                <c:pt idx="64">
                  <c:v>-33,92357342</c:v>
                </c:pt>
                <c:pt idx="65">
                  <c:v>-17,10784898</c:v>
                </c:pt>
                <c:pt idx="66">
                  <c:v>-7,102778195</c:v>
                </c:pt>
                <c:pt idx="67">
                  <c:v>-6,754558207</c:v>
                </c:pt>
                <c:pt idx="68">
                  <c:v>-12,66149256</c:v>
                </c:pt>
                <c:pt idx="69">
                  <c:v>1,250412469</c:v>
                </c:pt>
                <c:pt idx="70">
                  <c:v>-100,930077</c:v>
                </c:pt>
                <c:pt idx="71">
                  <c:v>0,856682971</c:v>
                </c:pt>
                <c:pt idx="72">
                  <c:v>-30,68663906</c:v>
                </c:pt>
                <c:pt idx="73">
                  <c:v>3,753535992</c:v>
                </c:pt>
                <c:pt idx="74">
                  <c:v>-103,272686</c:v>
                </c:pt>
                <c:pt idx="75">
                  <c:v>-10,78208883</c:v>
                </c:pt>
                <c:pt idx="76">
                  <c:v>-11,63019752</c:v>
                </c:pt>
                <c:pt idx="77">
                  <c:v>-5,179502906</c:v>
                </c:pt>
                <c:pt idx="78">
                  <c:v>-73,30648918</c:v>
                </c:pt>
                <c:pt idx="79">
                  <c:v>-7,235109294</c:v>
                </c:pt>
                <c:pt idx="80">
                  <c:v>-2,697800725</c:v>
                </c:pt>
                <c:pt idx="81">
                  <c:v>1,950731597</c:v>
                </c:pt>
                <c:pt idx="82">
                  <c:v>-6,483987731</c:v>
                </c:pt>
                <c:pt idx="83">
                  <c:v>-33,66155418</c:v>
                </c:pt>
                <c:pt idx="84">
                  <c:v>-21,44012915</c:v>
                </c:pt>
                <c:pt idx="85">
                  <c:v>-18,42893991</c:v>
                </c:pt>
                <c:pt idx="86">
                  <c:v>-2,859835907</c:v>
                </c:pt>
                <c:pt idx="87">
                  <c:v>-5,151537289</c:v>
                </c:pt>
                <c:pt idx="88">
                  <c:v>-38,70924743</c:v>
                </c:pt>
                <c:pt idx="89">
                  <c:v>-9,613871775</c:v>
                </c:pt>
                <c:pt idx="90">
                  <c:v>-0,523823538</c:v>
                </c:pt>
                <c:pt idx="91">
                  <c:v>-5,930560574</c:v>
                </c:pt>
                <c:pt idx="92">
                  <c:v>-10,24535397</c:v>
                </c:pt>
                <c:pt idx="93">
                  <c:v>2,84809181</c:v>
                </c:pt>
                <c:pt idx="94">
                  <c:v>-0,954055978</c:v>
                </c:pt>
                <c:pt idx="95">
                  <c:v>-25,98325912</c:v>
                </c:pt>
                <c:pt idx="96">
                  <c:v>-4,328198173</c:v>
                </c:pt>
                <c:pt idx="97">
                  <c:v>-23,66365732</c:v>
                </c:pt>
                <c:pt idx="98">
                  <c:v>-4,811446588</c:v>
                </c:pt>
                <c:pt idx="99">
                  <c:v>-9,528291489</c:v>
                </c:pt>
                <c:pt idx="100">
                  <c:v>-11,22578795</c:v>
                </c:pt>
                <c:pt idx="101">
                  <c:v>-28,71053595</c:v>
                </c:pt>
                <c:pt idx="102">
                  <c:v>-2,058685509</c:v>
                </c:pt>
                <c:pt idx="103">
                  <c:v>-28,29958408</c:v>
                </c:pt>
                <c:pt idx="104">
                  <c:v>-8,347055979</c:v>
                </c:pt>
                <c:pt idx="105">
                  <c:v>-37,99909965</c:v>
                </c:pt>
                <c:pt idx="106">
                  <c:v>11,73966883</c:v>
                </c:pt>
                <c:pt idx="107">
                  <c:v>-43,85226786</c:v>
                </c:pt>
                <c:pt idx="108">
                  <c:v>1,934647917</c:v>
                </c:pt>
                <c:pt idx="109">
                  <c:v>4,934832165</c:v>
                </c:pt>
                <c:pt idx="110">
                  <c:v>-7,241937314</c:v>
                </c:pt>
                <c:pt idx="111">
                  <c:v>-21,65804052</c:v>
                </c:pt>
                <c:pt idx="112">
                  <c:v>-54,76830657</c:v>
                </c:pt>
                <c:pt idx="113">
                  <c:v>-16,22122458</c:v>
                </c:pt>
                <c:pt idx="114">
                  <c:v>-30,42066431</c:v>
                </c:pt>
                <c:pt idx="115">
                  <c:v>-6,591110616</c:v>
                </c:pt>
                <c:pt idx="116">
                  <c:v>-14,05086429</c:v>
                </c:pt>
                <c:pt idx="117">
                  <c:v>8,250487393</c:v>
                </c:pt>
                <c:pt idx="118">
                  <c:v>-8,09376398</c:v>
                </c:pt>
                <c:pt idx="119">
                  <c:v>-23,4839186</c:v>
                </c:pt>
                <c:pt idx="120">
                  <c:v>-10,54935089</c:v>
                </c:pt>
                <c:pt idx="121">
                  <c:v>-14,04572645</c:v>
                </c:pt>
                <c:pt idx="122">
                  <c:v>-52,19955656</c:v>
                </c:pt>
                <c:pt idx="123">
                  <c:v>-10,24508818</c:v>
                </c:pt>
                <c:pt idx="124">
                  <c:v>-17,31189836</c:v>
                </c:pt>
                <c:pt idx="125">
                  <c:v>-10,16777213</c:v>
                </c:pt>
                <c:pt idx="126">
                  <c:v>-12,58180336</c:v>
                </c:pt>
                <c:pt idx="127">
                  <c:v>-23,86366731</c:v>
                </c:pt>
                <c:pt idx="128">
                  <c:v>-17,66471592</c:v>
                </c:pt>
                <c:pt idx="129">
                  <c:v>-20,90716935</c:v>
                </c:pt>
                <c:pt idx="130">
                  <c:v>5,180312539</c:v>
                </c:pt>
                <c:pt idx="131">
                  <c:v>-39,16091048</c:v>
                </c:pt>
                <c:pt idx="132">
                  <c:v>1,460451636</c:v>
                </c:pt>
                <c:pt idx="133">
                  <c:v>-3,483409227</c:v>
                </c:pt>
                <c:pt idx="134">
                  <c:v>-1,966399891</c:v>
                </c:pt>
                <c:pt idx="135">
                  <c:v>-3,463475792</c:v>
                </c:pt>
                <c:pt idx="136">
                  <c:v>-3,323114585</c:v>
                </c:pt>
                <c:pt idx="137">
                  <c:v>124,3074098</c:v>
                </c:pt>
                <c:pt idx="138">
                  <c:v>6,349482591</c:v>
                </c:pt>
                <c:pt idx="139">
                  <c:v>18,85341152</c:v>
                </c:pt>
                <c:pt idx="140">
                  <c:v>10,85832142</c:v>
                </c:pt>
                <c:pt idx="141">
                  <c:v>-6,185881377</c:v>
                </c:pt>
                <c:pt idx="142">
                  <c:v>-5,792523438</c:v>
                </c:pt>
                <c:pt idx="143">
                  <c:v>13,43007256</c:v>
                </c:pt>
                <c:pt idx="144">
                  <c:v>-3,638642238</c:v>
                </c:pt>
                <c:pt idx="145">
                  <c:v>-9,471850713</c:v>
                </c:pt>
                <c:pt idx="146">
                  <c:v>-8,678916782</c:v>
                </c:pt>
                <c:pt idx="147">
                  <c:v>14,6523526</c:v>
                </c:pt>
                <c:pt idx="148">
                  <c:v>-4,34696019</c:v>
                </c:pt>
                <c:pt idx="149">
                  <c:v>-11,28734792</c:v>
                </c:pt>
                <c:pt idx="150">
                  <c:v>-7,021802034</c:v>
                </c:pt>
                <c:pt idx="151">
                  <c:v>-13,43053426</c:v>
                </c:pt>
                <c:pt idx="152">
                  <c:v>-8,972824099</c:v>
                </c:pt>
                <c:pt idx="153">
                  <c:v>-9,322277312</c:v>
                </c:pt>
                <c:pt idx="154">
                  <c:v>-7,177969232</c:v>
                </c:pt>
                <c:pt idx="155">
                  <c:v>8,685230803</c:v>
                </c:pt>
                <c:pt idx="156">
                  <c:v>-2,477029899</c:v>
                </c:pt>
                <c:pt idx="157">
                  <c:v>-3,13002924</c:v>
                </c:pt>
                <c:pt idx="158">
                  <c:v>-1,531895226</c:v>
                </c:pt>
                <c:pt idx="159">
                  <c:v>-3,591547264</c:v>
                </c:pt>
                <c:pt idx="160">
                  <c:v>-31,94243263</c:v>
                </c:pt>
                <c:pt idx="161">
                  <c:v>-3,893642029</c:v>
                </c:pt>
                <c:pt idx="162">
                  <c:v>-2,133590059</c:v>
                </c:pt>
                <c:pt idx="163">
                  <c:v>-3,783678211</c:v>
                </c:pt>
                <c:pt idx="164">
                  <c:v>-4,156206426</c:v>
                </c:pt>
                <c:pt idx="165">
                  <c:v>-8,568329565</c:v>
                </c:pt>
                <c:pt idx="166">
                  <c:v>0,711853171</c:v>
                </c:pt>
                <c:pt idx="167">
                  <c:v>6,420445726</c:v>
                </c:pt>
                <c:pt idx="168">
                  <c:v>-9,936392576</c:v>
                </c:pt>
                <c:pt idx="169">
                  <c:v>17,18261338</c:v>
                </c:pt>
                <c:pt idx="170">
                  <c:v>6,338571159</c:v>
                </c:pt>
                <c:pt idx="171">
                  <c:v>313,7028349</c:v>
                </c:pt>
                <c:pt idx="172">
                  <c:v>7,417713024</c:v>
                </c:pt>
                <c:pt idx="173">
                  <c:v>-47,68188311</c:v>
                </c:pt>
                <c:pt idx="174">
                  <c:v>-1,783042154</c:v>
                </c:pt>
                <c:pt idx="175">
                  <c:v>20,57302679</c:v>
                </c:pt>
                <c:pt idx="176">
                  <c:v>-2,966437722</c:v>
                </c:pt>
                <c:pt idx="177">
                  <c:v>-30,17546013</c:v>
                </c:pt>
                <c:pt idx="178">
                  <c:v>-8,079822899</c:v>
                </c:pt>
                <c:pt idx="179">
                  <c:v>-0,358447863</c:v>
                </c:pt>
                <c:pt idx="180">
                  <c:v>10,1081754</c:v>
                </c:pt>
                <c:pt idx="181">
                  <c:v>47,5736563</c:v>
                </c:pt>
                <c:pt idx="182">
                  <c:v>19,39261677</c:v>
                </c:pt>
                <c:pt idx="183">
                  <c:v>26,92666825</c:v>
                </c:pt>
                <c:pt idx="184">
                  <c:v>3,608073015</c:v>
                </c:pt>
                <c:pt idx="185">
                  <c:v>4,12879529</c:v>
                </c:pt>
                <c:pt idx="186">
                  <c:v>0,025818168</c:v>
                </c:pt>
                <c:pt idx="187">
                  <c:v>2,496972871</c:v>
                </c:pt>
                <c:pt idx="188">
                  <c:v>1,98082831</c:v>
                </c:pt>
                <c:pt idx="189">
                  <c:v>-18,07607835</c:v>
                </c:pt>
                <c:pt idx="190">
                  <c:v>34,0911635</c:v>
                </c:pt>
                <c:pt idx="191">
                  <c:v>3,063697904</c:v>
                </c:pt>
                <c:pt idx="192">
                  <c:v>23,78385759</c:v>
                </c:pt>
                <c:pt idx="193">
                  <c:v>5,07566977</c:v>
                </c:pt>
                <c:pt idx="194">
                  <c:v>-10,32600617</c:v>
                </c:pt>
                <c:pt idx="195">
                  <c:v>-18,22965698</c:v>
                </c:pt>
                <c:pt idx="196">
                  <c:v>247,3051398</c:v>
                </c:pt>
                <c:pt idx="197">
                  <c:v>1,766911902</c:v>
                </c:pt>
                <c:pt idx="198">
                  <c:v>-1,153506294</c:v>
                </c:pt>
                <c:pt idx="199">
                  <c:v>-10,92413334</c:v>
                </c:pt>
                <c:pt idx="200">
                  <c:v>-107,5822013</c:v>
                </c:pt>
                <c:pt idx="201">
                  <c:v>-1,974350356</c:v>
                </c:pt>
                <c:pt idx="202">
                  <c:v>8,760136668</c:v>
                </c:pt>
                <c:pt idx="203">
                  <c:v>-25,26753635</c:v>
                </c:pt>
                <c:pt idx="204">
                  <c:v>22,2030624</c:v>
                </c:pt>
                <c:pt idx="205">
                  <c:v>-1,085695639</c:v>
                </c:pt>
                <c:pt idx="206">
                  <c:v>37,0595509</c:v>
                </c:pt>
                <c:pt idx="207">
                  <c:v>-7,418594774</c:v>
                </c:pt>
                <c:pt idx="208">
                  <c:v>-12,85418278</c:v>
                </c:pt>
                <c:pt idx="209">
                  <c:v>-5,019101038</c:v>
                </c:pt>
                <c:pt idx="210">
                  <c:v>7,489746042</c:v>
                </c:pt>
                <c:pt idx="211">
                  <c:v>46,99349397</c:v>
                </c:pt>
                <c:pt idx="212">
                  <c:v>-4,030273326</c:v>
                </c:pt>
                <c:pt idx="213">
                  <c:v>3,386949203</c:v>
                </c:pt>
                <c:pt idx="214">
                  <c:v>26,44299731</c:v>
                </c:pt>
                <c:pt idx="215">
                  <c:v>-3,386248174</c:v>
                </c:pt>
                <c:pt idx="216">
                  <c:v>6,517224556</c:v>
                </c:pt>
                <c:pt idx="217">
                  <c:v>16,08660221</c:v>
                </c:pt>
                <c:pt idx="218">
                  <c:v>2,626598131</c:v>
                </c:pt>
                <c:pt idx="219">
                  <c:v>-13,43087094</c:v>
                </c:pt>
                <c:pt idx="220">
                  <c:v>-6,423843887</c:v>
                </c:pt>
                <c:pt idx="221">
                  <c:v>4,388049801</c:v>
                </c:pt>
                <c:pt idx="222">
                  <c:v>8,948014115</c:v>
                </c:pt>
                <c:pt idx="223">
                  <c:v>31,54858946</c:v>
                </c:pt>
                <c:pt idx="224">
                  <c:v>5,322078699</c:v>
                </c:pt>
                <c:pt idx="225">
                  <c:v>1,96472192</c:v>
                </c:pt>
                <c:pt idx="226">
                  <c:v>-2,746725303</c:v>
                </c:pt>
                <c:pt idx="227">
                  <c:v>-2,521502424</c:v>
                </c:pt>
                <c:pt idx="228">
                  <c:v>7,067547518</c:v>
                </c:pt>
                <c:pt idx="229">
                  <c:v>5,334585525</c:v>
                </c:pt>
                <c:pt idx="230">
                  <c:v>-16,06153346</c:v>
                </c:pt>
                <c:pt idx="231">
                  <c:v>-0,080585615</c:v>
                </c:pt>
                <c:pt idx="232">
                  <c:v>13,09702616</c:v>
                </c:pt>
                <c:pt idx="233">
                  <c:v>0,014343548</c:v>
                </c:pt>
                <c:pt idx="234">
                  <c:v>33,31765814</c:v>
                </c:pt>
                <c:pt idx="235">
                  <c:v>1,778855696</c:v>
                </c:pt>
                <c:pt idx="236">
                  <c:v>1,938774993</c:v>
                </c:pt>
                <c:pt idx="237">
                  <c:v>-11,52209747</c:v>
                </c:pt>
                <c:pt idx="238">
                  <c:v>-8,682407346</c:v>
                </c:pt>
                <c:pt idx="239">
                  <c:v>-14,69598186</c:v>
                </c:pt>
                <c:pt idx="240">
                  <c:v>-7,310245148</c:v>
                </c:pt>
                <c:pt idx="241">
                  <c:v>-6,027398333</c:v>
                </c:pt>
                <c:pt idx="242">
                  <c:v>-20,01302584</c:v>
                </c:pt>
                <c:pt idx="243">
                  <c:v>7,094930085</c:v>
                </c:pt>
                <c:pt idx="244">
                  <c:v>-10,73817302</c:v>
                </c:pt>
                <c:pt idx="245">
                  <c:v>-29,07528926</c:v>
                </c:pt>
                <c:pt idx="246">
                  <c:v>-10,59866848</c:v>
                </c:pt>
                <c:pt idx="247">
                  <c:v>25,4161736</c:v>
                </c:pt>
                <c:pt idx="248">
                  <c:v>6,645589318</c:v>
                </c:pt>
                <c:pt idx="249">
                  <c:v>12,83156392</c:v>
                </c:pt>
                <c:pt idx="250">
                  <c:v>-10,79050602</c:v>
                </c:pt>
                <c:pt idx="251">
                  <c:v>37,45485177</c:v>
                </c:pt>
                <c:pt idx="252">
                  <c:v>-7,934299735</c:v>
                </c:pt>
                <c:pt idx="253">
                  <c:v>-54,19225051</c:v>
                </c:pt>
                <c:pt idx="254">
                  <c:v>11,20908225</c:v>
                </c:pt>
                <c:pt idx="255">
                  <c:v>-21,33977975</c:v>
                </c:pt>
                <c:pt idx="256">
                  <c:v>-2,914476574</c:v>
                </c:pt>
                <c:pt idx="257">
                  <c:v>-4,413571863</c:v>
                </c:pt>
                <c:pt idx="258">
                  <c:v>5,890858472</c:v>
                </c:pt>
                <c:pt idx="259">
                  <c:v>5,088568197</c:v>
                </c:pt>
                <c:pt idx="260">
                  <c:v>1,189475025</c:v>
                </c:pt>
                <c:pt idx="261">
                  <c:v>-4,195845544</c:v>
                </c:pt>
                <c:pt idx="262">
                  <c:v>12,22429982</c:v>
                </c:pt>
                <c:pt idx="263">
                  <c:v>2,100462908</c:v>
                </c:pt>
                <c:pt idx="264">
                  <c:v>24,90743921</c:v>
                </c:pt>
                <c:pt idx="265">
                  <c:v>4,665965551</c:v>
                </c:pt>
                <c:pt idx="266">
                  <c:v>6,499680519</c:v>
                </c:pt>
                <c:pt idx="267">
                  <c:v>12,17311013</c:v>
                </c:pt>
                <c:pt idx="268">
                  <c:v>-17,01995391</c:v>
                </c:pt>
                <c:pt idx="269">
                  <c:v>1,490819502</c:v>
                </c:pt>
                <c:pt idx="270">
                  <c:v>178,1548179</c:v>
                </c:pt>
                <c:pt idx="271">
                  <c:v>79,65103934</c:v>
                </c:pt>
                <c:pt idx="272">
                  <c:v>-174,1612063</c:v>
                </c:pt>
                <c:pt idx="273">
                  <c:v>-9,224075306</c:v>
                </c:pt>
                <c:pt idx="274">
                  <c:v>-1,312134439</c:v>
                </c:pt>
                <c:pt idx="275">
                  <c:v>5,341582978</c:v>
                </c:pt>
                <c:pt idx="276">
                  <c:v>5,338371038</c:v>
                </c:pt>
                <c:pt idx="277">
                  <c:v>-5,992719806</c:v>
                </c:pt>
                <c:pt idx="278">
                  <c:v>-6,539605641</c:v>
                </c:pt>
                <c:pt idx="279">
                  <c:v>3,608720186</c:v>
                </c:pt>
                <c:pt idx="280">
                  <c:v>45,70665205</c:v>
                </c:pt>
                <c:pt idx="281">
                  <c:v>25,50392586</c:v>
                </c:pt>
                <c:pt idx="282">
                  <c:v>-17,08685655</c:v>
                </c:pt>
                <c:pt idx="283">
                  <c:v>-17,55237741</c:v>
                </c:pt>
                <c:pt idx="284">
                  <c:v>-10,80457214</c:v>
                </c:pt>
                <c:pt idx="285">
                  <c:v>-7,766117605</c:v>
                </c:pt>
                <c:pt idx="286">
                  <c:v>28,35612895</c:v>
                </c:pt>
                <c:pt idx="287">
                  <c:v>6,225183825</c:v>
                </c:pt>
                <c:pt idx="288">
                  <c:v>29,46646356</c:v>
                </c:pt>
                <c:pt idx="289">
                  <c:v>27,37745282</c:v>
                </c:pt>
                <c:pt idx="290">
                  <c:v>-1,39581467</c:v>
                </c:pt>
                <c:pt idx="291">
                  <c:v>6,53866739</c:v>
                </c:pt>
                <c:pt idx="292">
                  <c:v>-37,84249199</c:v>
                </c:pt>
                <c:pt idx="293">
                  <c:v>-5,018202938</c:v>
                </c:pt>
                <c:pt idx="294">
                  <c:v>-24,58565325</c:v>
                </c:pt>
                <c:pt idx="295">
                  <c:v>-34,09439548</c:v>
                </c:pt>
                <c:pt idx="296">
                  <c:v>-10,48024009</c:v>
                </c:pt>
                <c:pt idx="297">
                  <c:v>8,113879219</c:v>
                </c:pt>
                <c:pt idx="298">
                  <c:v>21,34229358</c:v>
                </c:pt>
                <c:pt idx="299">
                  <c:v>20,60221177</c:v>
                </c:pt>
                <c:pt idx="300">
                  <c:v>45,92054151</c:v>
                </c:pt>
                <c:pt idx="301">
                  <c:v>18,88095285</c:v>
                </c:pt>
                <c:pt idx="302">
                  <c:v>0,99991427</c:v>
                </c:pt>
                <c:pt idx="303">
                  <c:v>-116,831649</c:v>
                </c:pt>
                <c:pt idx="304">
                  <c:v>1,718392851</c:v>
                </c:pt>
                <c:pt idx="305">
                  <c:v>19,40367761</c:v>
                </c:pt>
                <c:pt idx="306">
                  <c:v>-41,77107246</c:v>
                </c:pt>
                <c:pt idx="307">
                  <c:v>-11,49682108</c:v>
                </c:pt>
                <c:pt idx="308">
                  <c:v>3,544471555</c:v>
                </c:pt>
                <c:pt idx="309">
                  <c:v>-1,594895175</c:v>
                </c:pt>
                <c:pt idx="310">
                  <c:v>-27,71201151</c:v>
                </c:pt>
                <c:pt idx="311">
                  <c:v>-27,79846262</c:v>
                </c:pt>
                <c:pt idx="312">
                  <c:v>-23,05449671</c:v>
                </c:pt>
                <c:pt idx="313">
                  <c:v>-1,618917765</c:v>
                </c:pt>
                <c:pt idx="314">
                  <c:v>-46,18048496</c:v>
                </c:pt>
                <c:pt idx="315">
                  <c:v>-1,38381164</c:v>
                </c:pt>
                <c:pt idx="316">
                  <c:v>-50,39346922</c:v>
                </c:pt>
                <c:pt idx="317">
                  <c:v>19,15160353</c:v>
                </c:pt>
                <c:pt idx="318">
                  <c:v>4,80496602</c:v>
                </c:pt>
                <c:pt idx="319">
                  <c:v>20,33203471</c:v>
                </c:pt>
                <c:pt idx="320">
                  <c:v>-5,806164645</c:v>
                </c:pt>
                <c:pt idx="321">
                  <c:v>-6,691386693</c:v>
                </c:pt>
                <c:pt idx="322">
                  <c:v>0,907523701</c:v>
                </c:pt>
                <c:pt idx="323">
                  <c:v>-9,1013212</c:v>
                </c:pt>
                <c:pt idx="324">
                  <c:v>0,275301339</c:v>
                </c:pt>
                <c:pt idx="325">
                  <c:v>-1,889770618</c:v>
                </c:pt>
                <c:pt idx="326">
                  <c:v>-5,408675098</c:v>
                </c:pt>
                <c:pt idx="327">
                  <c:v>-13,38563987</c:v>
                </c:pt>
                <c:pt idx="328">
                  <c:v>23,35851663</c:v>
                </c:pt>
                <c:pt idx="329">
                  <c:v>-5,628664491</c:v>
                </c:pt>
                <c:pt idx="330">
                  <c:v>0,829928467</c:v>
                </c:pt>
                <c:pt idx="331">
                  <c:v>-12,83632759</c:v>
                </c:pt>
                <c:pt idx="332">
                  <c:v>-20,66129316</c:v>
                </c:pt>
                <c:pt idx="333">
                  <c:v>35,10385109</c:v>
                </c:pt>
                <c:pt idx="334">
                  <c:v>20,78027889</c:v>
                </c:pt>
                <c:pt idx="335">
                  <c:v>19,04239478</c:v>
                </c:pt>
                <c:pt idx="336">
                  <c:v>10,52846014</c:v>
                </c:pt>
                <c:pt idx="337">
                  <c:v>2,340825843</c:v>
                </c:pt>
                <c:pt idx="338">
                  <c:v>-1,851915135</c:v>
                </c:pt>
                <c:pt idx="339">
                  <c:v>8,249905356</c:v>
                </c:pt>
                <c:pt idx="340">
                  <c:v>2,684994742</c:v>
                </c:pt>
                <c:pt idx="341">
                  <c:v>2,959135367</c:v>
                </c:pt>
                <c:pt idx="342">
                  <c:v>-5,336971619</c:v>
                </c:pt>
                <c:pt idx="343">
                  <c:v>10,9732994</c:v>
                </c:pt>
                <c:pt idx="344">
                  <c:v>-3,805002439</c:v>
                </c:pt>
                <c:pt idx="345">
                  <c:v>-0,211930842</c:v>
                </c:pt>
                <c:pt idx="346">
                  <c:v>20,7244607</c:v>
                </c:pt>
                <c:pt idx="347">
                  <c:v>4,821793476</c:v>
                </c:pt>
                <c:pt idx="348">
                  <c:v>-4,855218934</c:v>
                </c:pt>
                <c:pt idx="349">
                  <c:v>-2,974803335</c:v>
                </c:pt>
                <c:pt idx="350">
                  <c:v>2,600441013</c:v>
                </c:pt>
                <c:pt idx="351">
                  <c:v>-49,72861893</c:v>
                </c:pt>
                <c:pt idx="352">
                  <c:v>1,08607114</c:v>
                </c:pt>
                <c:pt idx="353">
                  <c:v>-9,652627329</c:v>
                </c:pt>
                <c:pt idx="354">
                  <c:v>-16,54545351</c:v>
                </c:pt>
                <c:pt idx="355">
                  <c:v>11,50314973</c:v>
                </c:pt>
                <c:pt idx="356">
                  <c:v>-6,215748036</c:v>
                </c:pt>
                <c:pt idx="357">
                  <c:v>6,785102711</c:v>
                </c:pt>
                <c:pt idx="358">
                  <c:v>5,198492689</c:v>
                </c:pt>
                <c:pt idx="359">
                  <c:v>-0,335011093</c:v>
                </c:pt>
                <c:pt idx="360">
                  <c:v>-8,576278741</c:v>
                </c:pt>
                <c:pt idx="361">
                  <c:v>-3,567774021</c:v>
                </c:pt>
                <c:pt idx="362">
                  <c:v>-45,29075902</c:v>
                </c:pt>
                <c:pt idx="363">
                  <c:v>4,01770562</c:v>
                </c:pt>
                <c:pt idx="364">
                  <c:v>3,277870816</c:v>
                </c:pt>
                <c:pt idx="365">
                  <c:v>-2,298955395</c:v>
                </c:pt>
                <c:pt idx="366">
                  <c:v>43,78437487</c:v>
                </c:pt>
                <c:pt idx="367">
                  <c:v>17,2712353</c:v>
                </c:pt>
                <c:pt idx="368">
                  <c:v>39,03418451</c:v>
                </c:pt>
                <c:pt idx="369">
                  <c:v>9,569055977</c:v>
                </c:pt>
                <c:pt idx="370">
                  <c:v>25,22903345</c:v>
                </c:pt>
                <c:pt idx="371">
                  <c:v>-2,343195375</c:v>
                </c:pt>
                <c:pt idx="372">
                  <c:v>3,456093007</c:v>
                </c:pt>
                <c:pt idx="373">
                  <c:v>19,01595584</c:v>
                </c:pt>
                <c:pt idx="374">
                  <c:v>19,63418109</c:v>
                </c:pt>
                <c:pt idx="375">
                  <c:v>-0,310459178</c:v>
                </c:pt>
                <c:pt idx="376">
                  <c:v>16,94058675</c:v>
                </c:pt>
                <c:pt idx="377">
                  <c:v>13,96797764</c:v>
                </c:pt>
                <c:pt idx="378">
                  <c:v>11,97497958</c:v>
                </c:pt>
                <c:pt idx="379">
                  <c:v>18,89469247</c:v>
                </c:pt>
                <c:pt idx="380">
                  <c:v>-18,57403711</c:v>
                </c:pt>
                <c:pt idx="381">
                  <c:v>7,186020583</c:v>
                </c:pt>
                <c:pt idx="382">
                  <c:v>7,090011007</c:v>
                </c:pt>
                <c:pt idx="383">
                  <c:v>13,45527782</c:v>
                </c:pt>
                <c:pt idx="384">
                  <c:v>30,20042984</c:v>
                </c:pt>
                <c:pt idx="385">
                  <c:v>54,93235726</c:v>
                </c:pt>
                <c:pt idx="386">
                  <c:v>23,66619284</c:v>
                </c:pt>
                <c:pt idx="387">
                  <c:v>13,0217353</c:v>
                </c:pt>
                <c:pt idx="388">
                  <c:v>-5,304665629</c:v>
                </c:pt>
                <c:pt idx="389">
                  <c:v>-0,104751658</c:v>
                </c:pt>
                <c:pt idx="390">
                  <c:v>13,83843259</c:v>
                </c:pt>
                <c:pt idx="391">
                  <c:v>29,34183166</c:v>
                </c:pt>
                <c:pt idx="392">
                  <c:v>-10,30509234</c:v>
                </c:pt>
                <c:pt idx="393">
                  <c:v>4,699337679</c:v>
                </c:pt>
                <c:pt idx="394">
                  <c:v>56,47212465</c:v>
                </c:pt>
                <c:pt idx="395">
                  <c:v>3,332778698</c:v>
                </c:pt>
                <c:pt idx="396">
                  <c:v>-18,08514276</c:v>
                </c:pt>
                <c:pt idx="397">
                  <c:v>17,02103633</c:v>
                </c:pt>
                <c:pt idx="398">
                  <c:v>24,73474473</c:v>
                </c:pt>
                <c:pt idx="399">
                  <c:v>30,34973636</c:v>
                </c:pt>
                <c:pt idx="400">
                  <c:v>20,81911539</c:v>
                </c:pt>
                <c:pt idx="401">
                  <c:v>-7,837889877</c:v>
                </c:pt>
                <c:pt idx="402">
                  <c:v>-5,510741421</c:v>
                </c:pt>
                <c:pt idx="403">
                  <c:v>17,25145274</c:v>
                </c:pt>
                <c:pt idx="404">
                  <c:v>1,289851377</c:v>
                </c:pt>
                <c:pt idx="405">
                  <c:v>26,65788913</c:v>
                </c:pt>
                <c:pt idx="406">
                  <c:v>12,67384764</c:v>
                </c:pt>
                <c:pt idx="407">
                  <c:v>-21,56178626</c:v>
                </c:pt>
                <c:pt idx="408">
                  <c:v>34,3528247</c:v>
                </c:pt>
                <c:pt idx="409">
                  <c:v>37,73934163</c:v>
                </c:pt>
                <c:pt idx="410">
                  <c:v>-7,840057959</c:v>
                </c:pt>
                <c:pt idx="411">
                  <c:v>-0,295377039</c:v>
                </c:pt>
                <c:pt idx="412">
                  <c:v>-3,697929012</c:v>
                </c:pt>
                <c:pt idx="413">
                  <c:v>-0,385651937</c:v>
                </c:pt>
                <c:pt idx="414">
                  <c:v>18,92493559</c:v>
                </c:pt>
                <c:pt idx="415">
                  <c:v>10,25286339</c:v>
                </c:pt>
                <c:pt idx="416">
                  <c:v>-5,581415492</c:v>
                </c:pt>
                <c:pt idx="417">
                  <c:v>-1,516764159</c:v>
                </c:pt>
                <c:pt idx="418">
                  <c:v>-4,433846226</c:v>
                </c:pt>
                <c:pt idx="419">
                  <c:v>10,61685019</c:v>
                </c:pt>
                <c:pt idx="420">
                  <c:v>2,664769834</c:v>
                </c:pt>
                <c:pt idx="421">
                  <c:v>-3,432392943</c:v>
                </c:pt>
                <c:pt idx="422">
                  <c:v>15,29739714</c:v>
                </c:pt>
                <c:pt idx="423">
                  <c:v>4,572561816</c:v>
                </c:pt>
                <c:pt idx="424">
                  <c:v>0,88911905</c:v>
                </c:pt>
                <c:pt idx="425">
                  <c:v>-3,716186131</c:v>
                </c:pt>
                <c:pt idx="426">
                  <c:v>-1,900741969</c:v>
                </c:pt>
                <c:pt idx="427">
                  <c:v>3,969762442</c:v>
                </c:pt>
                <c:pt idx="428">
                  <c:v>-6,832247282</c:v>
                </c:pt>
                <c:pt idx="429">
                  <c:v>-8,106612297</c:v>
                </c:pt>
                <c:pt idx="430">
                  <c:v>14,80780643</c:v>
                </c:pt>
                <c:pt idx="431">
                  <c:v>55,87719128</c:v>
                </c:pt>
                <c:pt idx="432">
                  <c:v>-7,692350075</c:v>
                </c:pt>
                <c:pt idx="433">
                  <c:v>-4,271443162</c:v>
                </c:pt>
                <c:pt idx="434">
                  <c:v>19,88922372</c:v>
                </c:pt>
                <c:pt idx="435">
                  <c:v>4,923582083</c:v>
                </c:pt>
                <c:pt idx="436">
                  <c:v>19,51473028</c:v>
                </c:pt>
                <c:pt idx="437">
                  <c:v>33,06516468</c:v>
                </c:pt>
                <c:pt idx="438">
                  <c:v>38,55980999</c:v>
                </c:pt>
                <c:pt idx="439">
                  <c:v>4,346456837</c:v>
                </c:pt>
                <c:pt idx="440">
                  <c:v>16,02653924</c:v>
                </c:pt>
                <c:pt idx="441">
                  <c:v>-9,939920284</c:v>
                </c:pt>
                <c:pt idx="442">
                  <c:v>42,7328548</c:v>
                </c:pt>
                <c:pt idx="443">
                  <c:v>-66,73147263</c:v>
                </c:pt>
                <c:pt idx="444">
                  <c:v>-22,43428074</c:v>
                </c:pt>
                <c:pt idx="445">
                  <c:v>2,324063223</c:v>
                </c:pt>
                <c:pt idx="446">
                  <c:v>-5,027163951</c:v>
                </c:pt>
                <c:pt idx="447">
                  <c:v>-4,322982222</c:v>
                </c:pt>
                <c:pt idx="448">
                  <c:v>8,54328258</c:v>
                </c:pt>
                <c:pt idx="449">
                  <c:v>-2,701575545</c:v>
                </c:pt>
                <c:pt idx="450">
                  <c:v>-4,148306773</c:v>
                </c:pt>
                <c:pt idx="451">
                  <c:v>29,51517342</c:v>
                </c:pt>
                <c:pt idx="452">
                  <c:v>-44,37785949</c:v>
                </c:pt>
                <c:pt idx="453">
                  <c:v>8,103885477</c:v>
                </c:pt>
                <c:pt idx="454">
                  <c:v>-0,723636165</c:v>
                </c:pt>
                <c:pt idx="455">
                  <c:v>30,19798535</c:v>
                </c:pt>
                <c:pt idx="456">
                  <c:v>-13,86918569</c:v>
                </c:pt>
                <c:pt idx="457">
                  <c:v>-3,419717932</c:v>
                </c:pt>
                <c:pt idx="458">
                  <c:v>7,119030504</c:v>
                </c:pt>
                <c:pt idx="459">
                  <c:v>-9,077371558</c:v>
                </c:pt>
                <c:pt idx="460">
                  <c:v>-4,802573454</c:v>
                </c:pt>
                <c:pt idx="461">
                  <c:v>47,24635134</c:v>
                </c:pt>
                <c:pt idx="462">
                  <c:v>-11,25453492</c:v>
                </c:pt>
                <c:pt idx="463">
                  <c:v>16,46713182</c:v>
                </c:pt>
                <c:pt idx="464">
                  <c:v>18,79893269</c:v>
                </c:pt>
                <c:pt idx="465">
                  <c:v>1,315931943</c:v>
                </c:pt>
                <c:pt idx="466">
                  <c:v>-15,52439369</c:v>
                </c:pt>
                <c:pt idx="467">
                  <c:v>21,14880042</c:v>
                </c:pt>
                <c:pt idx="468">
                  <c:v>-10,38502497</c:v>
                </c:pt>
                <c:pt idx="469">
                  <c:v>2,581308557</c:v>
                </c:pt>
                <c:pt idx="470">
                  <c:v>55,81836028</c:v>
                </c:pt>
                <c:pt idx="471">
                  <c:v>6,302497975</c:v>
                </c:pt>
                <c:pt idx="472">
                  <c:v>-3,229998231</c:v>
                </c:pt>
                <c:pt idx="473">
                  <c:v>1,248489433</c:v>
                </c:pt>
                <c:pt idx="474">
                  <c:v>-54,478676</c:v>
                </c:pt>
                <c:pt idx="475">
                  <c:v>-21,34983936</c:v>
                </c:pt>
                <c:pt idx="476">
                  <c:v>2,832071574</c:v>
                </c:pt>
                <c:pt idx="477">
                  <c:v>-20,13171021</c:v>
                </c:pt>
                <c:pt idx="478">
                  <c:v>20,57963446</c:v>
                </c:pt>
                <c:pt idx="479">
                  <c:v>-3,075670739</c:v>
                </c:pt>
                <c:pt idx="480">
                  <c:v>-5,684798217</c:v>
                </c:pt>
                <c:pt idx="481">
                  <c:v>5,700309084</c:v>
                </c:pt>
                <c:pt idx="482">
                  <c:v>-0,868375636</c:v>
                </c:pt>
                <c:pt idx="483">
                  <c:v>17,66208011</c:v>
                </c:pt>
                <c:pt idx="484">
                  <c:v>-7,689601167</c:v>
                </c:pt>
                <c:pt idx="485">
                  <c:v>11,05685038</c:v>
                </c:pt>
                <c:pt idx="486">
                  <c:v>18,5227529</c:v>
                </c:pt>
                <c:pt idx="487">
                  <c:v>17,06025399</c:v>
                </c:pt>
                <c:pt idx="488">
                  <c:v>116,3854894</c:v>
                </c:pt>
                <c:pt idx="489">
                  <c:v>10,15023286</c:v>
                </c:pt>
                <c:pt idx="490">
                  <c:v>12,66834303</c:v>
                </c:pt>
                <c:pt idx="491">
                  <c:v>6,436108907</c:v>
                </c:pt>
                <c:pt idx="492">
                  <c:v>45,55904754</c:v>
                </c:pt>
                <c:pt idx="493">
                  <c:v>14,08040002</c:v>
                </c:pt>
                <c:pt idx="494">
                  <c:v>-16,14716242</c:v>
                </c:pt>
                <c:pt idx="495">
                  <c:v>16,96936913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09-3F40-8403-851E27457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72912"/>
        <c:axId val="836274592"/>
      </c:scatterChart>
      <c:valAx>
        <c:axId val="83627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Engaged Users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274592"/>
        <c:crosses val="autoZero"/>
        <c:crossBetween val="midCat"/>
      </c:valAx>
      <c:valAx>
        <c:axId val="836274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7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Consumptions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38664990,13</c:v>
                </c:pt>
                <c:pt idx="11">
                  <c:v>1036,834309</c:v>
                </c:pt>
                <c:pt idx="14">
                  <c:v>t Stat</c:v>
                </c:pt>
                <c:pt idx="15">
                  <c:v>-0,926456267</c:v>
                </c:pt>
                <c:pt idx="16">
                  <c:v>-2,681419755</c:v>
                </c:pt>
                <c:pt idx="17">
                  <c:v>1,826291621</c:v>
                </c:pt>
                <c:pt idx="18">
                  <c:v>254,4993184</c:v>
                </c:pt>
                <c:pt idx="19">
                  <c:v>5,608349968</c:v>
                </c:pt>
                <c:pt idx="20">
                  <c:v>-1,180475723</c:v>
                </c:pt>
                <c:pt idx="21">
                  <c:v>0,6682869</c:v>
                </c:pt>
                <c:pt idx="22">
                  <c:v>4,155608646</c:v>
                </c:pt>
                <c:pt idx="23">
                  <c:v>3,500039621</c:v>
                </c:pt>
                <c:pt idx="24">
                  <c:v>-72,7901815</c:v>
                </c:pt>
                <c:pt idx="25">
                  <c:v>9,494179074</c:v>
                </c:pt>
                <c:pt idx="31">
                  <c:v>Standard Residuals</c:v>
                </c:pt>
                <c:pt idx="32">
                  <c:v>-0,416575113</c:v>
                </c:pt>
                <c:pt idx="33">
                  <c:v>-1,067753187</c:v>
                </c:pt>
                <c:pt idx="34">
                  <c:v>-0,504157942</c:v>
                </c:pt>
                <c:pt idx="35">
                  <c:v>-4,240191374</c:v>
                </c:pt>
                <c:pt idx="36">
                  <c:v>-0,609167276</c:v>
                </c:pt>
                <c:pt idx="37">
                  <c:v>-1,051933588</c:v>
                </c:pt>
                <c:pt idx="38">
                  <c:v>-0,462451639</c:v>
                </c:pt>
                <c:pt idx="39">
                  <c:v>-0,617356385</c:v>
                </c:pt>
                <c:pt idx="40">
                  <c:v>-1,087336425</c:v>
                </c:pt>
                <c:pt idx="41">
                  <c:v>-0,591526697</c:v>
                </c:pt>
                <c:pt idx="42">
                  <c:v>-2,105291982</c:v>
                </c:pt>
                <c:pt idx="43">
                  <c:v>-0,523070378</c:v>
                </c:pt>
                <c:pt idx="44">
                  <c:v>-0,248351725</c:v>
                </c:pt>
                <c:pt idx="45">
                  <c:v>-0,033160345</c:v>
                </c:pt>
                <c:pt idx="46">
                  <c:v>-1,257393189</c:v>
                </c:pt>
                <c:pt idx="47">
                  <c:v>-0,757823514</c:v>
                </c:pt>
                <c:pt idx="48">
                  <c:v>-0,487570879</c:v>
                </c:pt>
                <c:pt idx="49">
                  <c:v>-0,577330644</c:v>
                </c:pt>
                <c:pt idx="50">
                  <c:v>-0,330405728</c:v>
                </c:pt>
                <c:pt idx="51">
                  <c:v>-0,27729052</c:v>
                </c:pt>
                <c:pt idx="52">
                  <c:v>-0,328289971</c:v>
                </c:pt>
                <c:pt idx="53">
                  <c:v>0,065152977</c:v>
                </c:pt>
                <c:pt idx="54">
                  <c:v>-0,033989627</c:v>
                </c:pt>
                <c:pt idx="55">
                  <c:v>-0,424469642</c:v>
                </c:pt>
                <c:pt idx="56">
                  <c:v>-0,781703059</c:v>
                </c:pt>
                <c:pt idx="57">
                  <c:v>-0,849063394</c:v>
                </c:pt>
                <c:pt idx="58">
                  <c:v>-0,435963259</c:v>
                </c:pt>
                <c:pt idx="59">
                  <c:v>-0,367911805</c:v>
                </c:pt>
                <c:pt idx="60">
                  <c:v>-0,477412473</c:v>
                </c:pt>
                <c:pt idx="61">
                  <c:v>1,017961274</c:v>
                </c:pt>
                <c:pt idx="62">
                  <c:v>-0,671697248</c:v>
                </c:pt>
                <c:pt idx="63">
                  <c:v>-0,247325323</c:v>
                </c:pt>
                <c:pt idx="64">
                  <c:v>-1,064335735</c:v>
                </c:pt>
                <c:pt idx="65">
                  <c:v>-0,536750501</c:v>
                </c:pt>
                <c:pt idx="66">
                  <c:v>-0,222846236</c:v>
                </c:pt>
                <c:pt idx="67">
                  <c:v>-0,211921002</c:v>
                </c:pt>
                <c:pt idx="68">
                  <c:v>-0,397248215</c:v>
                </c:pt>
                <c:pt idx="69">
                  <c:v>0,039231087</c:v>
                </c:pt>
                <c:pt idx="70">
                  <c:v>-3,166632429</c:v>
                </c:pt>
                <c:pt idx="71">
                  <c:v>0,026878015</c:v>
                </c:pt>
                <c:pt idx="72">
                  <c:v>-0,962778482</c:v>
                </c:pt>
                <c:pt idx="73">
                  <c:v>0,117765379</c:v>
                </c:pt>
                <c:pt idx="74">
                  <c:v>-3,240130655</c:v>
                </c:pt>
                <c:pt idx="75">
                  <c:v>-0,338282831</c:v>
                </c:pt>
                <c:pt idx="76">
                  <c:v>-0,364891831</c:v>
                </c:pt>
                <c:pt idx="77">
                  <c:v>-0,162504403</c:v>
                </c:pt>
                <c:pt idx="78">
                  <c:v>-2,299955699</c:v>
                </c:pt>
                <c:pt idx="79">
                  <c:v>-0,22699806</c:v>
                </c:pt>
                <c:pt idx="80">
                  <c:v>-0,084642195</c:v>
                </c:pt>
                <c:pt idx="81">
                  <c:v>0,061203262</c:v>
                </c:pt>
                <c:pt idx="82">
                  <c:v>-0,203431984</c:v>
                </c:pt>
                <c:pt idx="83">
                  <c:v>-1,056115008</c:v>
                </c:pt>
                <c:pt idx="84">
                  <c:v>-0,672673699</c:v>
                </c:pt>
                <c:pt idx="85">
                  <c:v>-0,578199091</c:v>
                </c:pt>
                <c:pt idx="86">
                  <c:v>-0,089725971</c:v>
                </c:pt>
                <c:pt idx="87">
                  <c:v>-0,161626995</c:v>
                </c:pt>
                <c:pt idx="88">
                  <c:v>-1,214483946</c:v>
                </c:pt>
                <c:pt idx="89">
                  <c:v>-0,301630585</c:v>
                </c:pt>
                <c:pt idx="90">
                  <c:v>-0,016434711</c:v>
                </c:pt>
                <c:pt idx="91">
                  <c:v>-0,186068474</c:v>
                </c:pt>
                <c:pt idx="92">
                  <c:v>-0,321443033</c:v>
                </c:pt>
                <c:pt idx="93">
                  <c:v>0,089357505</c:v>
                </c:pt>
                <c:pt idx="94">
                  <c:v>-0,029933046</c:v>
                </c:pt>
                <c:pt idx="95">
                  <c:v>-0,815212208</c:v>
                </c:pt>
                <c:pt idx="96">
                  <c:v>-0,135795128</c:v>
                </c:pt>
                <c:pt idx="97">
                  <c:v>-0,742435821</c:v>
                </c:pt>
                <c:pt idx="98">
                  <c:v>-0,150956813</c:v>
                </c:pt>
                <c:pt idx="99">
                  <c:v>-0,298945544</c:v>
                </c:pt>
                <c:pt idx="100">
                  <c:v>-0,352203676</c:v>
                </c:pt>
                <c:pt idx="101">
                  <c:v>-0,900779202</c:v>
                </c:pt>
                <c:pt idx="102">
                  <c:v>-0,064590264</c:v>
                </c:pt>
                <c:pt idx="103">
                  <c:v>-0,887885785</c:v>
                </c:pt>
                <c:pt idx="104">
                  <c:v>-0,261884851</c:v>
                </c:pt>
                <c:pt idx="105">
                  <c:v>-1,192203402</c:v>
                </c:pt>
                <c:pt idx="106">
                  <c:v>0,368326441</c:v>
                </c:pt>
                <c:pt idx="107">
                  <c:v>-1,375843729</c:v>
                </c:pt>
                <c:pt idx="108">
                  <c:v>0,060698644</c:v>
                </c:pt>
                <c:pt idx="109">
                  <c:v>0,154827976</c:v>
                </c:pt>
                <c:pt idx="110">
                  <c:v>-0,227212286</c:v>
                </c:pt>
                <c:pt idx="111">
                  <c:v>-0,679510563</c:v>
                </c:pt>
                <c:pt idx="112">
                  <c:v>-1,718329172</c:v>
                </c:pt>
                <c:pt idx="113">
                  <c:v>-0,508933088</c:v>
                </c:pt>
                <c:pt idx="114">
                  <c:v>-0,954433653</c:v>
                </c:pt>
                <c:pt idx="115">
                  <c:v>-0,206792913</c:v>
                </c:pt>
                <c:pt idx="116">
                  <c:v>-0,440839082</c:v>
                </c:pt>
                <c:pt idx="117">
                  <c:v>0,258855058</c:v>
                </c:pt>
                <c:pt idx="118">
                  <c:v>-0,253937937</c:v>
                </c:pt>
                <c:pt idx="119">
                  <c:v>-0,736796606</c:v>
                </c:pt>
                <c:pt idx="120">
                  <c:v>-0,33098079</c:v>
                </c:pt>
                <c:pt idx="121">
                  <c:v>-0,440677885</c:v>
                </c:pt>
                <c:pt idx="122">
                  <c:v>-1,637735881</c:v>
                </c:pt>
                <c:pt idx="123">
                  <c:v>-0,321434694</c:v>
                </c:pt>
                <c:pt idx="124">
                  <c:v>-0,543152451</c:v>
                </c:pt>
                <c:pt idx="125">
                  <c:v>-0,319008941</c:v>
                </c:pt>
                <c:pt idx="126">
                  <c:v>-0,394748005</c:v>
                </c:pt>
                <c:pt idx="127">
                  <c:v>-0,748711038</c:v>
                </c:pt>
                <c:pt idx="128">
                  <c:v>-0,554221932</c:v>
                </c:pt>
                <c:pt idx="129">
                  <c:v>-0,655952343</c:v>
                </c:pt>
                <c:pt idx="130">
                  <c:v>0,162529804</c:v>
                </c:pt>
                <c:pt idx="131">
                  <c:v>-1,228654656</c:v>
                </c:pt>
                <c:pt idx="132">
                  <c:v>0,045820965</c:v>
                </c:pt>
                <c:pt idx="133">
                  <c:v>-0,109290282</c:v>
                </c:pt>
                <c:pt idx="134">
                  <c:v>-0,061694847</c:v>
                </c:pt>
                <c:pt idx="135">
                  <c:v>-0,108664881</c:v>
                </c:pt>
                <c:pt idx="136">
                  <c:v>-0,104261115</c:v>
                </c:pt>
                <c:pt idx="137">
                  <c:v>3,900084957</c:v>
                </c:pt>
                <c:pt idx="138">
                  <c:v>0,19921195</c:v>
                </c:pt>
                <c:pt idx="139">
                  <c:v>0,591516682</c:v>
                </c:pt>
                <c:pt idx="140">
                  <c:v>0,340674591</c:v>
                </c:pt>
                <c:pt idx="141">
                  <c:v>-0,194079041</c:v>
                </c:pt>
                <c:pt idx="142">
                  <c:v>-0,181737626</c:v>
                </c:pt>
                <c:pt idx="143">
                  <c:v>0,421362041</c:v>
                </c:pt>
                <c:pt idx="144">
                  <c:v>-0,114160643</c:v>
                </c:pt>
                <c:pt idx="145">
                  <c:v>-0,297174742</c:v>
                </c:pt>
                <c:pt idx="146">
                  <c:v>-0,272296823</c:v>
                </c:pt>
                <c:pt idx="147">
                  <c:v>0,459710487</c:v>
                </c:pt>
                <c:pt idx="148">
                  <c:v>-0,136383777</c:v>
                </c:pt>
                <c:pt idx="149">
                  <c:v>-0,35413509</c:v>
                </c:pt>
                <c:pt idx="150">
                  <c:v>-0,220305648</c:v>
                </c:pt>
                <c:pt idx="151">
                  <c:v>-0,421376527</c:v>
                </c:pt>
                <c:pt idx="152">
                  <c:v>-0,281518023</c:v>
                </c:pt>
                <c:pt idx="153">
                  <c:v>-0,292481949</c:v>
                </c:pt>
                <c:pt idx="154">
                  <c:v>-0,225205319</c:v>
                </c:pt>
                <c:pt idx="155">
                  <c:v>0,272494922</c:v>
                </c:pt>
                <c:pt idx="156">
                  <c:v>-0,077715617</c:v>
                </c:pt>
                <c:pt idx="157">
                  <c:v>-0,098203156</c:v>
                </c:pt>
                <c:pt idx="158">
                  <c:v>-0,048062473</c:v>
                </c:pt>
                <c:pt idx="159">
                  <c:v>-0,112683061</c:v>
                </c:pt>
                <c:pt idx="160">
                  <c:v>-1,002178399</c:v>
                </c:pt>
                <c:pt idx="161">
                  <c:v>-0,122161138</c:v>
                </c:pt>
                <c:pt idx="162">
                  <c:v>-0,066940358</c:v>
                </c:pt>
                <c:pt idx="163">
                  <c:v>-0,118711077</c:v>
                </c:pt>
                <c:pt idx="164">
                  <c:v>-0,13039897</c:v>
                </c:pt>
                <c:pt idx="165">
                  <c:v>-0,268827203</c:v>
                </c:pt>
                <c:pt idx="166">
                  <c:v>0,022334049</c:v>
                </c:pt>
                <c:pt idx="167">
                  <c:v>0,201438384</c:v>
                </c:pt>
                <c:pt idx="168">
                  <c:v>-0,311749519</c:v>
                </c:pt>
                <c:pt idx="169">
                  <c:v>0,539096198</c:v>
                </c:pt>
                <c:pt idx="170">
                  <c:v>0,198869609</c:v>
                </c:pt>
                <c:pt idx="171">
                  <c:v>9,842274962</c:v>
                </c:pt>
                <c:pt idx="172">
                  <c:v>0,232727164</c:v>
                </c:pt>
                <c:pt idx="173">
                  <c:v>-1,495996058</c:v>
                </c:pt>
                <c:pt idx="174">
                  <c:v>-0,055942087</c:v>
                </c:pt>
                <c:pt idx="175">
                  <c:v>0,645468781</c:v>
                </c:pt>
                <c:pt idx="176">
                  <c:v>-0,093070551</c:v>
                </c:pt>
                <c:pt idx="177">
                  <c:v>-0,94674049</c:v>
                </c:pt>
                <c:pt idx="178">
                  <c:v>-0,253500542</c:v>
                </c:pt>
                <c:pt idx="179">
                  <c:v>-0,011246129</c:v>
                </c:pt>
                <c:pt idx="180">
                  <c:v>0,317139122</c:v>
                </c:pt>
                <c:pt idx="181">
                  <c:v>1,492600494</c:v>
                </c:pt>
                <c:pt idx="182">
                  <c:v>0,608433987</c:v>
                </c:pt>
                <c:pt idx="183">
                  <c:v>0,844811214</c:v>
                </c:pt>
                <c:pt idx="184">
                  <c:v>0,113201549</c:v>
                </c:pt>
                <c:pt idx="185">
                  <c:v>0,129538959</c:v>
                </c:pt>
                <c:pt idx="186">
                  <c:v>0,000810033</c:v>
                </c:pt>
                <c:pt idx="187">
                  <c:v>0,078341318</c:v>
                </c:pt>
                <c:pt idx="188">
                  <c:v>0,062147532</c:v>
                </c:pt>
                <c:pt idx="189">
                  <c:v>-0,56712823</c:v>
                </c:pt>
                <c:pt idx="190">
                  <c:v>1,069593793</c:v>
                </c:pt>
                <c:pt idx="191">
                  <c:v>0,096122042</c:v>
                </c:pt>
                <c:pt idx="192">
                  <c:v>0,746207047</c:v>
                </c:pt>
                <c:pt idx="193">
                  <c:v>0,159246688</c:v>
                </c:pt>
                <c:pt idx="194">
                  <c:v>-0,323973457</c:v>
                </c:pt>
                <c:pt idx="195">
                  <c:v>-0,571946685</c:v>
                </c:pt>
                <c:pt idx="196">
                  <c:v>7,75907934</c:v>
                </c:pt>
                <c:pt idx="197">
                  <c:v>0,055436008</c:v>
                </c:pt>
                <c:pt idx="198">
                  <c:v>-0,036190703</c:v>
                </c:pt>
                <c:pt idx="199">
                  <c:v>-0,342739408</c:v>
                </c:pt>
                <c:pt idx="200">
                  <c:v>-3,375339617</c:v>
                </c:pt>
                <c:pt idx="201">
                  <c:v>-0,061944289</c:v>
                </c:pt>
                <c:pt idx="202">
                  <c:v>0,274845058</c:v>
                </c:pt>
                <c:pt idx="203">
                  <c:v>-0,792756752</c:v>
                </c:pt>
                <c:pt idx="204">
                  <c:v>0,696610361</c:v>
                </c:pt>
                <c:pt idx="205">
                  <c:v>-0,034063176</c:v>
                </c:pt>
                <c:pt idx="206">
                  <c:v>1,162725514</c:v>
                </c:pt>
                <c:pt idx="207">
                  <c:v>-0,232754829</c:v>
                </c:pt>
                <c:pt idx="208">
                  <c:v>-0,403293778</c:v>
                </c:pt>
                <c:pt idx="209">
                  <c:v>-0,157471871</c:v>
                </c:pt>
                <c:pt idx="210">
                  <c:v>0,234987165</c:v>
                </c:pt>
                <c:pt idx="211">
                  <c:v>1,474398181</c:v>
                </c:pt>
                <c:pt idx="212">
                  <c:v>-0,126447879</c:v>
                </c:pt>
                <c:pt idx="213">
                  <c:v>0,106263896</c:v>
                </c:pt>
                <c:pt idx="214">
                  <c:v>0,829636272</c:v>
                </c:pt>
                <c:pt idx="215">
                  <c:v>-0,106241901</c:v>
                </c:pt>
                <c:pt idx="216">
                  <c:v>0,204474773</c:v>
                </c:pt>
                <c:pt idx="217">
                  <c:v>0,504709376</c:v>
                </c:pt>
                <c:pt idx="218">
                  <c:v>0,082408248</c:v>
                </c:pt>
                <c:pt idx="219">
                  <c:v>-0,42138709</c:v>
                </c:pt>
                <c:pt idx="220">
                  <c:v>-0,201545</c:v>
                </c:pt>
                <c:pt idx="221">
                  <c:v>0,137672944</c:v>
                </c:pt>
                <c:pt idx="222">
                  <c:v>0,280739622</c:v>
                </c:pt>
                <c:pt idx="223">
                  <c:v>0,98982176</c:v>
                </c:pt>
                <c:pt idx="224">
                  <c:v>0,166977649</c:v>
                </c:pt>
                <c:pt idx="225">
                  <c:v>0,061642202</c:v>
                </c:pt>
                <c:pt idx="226">
                  <c:v>-0,08617718</c:v>
                </c:pt>
                <c:pt idx="227">
                  <c:v>-0,079110921</c:v>
                </c:pt>
                <c:pt idx="228">
                  <c:v>0,221740891</c:v>
                </c:pt>
                <c:pt idx="229">
                  <c:v>0,167370045</c:v>
                </c:pt>
                <c:pt idx="230">
                  <c:v>-0,503922856</c:v>
                </c:pt>
                <c:pt idx="231">
                  <c:v>-0,002528335</c:v>
                </c:pt>
                <c:pt idx="232">
                  <c:v>0,410912872</c:v>
                </c:pt>
                <c:pt idx="233">
                  <c:v>0,000450022</c:v>
                </c:pt>
                <c:pt idx="234">
                  <c:v>1,045325436</c:v>
                </c:pt>
                <c:pt idx="235">
                  <c:v>0,055810738</c:v>
                </c:pt>
                <c:pt idx="236">
                  <c:v>0,060828129</c:v>
                </c:pt>
                <c:pt idx="237">
                  <c:v>-0,361500244</c:v>
                </c:pt>
                <c:pt idx="238">
                  <c:v>-0,272406338</c:v>
                </c:pt>
                <c:pt idx="239">
                  <c:v>-0,461079334</c:v>
                </c:pt>
                <c:pt idx="240">
                  <c:v>-0,229355412</c:v>
                </c:pt>
                <c:pt idx="241">
                  <c:v>-0,189106712</c:v>
                </c:pt>
                <c:pt idx="242">
                  <c:v>-0,627899022</c:v>
                </c:pt>
                <c:pt idx="243">
                  <c:v>0,222600005</c:v>
                </c:pt>
                <c:pt idx="244">
                  <c:v>-0,336904993</c:v>
                </c:pt>
                <c:pt idx="245">
                  <c:v>-0,91222316</c:v>
                </c:pt>
                <c:pt idx="246">
                  <c:v>-0,332528106</c:v>
                </c:pt>
                <c:pt idx="247">
                  <c:v>0,797420174</c:v>
                </c:pt>
                <c:pt idx="248">
                  <c:v>0,208502156</c:v>
                </c:pt>
                <c:pt idx="249">
                  <c:v>0,402584122</c:v>
                </c:pt>
                <c:pt idx="250">
                  <c:v>-0,338546916</c:v>
                </c:pt>
                <c:pt idx="251">
                  <c:v>1,175127888</c:v>
                </c:pt>
                <c:pt idx="252">
                  <c:v>-0,248934823</c:v>
                </c:pt>
                <c:pt idx="253">
                  <c:v>-1,700255691</c:v>
                </c:pt>
                <c:pt idx="254">
                  <c:v>0,351679543</c:v>
                </c:pt>
                <c:pt idx="255">
                  <c:v>-0,669525285</c:v>
                </c:pt>
                <c:pt idx="256">
                  <c:v>-0,091440295</c:v>
                </c:pt>
                <c:pt idx="257">
                  <c:v>-0,138473686</c:v>
                </c:pt>
                <c:pt idx="258">
                  <c:v>0,18482284</c:v>
                </c:pt>
                <c:pt idx="259">
                  <c:v>0,15965137</c:v>
                </c:pt>
                <c:pt idx="260">
                  <c:v>0,037319205</c:v>
                </c:pt>
                <c:pt idx="261">
                  <c:v>-0,131642628</c:v>
                </c:pt>
                <c:pt idx="262">
                  <c:v>0,383531504</c:v>
                </c:pt>
                <c:pt idx="263">
                  <c:v>0,065901009</c:v>
                </c:pt>
                <c:pt idx="264">
                  <c:v>0,781458878</c:v>
                </c:pt>
                <c:pt idx="265">
                  <c:v>0,146392416</c:v>
                </c:pt>
                <c:pt idx="266">
                  <c:v>0,203924338</c:v>
                </c:pt>
                <c:pt idx="267">
                  <c:v>0,381925452</c:v>
                </c:pt>
                <c:pt idx="268">
                  <c:v>-0,533992835</c:v>
                </c:pt>
                <c:pt idx="269">
                  <c:v>0,046773742</c:v>
                </c:pt>
                <c:pt idx="270">
                  <c:v>5,589521383</c:v>
                </c:pt>
                <c:pt idx="271">
                  <c:v>2,499012897</c:v>
                </c:pt>
                <c:pt idx="272">
                  <c:v>-5,464223747</c:v>
                </c:pt>
                <c:pt idx="273">
                  <c:v>-0,289400909</c:v>
                </c:pt>
                <c:pt idx="274">
                  <c:v>-0,041167584</c:v>
                </c:pt>
                <c:pt idx="275">
                  <c:v>0,167589587</c:v>
                </c:pt>
                <c:pt idx="276">
                  <c:v>0,167488813</c:v>
                </c:pt>
                <c:pt idx="277">
                  <c:v>-0,18801869</c:v>
                </c:pt>
                <c:pt idx="278">
                  <c:v>-0,205176969</c:v>
                </c:pt>
                <c:pt idx="279">
                  <c:v>0,113221853</c:v>
                </c:pt>
                <c:pt idx="280">
                  <c:v>1,434024137</c:v>
                </c:pt>
                <c:pt idx="281">
                  <c:v>0,800173358</c:v>
                </c:pt>
                <c:pt idx="282">
                  <c:v>-0,536091873</c:v>
                </c:pt>
                <c:pt idx="283">
                  <c:v>-0,550697365</c:v>
                </c:pt>
                <c:pt idx="284">
                  <c:v>-0,338988234</c:v>
                </c:pt>
                <c:pt idx="285">
                  <c:v>-0,24365819</c:v>
                </c:pt>
                <c:pt idx="286">
                  <c:v>0,889659853</c:v>
                </c:pt>
                <c:pt idx="287">
                  <c:v>0,195312136</c:v>
                </c:pt>
                <c:pt idx="288">
                  <c:v>0,924496065</c:v>
                </c:pt>
                <c:pt idx="289">
                  <c:v>0,858954362</c:v>
                </c:pt>
                <c:pt idx="290">
                  <c:v>-0,043793011</c:v>
                </c:pt>
                <c:pt idx="291">
                  <c:v>0,205147532</c:v>
                </c:pt>
                <c:pt idx="292">
                  <c:v>-1,187289913</c:v>
                </c:pt>
                <c:pt idx="293">
                  <c:v>-0,157443694</c:v>
                </c:pt>
                <c:pt idx="294">
                  <c:v>-0,771362999</c:v>
                </c:pt>
                <c:pt idx="295">
                  <c:v>-1,069695194</c:v>
                </c:pt>
                <c:pt idx="296">
                  <c:v>-0,328812472</c:v>
                </c:pt>
                <c:pt idx="297">
                  <c:v>0,254569042</c:v>
                </c:pt>
                <c:pt idx="298">
                  <c:v>0,669604155</c:v>
                </c:pt>
                <c:pt idx="299">
                  <c:v>0,646384446</c:v>
                </c:pt>
                <c:pt idx="300">
                  <c:v>1,440734816</c:v>
                </c:pt>
                <c:pt idx="301">
                  <c:v>0,592380778</c:v>
                </c:pt>
                <c:pt idx="302">
                  <c:v>0,031371827</c:v>
                </c:pt>
                <c:pt idx="303">
                  <c:v>-3,665536571</c:v>
                </c:pt>
                <c:pt idx="304">
                  <c:v>0,053913746</c:v>
                </c:pt>
                <c:pt idx="305">
                  <c:v>0,608781015</c:v>
                </c:pt>
                <c:pt idx="306">
                  <c:v>-1,310547228</c:v>
                </c:pt>
                <c:pt idx="307">
                  <c:v>-0,36070721</c:v>
                </c:pt>
                <c:pt idx="308">
                  <c:v>0,111206083</c:v>
                </c:pt>
                <c:pt idx="309">
                  <c:v>-0,050039066</c:v>
                </c:pt>
                <c:pt idx="310">
                  <c:v>-0,869450979</c:v>
                </c:pt>
                <c:pt idx="311">
                  <c:v>-0,872163341</c:v>
                </c:pt>
                <c:pt idx="312">
                  <c:v>-0,723323702</c:v>
                </c:pt>
                <c:pt idx="313">
                  <c:v>-0,050792763</c:v>
                </c:pt>
                <c:pt idx="314">
                  <c:v>-1,448890416</c:v>
                </c:pt>
                <c:pt idx="315">
                  <c:v>-0,043416422</c:v>
                </c:pt>
                <c:pt idx="316">
                  <c:v>-1,581070762</c:v>
                </c:pt>
                <c:pt idx="317">
                  <c:v>0,600872313</c:v>
                </c:pt>
                <c:pt idx="318">
                  <c:v>0,150753489</c:v>
                </c:pt>
                <c:pt idx="319">
                  <c:v>0,637907771</c:v>
                </c:pt>
                <c:pt idx="320">
                  <c:v>-0,182165612</c:v>
                </c:pt>
                <c:pt idx="321">
                  <c:v>-0,209939026</c:v>
                </c:pt>
                <c:pt idx="322">
                  <c:v>0,028473118</c:v>
                </c:pt>
                <c:pt idx="323">
                  <c:v>-0,285549558</c:v>
                </c:pt>
                <c:pt idx="324">
                  <c:v>0,008637447</c:v>
                </c:pt>
                <c:pt idx="325">
                  <c:v>-0,059290641</c:v>
                </c:pt>
                <c:pt idx="326">
                  <c:v>-0,169694569</c:v>
                </c:pt>
                <c:pt idx="327">
                  <c:v>-0,419967987</c:v>
                </c:pt>
                <c:pt idx="328">
                  <c:v>0,73286218</c:v>
                </c:pt>
                <c:pt idx="329">
                  <c:v>-0,17659663</c:v>
                </c:pt>
                <c:pt idx="330">
                  <c:v>0,026038605</c:v>
                </c:pt>
                <c:pt idx="331">
                  <c:v>-0,40273358</c:v>
                </c:pt>
                <c:pt idx="332">
                  <c:v>-0,648238096</c:v>
                </c:pt>
                <c:pt idx="333">
                  <c:v>1,101366377</c:v>
                </c:pt>
                <c:pt idx="334">
                  <c:v>0,651971216</c:v>
                </c:pt>
                <c:pt idx="335">
                  <c:v>0,597445941</c:v>
                </c:pt>
                <c:pt idx="336">
                  <c:v>0,330325353</c:v>
                </c:pt>
                <c:pt idx="337">
                  <c:v>0,07344228</c:v>
                </c:pt>
                <c:pt idx="338">
                  <c:v>-0,058102943</c:v>
                </c:pt>
                <c:pt idx="339">
                  <c:v>0,258836797</c:v>
                </c:pt>
                <c:pt idx="340">
                  <c:v>0,084240413</c:v>
                </c:pt>
                <c:pt idx="341">
                  <c:v>0,092841443</c:v>
                </c:pt>
                <c:pt idx="342">
                  <c:v>-0,167444907</c:v>
                </c:pt>
                <c:pt idx="343">
                  <c:v>0,34428197</c:v>
                </c:pt>
                <c:pt idx="344">
                  <c:v>-0,119380114</c:v>
                </c:pt>
                <c:pt idx="345">
                  <c:v>-0,006649228</c:v>
                </c:pt>
                <c:pt idx="346">
                  <c:v>0,650219947</c:v>
                </c:pt>
                <c:pt idx="347">
                  <c:v>0,151281442</c:v>
                </c:pt>
                <c:pt idx="348">
                  <c:v>-0,15233015</c:v>
                </c:pt>
                <c:pt idx="349">
                  <c:v>-0,093333018</c:v>
                </c:pt>
                <c:pt idx="350">
                  <c:v>0,081587581</c:v>
                </c:pt>
                <c:pt idx="351">
                  <c:v>-1,560211406</c:v>
                </c:pt>
                <c:pt idx="352">
                  <c:v>0,034074958</c:v>
                </c:pt>
                <c:pt idx="353">
                  <c:v>-0,302846521</c:v>
                </c:pt>
                <c:pt idx="354">
                  <c:v>-0,519105614</c:v>
                </c:pt>
                <c:pt idx="355">
                  <c:v>0,360905768</c:v>
                </c:pt>
                <c:pt idx="356">
                  <c:v>-0,195016093</c:v>
                </c:pt>
                <c:pt idx="357">
                  <c:v>0,212879321</c:v>
                </c:pt>
                <c:pt idx="358">
                  <c:v>0,163100198</c:v>
                </c:pt>
                <c:pt idx="359">
                  <c:v>-0,010510811</c:v>
                </c:pt>
                <c:pt idx="360">
                  <c:v>-0,269076604</c:v>
                </c:pt>
                <c:pt idx="361">
                  <c:v>-0,111937187</c:v>
                </c:pt>
                <c:pt idx="362">
                  <c:v>-1,420975694</c:v>
                </c:pt>
                <c:pt idx="363">
                  <c:v>0,126053574</c:v>
                </c:pt>
                <c:pt idx="364">
                  <c:v>0,102841614</c:v>
                </c:pt>
                <c:pt idx="365">
                  <c:v>-0,072128615</c:v>
                </c:pt>
                <c:pt idx="366">
                  <c:v>1,373713619</c:v>
                </c:pt>
                <c:pt idx="367">
                  <c:v>0,541876667</c:v>
                </c:pt>
                <c:pt idx="368">
                  <c:v>1,22467869</c:v>
                </c:pt>
                <c:pt idx="369">
                  <c:v>0,300224511</c:v>
                </c:pt>
                <c:pt idx="370">
                  <c:v>0,791548742</c:v>
                </c:pt>
                <c:pt idx="371">
                  <c:v>-0,073516623</c:v>
                </c:pt>
                <c:pt idx="372">
                  <c:v>0,108433249</c:v>
                </c:pt>
                <c:pt idx="373">
                  <c:v>0,596616432</c:v>
                </c:pt>
                <c:pt idx="374">
                  <c:v>0,616012951</c:v>
                </c:pt>
                <c:pt idx="375">
                  <c:v>-0,009740507</c:v>
                </c:pt>
                <c:pt idx="376">
                  <c:v>0,531502729</c:v>
                </c:pt>
                <c:pt idx="377">
                  <c:v>0,438238554</c:v>
                </c:pt>
                <c:pt idx="378">
                  <c:v>0,375709202</c:v>
                </c:pt>
                <c:pt idx="379">
                  <c:v>0,592811852</c:v>
                </c:pt>
                <c:pt idx="380">
                  <c:v>-0,582751445</c:v>
                </c:pt>
                <c:pt idx="381">
                  <c:v>0,225457926</c:v>
                </c:pt>
                <c:pt idx="382">
                  <c:v>0,222445672</c:v>
                </c:pt>
                <c:pt idx="383">
                  <c:v>0,422152844</c:v>
                </c:pt>
                <c:pt idx="384">
                  <c:v>0,947523903</c:v>
                </c:pt>
                <c:pt idx="385">
                  <c:v>1,723476183</c:v>
                </c:pt>
                <c:pt idx="386">
                  <c:v>0,742515372</c:v>
                </c:pt>
                <c:pt idx="387">
                  <c:v>0,408550657</c:v>
                </c:pt>
                <c:pt idx="388">
                  <c:v>-0,166431323</c:v>
                </c:pt>
                <c:pt idx="389">
                  <c:v>-0,003286533</c:v>
                </c:pt>
                <c:pt idx="390">
                  <c:v>0,43417414</c:v>
                </c:pt>
                <c:pt idx="391">
                  <c:v>0,9205858</c:v>
                </c:pt>
                <c:pt idx="392">
                  <c:v>-0,323317296</c:v>
                </c:pt>
                <c:pt idx="393">
                  <c:v>0,14743945</c:v>
                </c:pt>
                <c:pt idx="394">
                  <c:v>1,771785641</c:v>
                </c:pt>
                <c:pt idx="395">
                  <c:v>0,104564322</c:v>
                </c:pt>
                <c:pt idx="396">
                  <c:v>-0,567412621</c:v>
                </c:pt>
                <c:pt idx="397">
                  <c:v>0,534026796</c:v>
                </c:pt>
                <c:pt idx="398">
                  <c:v>0,776040672</c:v>
                </c:pt>
                <c:pt idx="399">
                  <c:v>0,952208323</c:v>
                </c:pt>
                <c:pt idx="400">
                  <c:v>0,653189692</c:v>
                </c:pt>
                <c:pt idx="401">
                  <c:v>-0,24591001</c:v>
                </c:pt>
                <c:pt idx="402">
                  <c:v>-0,172896851</c:v>
                </c:pt>
                <c:pt idx="403">
                  <c:v>0,541255999</c:v>
                </c:pt>
                <c:pt idx="404">
                  <c:v>0,040468464</c:v>
                </c:pt>
                <c:pt idx="405">
                  <c:v>0,836378399</c:v>
                </c:pt>
                <c:pt idx="406">
                  <c:v>0,39763585</c:v>
                </c:pt>
                <c:pt idx="407">
                  <c:v>-0,676490632</c:v>
                </c:pt>
                <c:pt idx="408">
                  <c:v>1,077803287</c:v>
                </c:pt>
                <c:pt idx="409">
                  <c:v>1,18405362</c:v>
                </c:pt>
                <c:pt idx="410">
                  <c:v>-0,245978033</c:v>
                </c:pt>
                <c:pt idx="411">
                  <c:v>-0,009267312</c:v>
                </c:pt>
                <c:pt idx="412">
                  <c:v>-0,116020737</c:v>
                </c:pt>
                <c:pt idx="413">
                  <c:v>-0,012099643</c:v>
                </c:pt>
                <c:pt idx="414">
                  <c:v>0,593760716</c:v>
                </c:pt>
                <c:pt idx="415">
                  <c:v>0,321678638</c:v>
                </c:pt>
                <c:pt idx="416">
                  <c:v>-0,175114216</c:v>
                </c:pt>
                <c:pt idx="417">
                  <c:v>-0,047587743</c:v>
                </c:pt>
                <c:pt idx="418">
                  <c:v>-0,139109784</c:v>
                </c:pt>
                <c:pt idx="419">
                  <c:v>0,333098548</c:v>
                </c:pt>
                <c:pt idx="420">
                  <c:v>0,083605867</c:v>
                </c:pt>
                <c:pt idx="421">
                  <c:v>-0,107689671</c:v>
                </c:pt>
                <c:pt idx="422">
                  <c:v>0,479948448</c:v>
                </c:pt>
                <c:pt idx="423">
                  <c:v>0,143461919</c:v>
                </c:pt>
                <c:pt idx="424">
                  <c:v>0,027895681</c:v>
                </c:pt>
                <c:pt idx="425">
                  <c:v>-0,116593545</c:v>
                </c:pt>
                <c:pt idx="426">
                  <c:v>-0,059634861</c:v>
                </c:pt>
                <c:pt idx="427">
                  <c:v>0,12454938</c:v>
                </c:pt>
                <c:pt idx="428">
                  <c:v>-0,214358459</c:v>
                </c:pt>
                <c:pt idx="429">
                  <c:v>-0,254341046</c:v>
                </c:pt>
                <c:pt idx="430">
                  <c:v>0,464587776</c:v>
                </c:pt>
                <c:pt idx="431">
                  <c:v>1,753119894</c:v>
                </c:pt>
                <c:pt idx="432">
                  <c:v>-0,241343769</c:v>
                </c:pt>
                <c:pt idx="433">
                  <c:v>-0,134014467</c:v>
                </c:pt>
                <c:pt idx="434">
                  <c:v>0,62401479</c:v>
                </c:pt>
                <c:pt idx="435">
                  <c:v>0,15447501</c:v>
                </c:pt>
                <c:pt idx="436">
                  <c:v>0,612265239</c:v>
                </c:pt>
                <c:pt idx="437">
                  <c:v>1,037403575</c:v>
                </c:pt>
                <c:pt idx="438">
                  <c:v>1,209795419</c:v>
                </c:pt>
                <c:pt idx="439">
                  <c:v>0,136367984</c:v>
                </c:pt>
                <c:pt idx="440">
                  <c:v>0,50282493</c:v>
                </c:pt>
                <c:pt idx="441">
                  <c:v>-0,311860199</c:v>
                </c:pt>
                <c:pt idx="442">
                  <c:v>1,340722684</c:v>
                </c:pt>
                <c:pt idx="443">
                  <c:v>-2,09366773</c:v>
                </c:pt>
                <c:pt idx="444">
                  <c:v>-0,703864725</c:v>
                </c:pt>
                <c:pt idx="445">
                  <c:v>0,072916361</c:v>
                </c:pt>
                <c:pt idx="446">
                  <c:v>-0,157724841</c:v>
                </c:pt>
                <c:pt idx="447">
                  <c:v>-0,13563148</c:v>
                </c:pt>
                <c:pt idx="448">
                  <c:v>0,268041366</c:v>
                </c:pt>
                <c:pt idx="449">
                  <c:v>-0,084760628</c:v>
                </c:pt>
                <c:pt idx="450">
                  <c:v>-0,130151122</c:v>
                </c:pt>
                <c:pt idx="451">
                  <c:v>0,926024314</c:v>
                </c:pt>
                <c:pt idx="452">
                  <c:v>-1,392333912</c:v>
                </c:pt>
                <c:pt idx="453">
                  <c:v>0,254255494</c:v>
                </c:pt>
                <c:pt idx="454">
                  <c:v>-0,022703735</c:v>
                </c:pt>
                <c:pt idx="455">
                  <c:v>0,947447208</c:v>
                </c:pt>
                <c:pt idx="456">
                  <c:v>-0,435139004</c:v>
                </c:pt>
                <c:pt idx="457">
                  <c:v>-0,107291999</c:v>
                </c:pt>
                <c:pt idx="458">
                  <c:v>0,223356144</c:v>
                </c:pt>
                <c:pt idx="459">
                  <c:v>-0,284798149</c:v>
                </c:pt>
                <c:pt idx="460">
                  <c:v>-0,150678423</c:v>
                </c:pt>
                <c:pt idx="461">
                  <c:v>1,482331459</c:v>
                </c:pt>
                <c:pt idx="462">
                  <c:v>-0,353105598</c:v>
                </c:pt>
                <c:pt idx="463">
                  <c:v>0,516648309</c:v>
                </c:pt>
                <c:pt idx="464">
                  <c:v>0,589807435</c:v>
                </c:pt>
                <c:pt idx="465">
                  <c:v>0,041286729</c:v>
                </c:pt>
                <c:pt idx="466">
                  <c:v>-0,487070355</c:v>
                </c:pt>
                <c:pt idx="467">
                  <c:v>0,663533401</c:v>
                </c:pt>
                <c:pt idx="468">
                  <c:v>-0,325825144</c:v>
                </c:pt>
                <c:pt idx="469">
                  <c:v>0,08098731</c:v>
                </c:pt>
                <c:pt idx="470">
                  <c:v>1,7512741</c:v>
                </c:pt>
                <c:pt idx="471">
                  <c:v>0,197737831</c:v>
                </c:pt>
                <c:pt idx="472">
                  <c:v>-0,101339635</c:v>
                </c:pt>
                <c:pt idx="473">
                  <c:v>0,039170753</c:v>
                </c:pt>
                <c:pt idx="474">
                  <c:v>-1,709242153</c:v>
                </c:pt>
                <c:pt idx="475">
                  <c:v>-0,669840901</c:v>
                </c:pt>
                <c:pt idx="476">
                  <c:v>0,088854878</c:v>
                </c:pt>
                <c:pt idx="477">
                  <c:v>-0,631622687</c:v>
                </c:pt>
                <c:pt idx="478">
                  <c:v>0,645676093</c:v>
                </c:pt>
                <c:pt idx="479">
                  <c:v>-0,096497684</c:v>
                </c:pt>
                <c:pt idx="480">
                  <c:v>-0,178357799</c:v>
                </c:pt>
                <c:pt idx="481">
                  <c:v>0,178844445</c:v>
                </c:pt>
                <c:pt idx="482">
                  <c:v>-0,027244866</c:v>
                </c:pt>
                <c:pt idx="483">
                  <c:v>0,554139235</c:v>
                </c:pt>
                <c:pt idx="484">
                  <c:v>-0,241257523</c:v>
                </c:pt>
                <c:pt idx="485">
                  <c:v>0,346903341</c:v>
                </c:pt>
                <c:pt idx="486">
                  <c:v>0,581142428</c:v>
                </c:pt>
                <c:pt idx="487">
                  <c:v>0,535257231</c:v>
                </c:pt>
                <c:pt idx="488">
                  <c:v>3,651538529</c:v>
                </c:pt>
                <c:pt idx="489">
                  <c:v>0,318458655</c:v>
                </c:pt>
                <c:pt idx="490">
                  <c:v>0,397463145</c:v>
                </c:pt>
                <c:pt idx="491">
                  <c:v>0,201929809</c:v>
                </c:pt>
                <c:pt idx="492">
                  <c:v>1,429393117</c:v>
                </c:pt>
                <c:pt idx="493">
                  <c:v>0,441765751</c:v>
                </c:pt>
                <c:pt idx="494">
                  <c:v>-0,506609424</c:v>
                </c:pt>
                <c:pt idx="495">
                  <c:v>0,532405762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0E-B54E-A475-9232F0C04694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38664990,13</c:v>
                </c:pt>
                <c:pt idx="11">
                  <c:v>1036,834309</c:v>
                </c:pt>
                <c:pt idx="14">
                  <c:v>t Stat</c:v>
                </c:pt>
                <c:pt idx="15">
                  <c:v>-0,926456267</c:v>
                </c:pt>
                <c:pt idx="16">
                  <c:v>-2,681419755</c:v>
                </c:pt>
                <c:pt idx="17">
                  <c:v>1,826291621</c:v>
                </c:pt>
                <c:pt idx="18">
                  <c:v>254,4993184</c:v>
                </c:pt>
                <c:pt idx="19">
                  <c:v>5,608349968</c:v>
                </c:pt>
                <c:pt idx="20">
                  <c:v>-1,180475723</c:v>
                </c:pt>
                <c:pt idx="21">
                  <c:v>0,6682869</c:v>
                </c:pt>
                <c:pt idx="22">
                  <c:v>4,155608646</c:v>
                </c:pt>
                <c:pt idx="23">
                  <c:v>3,500039621</c:v>
                </c:pt>
                <c:pt idx="24">
                  <c:v>-72,7901815</c:v>
                </c:pt>
                <c:pt idx="25">
                  <c:v>9,494179074</c:v>
                </c:pt>
                <c:pt idx="31">
                  <c:v>Standard Residuals</c:v>
                </c:pt>
                <c:pt idx="32">
                  <c:v>-0,416575113</c:v>
                </c:pt>
                <c:pt idx="33">
                  <c:v>-1,067753187</c:v>
                </c:pt>
                <c:pt idx="34">
                  <c:v>-0,504157942</c:v>
                </c:pt>
                <c:pt idx="35">
                  <c:v>-4,240191374</c:v>
                </c:pt>
                <c:pt idx="36">
                  <c:v>-0,609167276</c:v>
                </c:pt>
                <c:pt idx="37">
                  <c:v>-1,051933588</c:v>
                </c:pt>
                <c:pt idx="38">
                  <c:v>-0,462451639</c:v>
                </c:pt>
                <c:pt idx="39">
                  <c:v>-0,617356385</c:v>
                </c:pt>
                <c:pt idx="40">
                  <c:v>-1,087336425</c:v>
                </c:pt>
                <c:pt idx="41">
                  <c:v>-0,591526697</c:v>
                </c:pt>
                <c:pt idx="42">
                  <c:v>-2,105291982</c:v>
                </c:pt>
                <c:pt idx="43">
                  <c:v>-0,523070378</c:v>
                </c:pt>
                <c:pt idx="44">
                  <c:v>-0,248351725</c:v>
                </c:pt>
                <c:pt idx="45">
                  <c:v>-0,033160345</c:v>
                </c:pt>
                <c:pt idx="46">
                  <c:v>-1,257393189</c:v>
                </c:pt>
                <c:pt idx="47">
                  <c:v>-0,757823514</c:v>
                </c:pt>
                <c:pt idx="48">
                  <c:v>-0,487570879</c:v>
                </c:pt>
                <c:pt idx="49">
                  <c:v>-0,577330644</c:v>
                </c:pt>
                <c:pt idx="50">
                  <c:v>-0,330405728</c:v>
                </c:pt>
                <c:pt idx="51">
                  <c:v>-0,27729052</c:v>
                </c:pt>
                <c:pt idx="52">
                  <c:v>-0,328289971</c:v>
                </c:pt>
                <c:pt idx="53">
                  <c:v>0,065152977</c:v>
                </c:pt>
                <c:pt idx="54">
                  <c:v>-0,033989627</c:v>
                </c:pt>
                <c:pt idx="55">
                  <c:v>-0,424469642</c:v>
                </c:pt>
                <c:pt idx="56">
                  <c:v>-0,781703059</c:v>
                </c:pt>
                <c:pt idx="57">
                  <c:v>-0,849063394</c:v>
                </c:pt>
                <c:pt idx="58">
                  <c:v>-0,435963259</c:v>
                </c:pt>
                <c:pt idx="59">
                  <c:v>-0,367911805</c:v>
                </c:pt>
                <c:pt idx="60">
                  <c:v>-0,477412473</c:v>
                </c:pt>
                <c:pt idx="61">
                  <c:v>1,017961274</c:v>
                </c:pt>
                <c:pt idx="62">
                  <c:v>-0,671697248</c:v>
                </c:pt>
                <c:pt idx="63">
                  <c:v>-0,247325323</c:v>
                </c:pt>
                <c:pt idx="64">
                  <c:v>-1,064335735</c:v>
                </c:pt>
                <c:pt idx="65">
                  <c:v>-0,536750501</c:v>
                </c:pt>
                <c:pt idx="66">
                  <c:v>-0,222846236</c:v>
                </c:pt>
                <c:pt idx="67">
                  <c:v>-0,211921002</c:v>
                </c:pt>
                <c:pt idx="68">
                  <c:v>-0,397248215</c:v>
                </c:pt>
                <c:pt idx="69">
                  <c:v>0,039231087</c:v>
                </c:pt>
                <c:pt idx="70">
                  <c:v>-3,166632429</c:v>
                </c:pt>
                <c:pt idx="71">
                  <c:v>0,026878015</c:v>
                </c:pt>
                <c:pt idx="72">
                  <c:v>-0,962778482</c:v>
                </c:pt>
                <c:pt idx="73">
                  <c:v>0,117765379</c:v>
                </c:pt>
                <c:pt idx="74">
                  <c:v>-3,240130655</c:v>
                </c:pt>
                <c:pt idx="75">
                  <c:v>-0,338282831</c:v>
                </c:pt>
                <c:pt idx="76">
                  <c:v>-0,364891831</c:v>
                </c:pt>
                <c:pt idx="77">
                  <c:v>-0,162504403</c:v>
                </c:pt>
                <c:pt idx="78">
                  <c:v>-2,299955699</c:v>
                </c:pt>
                <c:pt idx="79">
                  <c:v>-0,22699806</c:v>
                </c:pt>
                <c:pt idx="80">
                  <c:v>-0,084642195</c:v>
                </c:pt>
                <c:pt idx="81">
                  <c:v>0,061203262</c:v>
                </c:pt>
                <c:pt idx="82">
                  <c:v>-0,203431984</c:v>
                </c:pt>
                <c:pt idx="83">
                  <c:v>-1,056115008</c:v>
                </c:pt>
                <c:pt idx="84">
                  <c:v>-0,672673699</c:v>
                </c:pt>
                <c:pt idx="85">
                  <c:v>-0,578199091</c:v>
                </c:pt>
                <c:pt idx="86">
                  <c:v>-0,089725971</c:v>
                </c:pt>
                <c:pt idx="87">
                  <c:v>-0,161626995</c:v>
                </c:pt>
                <c:pt idx="88">
                  <c:v>-1,214483946</c:v>
                </c:pt>
                <c:pt idx="89">
                  <c:v>-0,301630585</c:v>
                </c:pt>
                <c:pt idx="90">
                  <c:v>-0,016434711</c:v>
                </c:pt>
                <c:pt idx="91">
                  <c:v>-0,186068474</c:v>
                </c:pt>
                <c:pt idx="92">
                  <c:v>-0,321443033</c:v>
                </c:pt>
                <c:pt idx="93">
                  <c:v>0,089357505</c:v>
                </c:pt>
                <c:pt idx="94">
                  <c:v>-0,029933046</c:v>
                </c:pt>
                <c:pt idx="95">
                  <c:v>-0,815212208</c:v>
                </c:pt>
                <c:pt idx="96">
                  <c:v>-0,135795128</c:v>
                </c:pt>
                <c:pt idx="97">
                  <c:v>-0,742435821</c:v>
                </c:pt>
                <c:pt idx="98">
                  <c:v>-0,150956813</c:v>
                </c:pt>
                <c:pt idx="99">
                  <c:v>-0,298945544</c:v>
                </c:pt>
                <c:pt idx="100">
                  <c:v>-0,352203676</c:v>
                </c:pt>
                <c:pt idx="101">
                  <c:v>-0,900779202</c:v>
                </c:pt>
                <c:pt idx="102">
                  <c:v>-0,064590264</c:v>
                </c:pt>
                <c:pt idx="103">
                  <c:v>-0,887885785</c:v>
                </c:pt>
                <c:pt idx="104">
                  <c:v>-0,261884851</c:v>
                </c:pt>
                <c:pt idx="105">
                  <c:v>-1,192203402</c:v>
                </c:pt>
                <c:pt idx="106">
                  <c:v>0,368326441</c:v>
                </c:pt>
                <c:pt idx="107">
                  <c:v>-1,375843729</c:v>
                </c:pt>
                <c:pt idx="108">
                  <c:v>0,060698644</c:v>
                </c:pt>
                <c:pt idx="109">
                  <c:v>0,154827976</c:v>
                </c:pt>
                <c:pt idx="110">
                  <c:v>-0,227212286</c:v>
                </c:pt>
                <c:pt idx="111">
                  <c:v>-0,679510563</c:v>
                </c:pt>
                <c:pt idx="112">
                  <c:v>-1,718329172</c:v>
                </c:pt>
                <c:pt idx="113">
                  <c:v>-0,508933088</c:v>
                </c:pt>
                <c:pt idx="114">
                  <c:v>-0,954433653</c:v>
                </c:pt>
                <c:pt idx="115">
                  <c:v>-0,206792913</c:v>
                </c:pt>
                <c:pt idx="116">
                  <c:v>-0,440839082</c:v>
                </c:pt>
                <c:pt idx="117">
                  <c:v>0,258855058</c:v>
                </c:pt>
                <c:pt idx="118">
                  <c:v>-0,253937937</c:v>
                </c:pt>
                <c:pt idx="119">
                  <c:v>-0,736796606</c:v>
                </c:pt>
                <c:pt idx="120">
                  <c:v>-0,33098079</c:v>
                </c:pt>
                <c:pt idx="121">
                  <c:v>-0,440677885</c:v>
                </c:pt>
                <c:pt idx="122">
                  <c:v>-1,637735881</c:v>
                </c:pt>
                <c:pt idx="123">
                  <c:v>-0,321434694</c:v>
                </c:pt>
                <c:pt idx="124">
                  <c:v>-0,543152451</c:v>
                </c:pt>
                <c:pt idx="125">
                  <c:v>-0,319008941</c:v>
                </c:pt>
                <c:pt idx="126">
                  <c:v>-0,394748005</c:v>
                </c:pt>
                <c:pt idx="127">
                  <c:v>-0,748711038</c:v>
                </c:pt>
                <c:pt idx="128">
                  <c:v>-0,554221932</c:v>
                </c:pt>
                <c:pt idx="129">
                  <c:v>-0,655952343</c:v>
                </c:pt>
                <c:pt idx="130">
                  <c:v>0,162529804</c:v>
                </c:pt>
                <c:pt idx="131">
                  <c:v>-1,228654656</c:v>
                </c:pt>
                <c:pt idx="132">
                  <c:v>0,045820965</c:v>
                </c:pt>
                <c:pt idx="133">
                  <c:v>-0,109290282</c:v>
                </c:pt>
                <c:pt idx="134">
                  <c:v>-0,061694847</c:v>
                </c:pt>
                <c:pt idx="135">
                  <c:v>-0,108664881</c:v>
                </c:pt>
                <c:pt idx="136">
                  <c:v>-0,104261115</c:v>
                </c:pt>
                <c:pt idx="137">
                  <c:v>3,900084957</c:v>
                </c:pt>
                <c:pt idx="138">
                  <c:v>0,19921195</c:v>
                </c:pt>
                <c:pt idx="139">
                  <c:v>0,591516682</c:v>
                </c:pt>
                <c:pt idx="140">
                  <c:v>0,340674591</c:v>
                </c:pt>
                <c:pt idx="141">
                  <c:v>-0,194079041</c:v>
                </c:pt>
                <c:pt idx="142">
                  <c:v>-0,181737626</c:v>
                </c:pt>
                <c:pt idx="143">
                  <c:v>0,421362041</c:v>
                </c:pt>
                <c:pt idx="144">
                  <c:v>-0,114160643</c:v>
                </c:pt>
                <c:pt idx="145">
                  <c:v>-0,297174742</c:v>
                </c:pt>
                <c:pt idx="146">
                  <c:v>-0,272296823</c:v>
                </c:pt>
                <c:pt idx="147">
                  <c:v>0,459710487</c:v>
                </c:pt>
                <c:pt idx="148">
                  <c:v>-0,136383777</c:v>
                </c:pt>
                <c:pt idx="149">
                  <c:v>-0,35413509</c:v>
                </c:pt>
                <c:pt idx="150">
                  <c:v>-0,220305648</c:v>
                </c:pt>
                <c:pt idx="151">
                  <c:v>-0,421376527</c:v>
                </c:pt>
                <c:pt idx="152">
                  <c:v>-0,281518023</c:v>
                </c:pt>
                <c:pt idx="153">
                  <c:v>-0,292481949</c:v>
                </c:pt>
                <c:pt idx="154">
                  <c:v>-0,225205319</c:v>
                </c:pt>
                <c:pt idx="155">
                  <c:v>0,272494922</c:v>
                </c:pt>
                <c:pt idx="156">
                  <c:v>-0,077715617</c:v>
                </c:pt>
                <c:pt idx="157">
                  <c:v>-0,098203156</c:v>
                </c:pt>
                <c:pt idx="158">
                  <c:v>-0,048062473</c:v>
                </c:pt>
                <c:pt idx="159">
                  <c:v>-0,112683061</c:v>
                </c:pt>
                <c:pt idx="160">
                  <c:v>-1,002178399</c:v>
                </c:pt>
                <c:pt idx="161">
                  <c:v>-0,122161138</c:v>
                </c:pt>
                <c:pt idx="162">
                  <c:v>-0,066940358</c:v>
                </c:pt>
                <c:pt idx="163">
                  <c:v>-0,118711077</c:v>
                </c:pt>
                <c:pt idx="164">
                  <c:v>-0,13039897</c:v>
                </c:pt>
                <c:pt idx="165">
                  <c:v>-0,268827203</c:v>
                </c:pt>
                <c:pt idx="166">
                  <c:v>0,022334049</c:v>
                </c:pt>
                <c:pt idx="167">
                  <c:v>0,201438384</c:v>
                </c:pt>
                <c:pt idx="168">
                  <c:v>-0,311749519</c:v>
                </c:pt>
                <c:pt idx="169">
                  <c:v>0,539096198</c:v>
                </c:pt>
                <c:pt idx="170">
                  <c:v>0,198869609</c:v>
                </c:pt>
                <c:pt idx="171">
                  <c:v>9,842274962</c:v>
                </c:pt>
                <c:pt idx="172">
                  <c:v>0,232727164</c:v>
                </c:pt>
                <c:pt idx="173">
                  <c:v>-1,495996058</c:v>
                </c:pt>
                <c:pt idx="174">
                  <c:v>-0,055942087</c:v>
                </c:pt>
                <c:pt idx="175">
                  <c:v>0,645468781</c:v>
                </c:pt>
                <c:pt idx="176">
                  <c:v>-0,093070551</c:v>
                </c:pt>
                <c:pt idx="177">
                  <c:v>-0,94674049</c:v>
                </c:pt>
                <c:pt idx="178">
                  <c:v>-0,253500542</c:v>
                </c:pt>
                <c:pt idx="179">
                  <c:v>-0,011246129</c:v>
                </c:pt>
                <c:pt idx="180">
                  <c:v>0,317139122</c:v>
                </c:pt>
                <c:pt idx="181">
                  <c:v>1,492600494</c:v>
                </c:pt>
                <c:pt idx="182">
                  <c:v>0,608433987</c:v>
                </c:pt>
                <c:pt idx="183">
                  <c:v>0,844811214</c:v>
                </c:pt>
                <c:pt idx="184">
                  <c:v>0,113201549</c:v>
                </c:pt>
                <c:pt idx="185">
                  <c:v>0,129538959</c:v>
                </c:pt>
                <c:pt idx="186">
                  <c:v>0,000810033</c:v>
                </c:pt>
                <c:pt idx="187">
                  <c:v>0,078341318</c:v>
                </c:pt>
                <c:pt idx="188">
                  <c:v>0,062147532</c:v>
                </c:pt>
                <c:pt idx="189">
                  <c:v>-0,56712823</c:v>
                </c:pt>
                <c:pt idx="190">
                  <c:v>1,069593793</c:v>
                </c:pt>
                <c:pt idx="191">
                  <c:v>0,096122042</c:v>
                </c:pt>
                <c:pt idx="192">
                  <c:v>0,746207047</c:v>
                </c:pt>
                <c:pt idx="193">
                  <c:v>0,159246688</c:v>
                </c:pt>
                <c:pt idx="194">
                  <c:v>-0,323973457</c:v>
                </c:pt>
                <c:pt idx="195">
                  <c:v>-0,571946685</c:v>
                </c:pt>
                <c:pt idx="196">
                  <c:v>7,75907934</c:v>
                </c:pt>
                <c:pt idx="197">
                  <c:v>0,055436008</c:v>
                </c:pt>
                <c:pt idx="198">
                  <c:v>-0,036190703</c:v>
                </c:pt>
                <c:pt idx="199">
                  <c:v>-0,342739408</c:v>
                </c:pt>
                <c:pt idx="200">
                  <c:v>-3,375339617</c:v>
                </c:pt>
                <c:pt idx="201">
                  <c:v>-0,061944289</c:v>
                </c:pt>
                <c:pt idx="202">
                  <c:v>0,274845058</c:v>
                </c:pt>
                <c:pt idx="203">
                  <c:v>-0,792756752</c:v>
                </c:pt>
                <c:pt idx="204">
                  <c:v>0,696610361</c:v>
                </c:pt>
                <c:pt idx="205">
                  <c:v>-0,034063176</c:v>
                </c:pt>
                <c:pt idx="206">
                  <c:v>1,162725514</c:v>
                </c:pt>
                <c:pt idx="207">
                  <c:v>-0,232754829</c:v>
                </c:pt>
                <c:pt idx="208">
                  <c:v>-0,403293778</c:v>
                </c:pt>
                <c:pt idx="209">
                  <c:v>-0,157471871</c:v>
                </c:pt>
                <c:pt idx="210">
                  <c:v>0,234987165</c:v>
                </c:pt>
                <c:pt idx="211">
                  <c:v>1,474398181</c:v>
                </c:pt>
                <c:pt idx="212">
                  <c:v>-0,126447879</c:v>
                </c:pt>
                <c:pt idx="213">
                  <c:v>0,106263896</c:v>
                </c:pt>
                <c:pt idx="214">
                  <c:v>0,829636272</c:v>
                </c:pt>
                <c:pt idx="215">
                  <c:v>-0,106241901</c:v>
                </c:pt>
                <c:pt idx="216">
                  <c:v>0,204474773</c:v>
                </c:pt>
                <c:pt idx="217">
                  <c:v>0,504709376</c:v>
                </c:pt>
                <c:pt idx="218">
                  <c:v>0,082408248</c:v>
                </c:pt>
                <c:pt idx="219">
                  <c:v>-0,42138709</c:v>
                </c:pt>
                <c:pt idx="220">
                  <c:v>-0,201545</c:v>
                </c:pt>
                <c:pt idx="221">
                  <c:v>0,137672944</c:v>
                </c:pt>
                <c:pt idx="222">
                  <c:v>0,280739622</c:v>
                </c:pt>
                <c:pt idx="223">
                  <c:v>0,98982176</c:v>
                </c:pt>
                <c:pt idx="224">
                  <c:v>0,166977649</c:v>
                </c:pt>
                <c:pt idx="225">
                  <c:v>0,061642202</c:v>
                </c:pt>
                <c:pt idx="226">
                  <c:v>-0,08617718</c:v>
                </c:pt>
                <c:pt idx="227">
                  <c:v>-0,079110921</c:v>
                </c:pt>
                <c:pt idx="228">
                  <c:v>0,221740891</c:v>
                </c:pt>
                <c:pt idx="229">
                  <c:v>0,167370045</c:v>
                </c:pt>
                <c:pt idx="230">
                  <c:v>-0,503922856</c:v>
                </c:pt>
                <c:pt idx="231">
                  <c:v>-0,002528335</c:v>
                </c:pt>
                <c:pt idx="232">
                  <c:v>0,410912872</c:v>
                </c:pt>
                <c:pt idx="233">
                  <c:v>0,000450022</c:v>
                </c:pt>
                <c:pt idx="234">
                  <c:v>1,045325436</c:v>
                </c:pt>
                <c:pt idx="235">
                  <c:v>0,055810738</c:v>
                </c:pt>
                <c:pt idx="236">
                  <c:v>0,060828129</c:v>
                </c:pt>
                <c:pt idx="237">
                  <c:v>-0,361500244</c:v>
                </c:pt>
                <c:pt idx="238">
                  <c:v>-0,272406338</c:v>
                </c:pt>
                <c:pt idx="239">
                  <c:v>-0,461079334</c:v>
                </c:pt>
                <c:pt idx="240">
                  <c:v>-0,229355412</c:v>
                </c:pt>
                <c:pt idx="241">
                  <c:v>-0,189106712</c:v>
                </c:pt>
                <c:pt idx="242">
                  <c:v>-0,627899022</c:v>
                </c:pt>
                <c:pt idx="243">
                  <c:v>0,222600005</c:v>
                </c:pt>
                <c:pt idx="244">
                  <c:v>-0,336904993</c:v>
                </c:pt>
                <c:pt idx="245">
                  <c:v>-0,91222316</c:v>
                </c:pt>
                <c:pt idx="246">
                  <c:v>-0,332528106</c:v>
                </c:pt>
                <c:pt idx="247">
                  <c:v>0,797420174</c:v>
                </c:pt>
                <c:pt idx="248">
                  <c:v>0,208502156</c:v>
                </c:pt>
                <c:pt idx="249">
                  <c:v>0,402584122</c:v>
                </c:pt>
                <c:pt idx="250">
                  <c:v>-0,338546916</c:v>
                </c:pt>
                <c:pt idx="251">
                  <c:v>1,175127888</c:v>
                </c:pt>
                <c:pt idx="252">
                  <c:v>-0,248934823</c:v>
                </c:pt>
                <c:pt idx="253">
                  <c:v>-1,700255691</c:v>
                </c:pt>
                <c:pt idx="254">
                  <c:v>0,351679543</c:v>
                </c:pt>
                <c:pt idx="255">
                  <c:v>-0,669525285</c:v>
                </c:pt>
                <c:pt idx="256">
                  <c:v>-0,091440295</c:v>
                </c:pt>
                <c:pt idx="257">
                  <c:v>-0,138473686</c:v>
                </c:pt>
                <c:pt idx="258">
                  <c:v>0,18482284</c:v>
                </c:pt>
                <c:pt idx="259">
                  <c:v>0,15965137</c:v>
                </c:pt>
                <c:pt idx="260">
                  <c:v>0,037319205</c:v>
                </c:pt>
                <c:pt idx="261">
                  <c:v>-0,131642628</c:v>
                </c:pt>
                <c:pt idx="262">
                  <c:v>0,383531504</c:v>
                </c:pt>
                <c:pt idx="263">
                  <c:v>0,065901009</c:v>
                </c:pt>
                <c:pt idx="264">
                  <c:v>0,781458878</c:v>
                </c:pt>
                <c:pt idx="265">
                  <c:v>0,146392416</c:v>
                </c:pt>
                <c:pt idx="266">
                  <c:v>0,203924338</c:v>
                </c:pt>
                <c:pt idx="267">
                  <c:v>0,381925452</c:v>
                </c:pt>
                <c:pt idx="268">
                  <c:v>-0,533992835</c:v>
                </c:pt>
                <c:pt idx="269">
                  <c:v>0,046773742</c:v>
                </c:pt>
                <c:pt idx="270">
                  <c:v>5,589521383</c:v>
                </c:pt>
                <c:pt idx="271">
                  <c:v>2,499012897</c:v>
                </c:pt>
                <c:pt idx="272">
                  <c:v>-5,464223747</c:v>
                </c:pt>
                <c:pt idx="273">
                  <c:v>-0,289400909</c:v>
                </c:pt>
                <c:pt idx="274">
                  <c:v>-0,041167584</c:v>
                </c:pt>
                <c:pt idx="275">
                  <c:v>0,167589587</c:v>
                </c:pt>
                <c:pt idx="276">
                  <c:v>0,167488813</c:v>
                </c:pt>
                <c:pt idx="277">
                  <c:v>-0,18801869</c:v>
                </c:pt>
                <c:pt idx="278">
                  <c:v>-0,205176969</c:v>
                </c:pt>
                <c:pt idx="279">
                  <c:v>0,113221853</c:v>
                </c:pt>
                <c:pt idx="280">
                  <c:v>1,434024137</c:v>
                </c:pt>
                <c:pt idx="281">
                  <c:v>0,800173358</c:v>
                </c:pt>
                <c:pt idx="282">
                  <c:v>-0,536091873</c:v>
                </c:pt>
                <c:pt idx="283">
                  <c:v>-0,550697365</c:v>
                </c:pt>
                <c:pt idx="284">
                  <c:v>-0,338988234</c:v>
                </c:pt>
                <c:pt idx="285">
                  <c:v>-0,24365819</c:v>
                </c:pt>
                <c:pt idx="286">
                  <c:v>0,889659853</c:v>
                </c:pt>
                <c:pt idx="287">
                  <c:v>0,195312136</c:v>
                </c:pt>
                <c:pt idx="288">
                  <c:v>0,924496065</c:v>
                </c:pt>
                <c:pt idx="289">
                  <c:v>0,858954362</c:v>
                </c:pt>
                <c:pt idx="290">
                  <c:v>-0,043793011</c:v>
                </c:pt>
                <c:pt idx="291">
                  <c:v>0,205147532</c:v>
                </c:pt>
                <c:pt idx="292">
                  <c:v>-1,187289913</c:v>
                </c:pt>
                <c:pt idx="293">
                  <c:v>-0,157443694</c:v>
                </c:pt>
                <c:pt idx="294">
                  <c:v>-0,771362999</c:v>
                </c:pt>
                <c:pt idx="295">
                  <c:v>-1,069695194</c:v>
                </c:pt>
                <c:pt idx="296">
                  <c:v>-0,328812472</c:v>
                </c:pt>
                <c:pt idx="297">
                  <c:v>0,254569042</c:v>
                </c:pt>
                <c:pt idx="298">
                  <c:v>0,669604155</c:v>
                </c:pt>
                <c:pt idx="299">
                  <c:v>0,646384446</c:v>
                </c:pt>
                <c:pt idx="300">
                  <c:v>1,440734816</c:v>
                </c:pt>
                <c:pt idx="301">
                  <c:v>0,592380778</c:v>
                </c:pt>
                <c:pt idx="302">
                  <c:v>0,031371827</c:v>
                </c:pt>
                <c:pt idx="303">
                  <c:v>-3,665536571</c:v>
                </c:pt>
                <c:pt idx="304">
                  <c:v>0,053913746</c:v>
                </c:pt>
                <c:pt idx="305">
                  <c:v>0,608781015</c:v>
                </c:pt>
                <c:pt idx="306">
                  <c:v>-1,310547228</c:v>
                </c:pt>
                <c:pt idx="307">
                  <c:v>-0,36070721</c:v>
                </c:pt>
                <c:pt idx="308">
                  <c:v>0,111206083</c:v>
                </c:pt>
                <c:pt idx="309">
                  <c:v>-0,050039066</c:v>
                </c:pt>
                <c:pt idx="310">
                  <c:v>-0,869450979</c:v>
                </c:pt>
                <c:pt idx="311">
                  <c:v>-0,872163341</c:v>
                </c:pt>
                <c:pt idx="312">
                  <c:v>-0,723323702</c:v>
                </c:pt>
                <c:pt idx="313">
                  <c:v>-0,050792763</c:v>
                </c:pt>
                <c:pt idx="314">
                  <c:v>-1,448890416</c:v>
                </c:pt>
                <c:pt idx="315">
                  <c:v>-0,043416422</c:v>
                </c:pt>
                <c:pt idx="316">
                  <c:v>-1,581070762</c:v>
                </c:pt>
                <c:pt idx="317">
                  <c:v>0,600872313</c:v>
                </c:pt>
                <c:pt idx="318">
                  <c:v>0,150753489</c:v>
                </c:pt>
                <c:pt idx="319">
                  <c:v>0,637907771</c:v>
                </c:pt>
                <c:pt idx="320">
                  <c:v>-0,182165612</c:v>
                </c:pt>
                <c:pt idx="321">
                  <c:v>-0,209939026</c:v>
                </c:pt>
                <c:pt idx="322">
                  <c:v>0,028473118</c:v>
                </c:pt>
                <c:pt idx="323">
                  <c:v>-0,285549558</c:v>
                </c:pt>
                <c:pt idx="324">
                  <c:v>0,008637447</c:v>
                </c:pt>
                <c:pt idx="325">
                  <c:v>-0,059290641</c:v>
                </c:pt>
                <c:pt idx="326">
                  <c:v>-0,169694569</c:v>
                </c:pt>
                <c:pt idx="327">
                  <c:v>-0,419967987</c:v>
                </c:pt>
                <c:pt idx="328">
                  <c:v>0,73286218</c:v>
                </c:pt>
                <c:pt idx="329">
                  <c:v>-0,17659663</c:v>
                </c:pt>
                <c:pt idx="330">
                  <c:v>0,026038605</c:v>
                </c:pt>
                <c:pt idx="331">
                  <c:v>-0,40273358</c:v>
                </c:pt>
                <c:pt idx="332">
                  <c:v>-0,648238096</c:v>
                </c:pt>
                <c:pt idx="333">
                  <c:v>1,101366377</c:v>
                </c:pt>
                <c:pt idx="334">
                  <c:v>0,651971216</c:v>
                </c:pt>
                <c:pt idx="335">
                  <c:v>0,597445941</c:v>
                </c:pt>
                <c:pt idx="336">
                  <c:v>0,330325353</c:v>
                </c:pt>
                <c:pt idx="337">
                  <c:v>0,07344228</c:v>
                </c:pt>
                <c:pt idx="338">
                  <c:v>-0,058102943</c:v>
                </c:pt>
                <c:pt idx="339">
                  <c:v>0,258836797</c:v>
                </c:pt>
                <c:pt idx="340">
                  <c:v>0,084240413</c:v>
                </c:pt>
                <c:pt idx="341">
                  <c:v>0,092841443</c:v>
                </c:pt>
                <c:pt idx="342">
                  <c:v>-0,167444907</c:v>
                </c:pt>
                <c:pt idx="343">
                  <c:v>0,34428197</c:v>
                </c:pt>
                <c:pt idx="344">
                  <c:v>-0,119380114</c:v>
                </c:pt>
                <c:pt idx="345">
                  <c:v>-0,006649228</c:v>
                </c:pt>
                <c:pt idx="346">
                  <c:v>0,650219947</c:v>
                </c:pt>
                <c:pt idx="347">
                  <c:v>0,151281442</c:v>
                </c:pt>
                <c:pt idx="348">
                  <c:v>-0,15233015</c:v>
                </c:pt>
                <c:pt idx="349">
                  <c:v>-0,093333018</c:v>
                </c:pt>
                <c:pt idx="350">
                  <c:v>0,081587581</c:v>
                </c:pt>
                <c:pt idx="351">
                  <c:v>-1,560211406</c:v>
                </c:pt>
                <c:pt idx="352">
                  <c:v>0,034074958</c:v>
                </c:pt>
                <c:pt idx="353">
                  <c:v>-0,302846521</c:v>
                </c:pt>
                <c:pt idx="354">
                  <c:v>-0,519105614</c:v>
                </c:pt>
                <c:pt idx="355">
                  <c:v>0,360905768</c:v>
                </c:pt>
                <c:pt idx="356">
                  <c:v>-0,195016093</c:v>
                </c:pt>
                <c:pt idx="357">
                  <c:v>0,212879321</c:v>
                </c:pt>
                <c:pt idx="358">
                  <c:v>0,163100198</c:v>
                </c:pt>
                <c:pt idx="359">
                  <c:v>-0,010510811</c:v>
                </c:pt>
                <c:pt idx="360">
                  <c:v>-0,269076604</c:v>
                </c:pt>
                <c:pt idx="361">
                  <c:v>-0,111937187</c:v>
                </c:pt>
                <c:pt idx="362">
                  <c:v>-1,420975694</c:v>
                </c:pt>
                <c:pt idx="363">
                  <c:v>0,126053574</c:v>
                </c:pt>
                <c:pt idx="364">
                  <c:v>0,102841614</c:v>
                </c:pt>
                <c:pt idx="365">
                  <c:v>-0,072128615</c:v>
                </c:pt>
                <c:pt idx="366">
                  <c:v>1,373713619</c:v>
                </c:pt>
                <c:pt idx="367">
                  <c:v>0,541876667</c:v>
                </c:pt>
                <c:pt idx="368">
                  <c:v>1,22467869</c:v>
                </c:pt>
                <c:pt idx="369">
                  <c:v>0,300224511</c:v>
                </c:pt>
                <c:pt idx="370">
                  <c:v>0,791548742</c:v>
                </c:pt>
                <c:pt idx="371">
                  <c:v>-0,073516623</c:v>
                </c:pt>
                <c:pt idx="372">
                  <c:v>0,108433249</c:v>
                </c:pt>
                <c:pt idx="373">
                  <c:v>0,596616432</c:v>
                </c:pt>
                <c:pt idx="374">
                  <c:v>0,616012951</c:v>
                </c:pt>
                <c:pt idx="375">
                  <c:v>-0,009740507</c:v>
                </c:pt>
                <c:pt idx="376">
                  <c:v>0,531502729</c:v>
                </c:pt>
                <c:pt idx="377">
                  <c:v>0,438238554</c:v>
                </c:pt>
                <c:pt idx="378">
                  <c:v>0,375709202</c:v>
                </c:pt>
                <c:pt idx="379">
                  <c:v>0,592811852</c:v>
                </c:pt>
                <c:pt idx="380">
                  <c:v>-0,582751445</c:v>
                </c:pt>
                <c:pt idx="381">
                  <c:v>0,225457926</c:v>
                </c:pt>
                <c:pt idx="382">
                  <c:v>0,222445672</c:v>
                </c:pt>
                <c:pt idx="383">
                  <c:v>0,422152844</c:v>
                </c:pt>
                <c:pt idx="384">
                  <c:v>0,947523903</c:v>
                </c:pt>
                <c:pt idx="385">
                  <c:v>1,723476183</c:v>
                </c:pt>
                <c:pt idx="386">
                  <c:v>0,742515372</c:v>
                </c:pt>
                <c:pt idx="387">
                  <c:v>0,408550657</c:v>
                </c:pt>
                <c:pt idx="388">
                  <c:v>-0,166431323</c:v>
                </c:pt>
                <c:pt idx="389">
                  <c:v>-0,003286533</c:v>
                </c:pt>
                <c:pt idx="390">
                  <c:v>0,43417414</c:v>
                </c:pt>
                <c:pt idx="391">
                  <c:v>0,9205858</c:v>
                </c:pt>
                <c:pt idx="392">
                  <c:v>-0,323317296</c:v>
                </c:pt>
                <c:pt idx="393">
                  <c:v>0,14743945</c:v>
                </c:pt>
                <c:pt idx="394">
                  <c:v>1,771785641</c:v>
                </c:pt>
                <c:pt idx="395">
                  <c:v>0,104564322</c:v>
                </c:pt>
                <c:pt idx="396">
                  <c:v>-0,567412621</c:v>
                </c:pt>
                <c:pt idx="397">
                  <c:v>0,534026796</c:v>
                </c:pt>
                <c:pt idx="398">
                  <c:v>0,776040672</c:v>
                </c:pt>
                <c:pt idx="399">
                  <c:v>0,952208323</c:v>
                </c:pt>
                <c:pt idx="400">
                  <c:v>0,653189692</c:v>
                </c:pt>
                <c:pt idx="401">
                  <c:v>-0,24591001</c:v>
                </c:pt>
                <c:pt idx="402">
                  <c:v>-0,172896851</c:v>
                </c:pt>
                <c:pt idx="403">
                  <c:v>0,541255999</c:v>
                </c:pt>
                <c:pt idx="404">
                  <c:v>0,040468464</c:v>
                </c:pt>
                <c:pt idx="405">
                  <c:v>0,836378399</c:v>
                </c:pt>
                <c:pt idx="406">
                  <c:v>0,39763585</c:v>
                </c:pt>
                <c:pt idx="407">
                  <c:v>-0,676490632</c:v>
                </c:pt>
                <c:pt idx="408">
                  <c:v>1,077803287</c:v>
                </c:pt>
                <c:pt idx="409">
                  <c:v>1,18405362</c:v>
                </c:pt>
                <c:pt idx="410">
                  <c:v>-0,245978033</c:v>
                </c:pt>
                <c:pt idx="411">
                  <c:v>-0,009267312</c:v>
                </c:pt>
                <c:pt idx="412">
                  <c:v>-0,116020737</c:v>
                </c:pt>
                <c:pt idx="413">
                  <c:v>-0,012099643</c:v>
                </c:pt>
                <c:pt idx="414">
                  <c:v>0,593760716</c:v>
                </c:pt>
                <c:pt idx="415">
                  <c:v>0,321678638</c:v>
                </c:pt>
                <c:pt idx="416">
                  <c:v>-0,175114216</c:v>
                </c:pt>
                <c:pt idx="417">
                  <c:v>-0,047587743</c:v>
                </c:pt>
                <c:pt idx="418">
                  <c:v>-0,139109784</c:v>
                </c:pt>
                <c:pt idx="419">
                  <c:v>0,333098548</c:v>
                </c:pt>
                <c:pt idx="420">
                  <c:v>0,083605867</c:v>
                </c:pt>
                <c:pt idx="421">
                  <c:v>-0,107689671</c:v>
                </c:pt>
                <c:pt idx="422">
                  <c:v>0,479948448</c:v>
                </c:pt>
                <c:pt idx="423">
                  <c:v>0,143461919</c:v>
                </c:pt>
                <c:pt idx="424">
                  <c:v>0,027895681</c:v>
                </c:pt>
                <c:pt idx="425">
                  <c:v>-0,116593545</c:v>
                </c:pt>
                <c:pt idx="426">
                  <c:v>-0,059634861</c:v>
                </c:pt>
                <c:pt idx="427">
                  <c:v>0,12454938</c:v>
                </c:pt>
                <c:pt idx="428">
                  <c:v>-0,214358459</c:v>
                </c:pt>
                <c:pt idx="429">
                  <c:v>-0,254341046</c:v>
                </c:pt>
                <c:pt idx="430">
                  <c:v>0,464587776</c:v>
                </c:pt>
                <c:pt idx="431">
                  <c:v>1,753119894</c:v>
                </c:pt>
                <c:pt idx="432">
                  <c:v>-0,241343769</c:v>
                </c:pt>
                <c:pt idx="433">
                  <c:v>-0,134014467</c:v>
                </c:pt>
                <c:pt idx="434">
                  <c:v>0,62401479</c:v>
                </c:pt>
                <c:pt idx="435">
                  <c:v>0,15447501</c:v>
                </c:pt>
                <c:pt idx="436">
                  <c:v>0,612265239</c:v>
                </c:pt>
                <c:pt idx="437">
                  <c:v>1,037403575</c:v>
                </c:pt>
                <c:pt idx="438">
                  <c:v>1,209795419</c:v>
                </c:pt>
                <c:pt idx="439">
                  <c:v>0,136367984</c:v>
                </c:pt>
                <c:pt idx="440">
                  <c:v>0,50282493</c:v>
                </c:pt>
                <c:pt idx="441">
                  <c:v>-0,311860199</c:v>
                </c:pt>
                <c:pt idx="442">
                  <c:v>1,340722684</c:v>
                </c:pt>
                <c:pt idx="443">
                  <c:v>-2,09366773</c:v>
                </c:pt>
                <c:pt idx="444">
                  <c:v>-0,703864725</c:v>
                </c:pt>
                <c:pt idx="445">
                  <c:v>0,072916361</c:v>
                </c:pt>
                <c:pt idx="446">
                  <c:v>-0,157724841</c:v>
                </c:pt>
                <c:pt idx="447">
                  <c:v>-0,13563148</c:v>
                </c:pt>
                <c:pt idx="448">
                  <c:v>0,268041366</c:v>
                </c:pt>
                <c:pt idx="449">
                  <c:v>-0,084760628</c:v>
                </c:pt>
                <c:pt idx="450">
                  <c:v>-0,130151122</c:v>
                </c:pt>
                <c:pt idx="451">
                  <c:v>0,926024314</c:v>
                </c:pt>
                <c:pt idx="452">
                  <c:v>-1,392333912</c:v>
                </c:pt>
                <c:pt idx="453">
                  <c:v>0,254255494</c:v>
                </c:pt>
                <c:pt idx="454">
                  <c:v>-0,022703735</c:v>
                </c:pt>
                <c:pt idx="455">
                  <c:v>0,947447208</c:v>
                </c:pt>
                <c:pt idx="456">
                  <c:v>-0,435139004</c:v>
                </c:pt>
                <c:pt idx="457">
                  <c:v>-0,107291999</c:v>
                </c:pt>
                <c:pt idx="458">
                  <c:v>0,223356144</c:v>
                </c:pt>
                <c:pt idx="459">
                  <c:v>-0,284798149</c:v>
                </c:pt>
                <c:pt idx="460">
                  <c:v>-0,150678423</c:v>
                </c:pt>
                <c:pt idx="461">
                  <c:v>1,482331459</c:v>
                </c:pt>
                <c:pt idx="462">
                  <c:v>-0,353105598</c:v>
                </c:pt>
                <c:pt idx="463">
                  <c:v>0,516648309</c:v>
                </c:pt>
                <c:pt idx="464">
                  <c:v>0,589807435</c:v>
                </c:pt>
                <c:pt idx="465">
                  <c:v>0,041286729</c:v>
                </c:pt>
                <c:pt idx="466">
                  <c:v>-0,487070355</c:v>
                </c:pt>
                <c:pt idx="467">
                  <c:v>0,663533401</c:v>
                </c:pt>
                <c:pt idx="468">
                  <c:v>-0,325825144</c:v>
                </c:pt>
                <c:pt idx="469">
                  <c:v>0,08098731</c:v>
                </c:pt>
                <c:pt idx="470">
                  <c:v>1,7512741</c:v>
                </c:pt>
                <c:pt idx="471">
                  <c:v>0,197737831</c:v>
                </c:pt>
                <c:pt idx="472">
                  <c:v>-0,101339635</c:v>
                </c:pt>
                <c:pt idx="473">
                  <c:v>0,039170753</c:v>
                </c:pt>
                <c:pt idx="474">
                  <c:v>-1,709242153</c:v>
                </c:pt>
                <c:pt idx="475">
                  <c:v>-0,669840901</c:v>
                </c:pt>
                <c:pt idx="476">
                  <c:v>0,088854878</c:v>
                </c:pt>
                <c:pt idx="477">
                  <c:v>-0,631622687</c:v>
                </c:pt>
                <c:pt idx="478">
                  <c:v>0,645676093</c:v>
                </c:pt>
                <c:pt idx="479">
                  <c:v>-0,096497684</c:v>
                </c:pt>
                <c:pt idx="480">
                  <c:v>-0,178357799</c:v>
                </c:pt>
                <c:pt idx="481">
                  <c:v>0,178844445</c:v>
                </c:pt>
                <c:pt idx="482">
                  <c:v>-0,027244866</c:v>
                </c:pt>
                <c:pt idx="483">
                  <c:v>0,554139235</c:v>
                </c:pt>
                <c:pt idx="484">
                  <c:v>-0,241257523</c:v>
                </c:pt>
                <c:pt idx="485">
                  <c:v>0,346903341</c:v>
                </c:pt>
                <c:pt idx="486">
                  <c:v>0,581142428</c:v>
                </c:pt>
                <c:pt idx="487">
                  <c:v>0,535257231</c:v>
                </c:pt>
                <c:pt idx="488">
                  <c:v>3,651538529</c:v>
                </c:pt>
                <c:pt idx="489">
                  <c:v>0,318458655</c:v>
                </c:pt>
                <c:pt idx="490">
                  <c:v>0,397463145</c:v>
                </c:pt>
                <c:pt idx="491">
                  <c:v>0,201929809</c:v>
                </c:pt>
                <c:pt idx="492">
                  <c:v>1,429393117</c:v>
                </c:pt>
                <c:pt idx="493">
                  <c:v>0,441765751</c:v>
                </c:pt>
                <c:pt idx="494">
                  <c:v>-0,506609424</c:v>
                </c:pt>
                <c:pt idx="495">
                  <c:v>0,532405762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0E-B54E-A475-9232F0C04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18592"/>
        <c:axId val="836320272"/>
      </c:scatterChart>
      <c:valAx>
        <c:axId val="83631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Consumptions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20272"/>
        <c:crosses val="autoZero"/>
        <c:crossBetween val="midCat"/>
      </c:valAx>
      <c:valAx>
        <c:axId val="836320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1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Impressions by people who have liked your Page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37291,38763</c:v>
                </c:pt>
                <c:pt idx="14">
                  <c:v>P-value</c:v>
                </c:pt>
                <c:pt idx="15">
                  <c:v>0,354669691</c:v>
                </c:pt>
                <c:pt idx="16">
                  <c:v>0,007580927</c:v>
                </c:pt>
                <c:pt idx="17">
                  <c:v>0,068420941</c:v>
                </c:pt>
                <c:pt idx="18">
                  <c:v>0</c:v>
                </c:pt>
                <c:pt idx="19">
                  <c:v>3,43559E-08</c:v>
                </c:pt>
                <c:pt idx="20">
                  <c:v>0,238389679</c:v>
                </c:pt>
                <c:pt idx="21">
                  <c:v>0,504268387</c:v>
                </c:pt>
                <c:pt idx="22">
                  <c:v>3,83508E-05</c:v>
                </c:pt>
                <c:pt idx="23">
                  <c:v>0,000508105</c:v>
                </c:pt>
                <c:pt idx="24">
                  <c:v>3,4716E-263</c:v>
                </c:pt>
                <c:pt idx="25">
                  <c:v>1,00922E-19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C-8741-A7D8-27D14A9B7F4D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37291,38763</c:v>
                </c:pt>
                <c:pt idx="14">
                  <c:v>P-value</c:v>
                </c:pt>
                <c:pt idx="15">
                  <c:v>0,354669691</c:v>
                </c:pt>
                <c:pt idx="16">
                  <c:v>0,007580927</c:v>
                </c:pt>
                <c:pt idx="17">
                  <c:v>0,068420941</c:v>
                </c:pt>
                <c:pt idx="18">
                  <c:v>0</c:v>
                </c:pt>
                <c:pt idx="19">
                  <c:v>3,43559E-08</c:v>
                </c:pt>
                <c:pt idx="20">
                  <c:v>0,238389679</c:v>
                </c:pt>
                <c:pt idx="21">
                  <c:v>0,504268387</c:v>
                </c:pt>
                <c:pt idx="22">
                  <c:v>3,83508E-05</c:v>
                </c:pt>
                <c:pt idx="23">
                  <c:v>0,000508105</c:v>
                </c:pt>
                <c:pt idx="24">
                  <c:v>3,4716E-263</c:v>
                </c:pt>
                <c:pt idx="25">
                  <c:v>1,00922E-19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C-8741-A7D8-27D14A9B7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22592"/>
        <c:axId val="835564752"/>
      </c:scatterChart>
      <c:valAx>
        <c:axId val="83562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Impressions by people who have liked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64752"/>
        <c:crosses val="autoZero"/>
        <c:crossBetween val="midCat"/>
      </c:valAx>
      <c:valAx>
        <c:axId val="83556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2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reach by people who like your Page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0,100806452</c:v>
                </c:pt>
                <c:pt idx="33">
                  <c:v>0,302419355</c:v>
                </c:pt>
                <c:pt idx="34">
                  <c:v>0,504032258</c:v>
                </c:pt>
                <c:pt idx="35">
                  <c:v>0,705645161</c:v>
                </c:pt>
                <c:pt idx="36">
                  <c:v>0,907258065</c:v>
                </c:pt>
                <c:pt idx="37">
                  <c:v>1,108870968</c:v>
                </c:pt>
                <c:pt idx="38">
                  <c:v>1,310483871</c:v>
                </c:pt>
                <c:pt idx="39">
                  <c:v>1,512096774</c:v>
                </c:pt>
                <c:pt idx="40">
                  <c:v>1,713709677</c:v>
                </c:pt>
                <c:pt idx="41">
                  <c:v>1,915322581</c:v>
                </c:pt>
                <c:pt idx="42">
                  <c:v>2,116935484</c:v>
                </c:pt>
                <c:pt idx="43">
                  <c:v>2,318548387</c:v>
                </c:pt>
                <c:pt idx="44">
                  <c:v>2,52016129</c:v>
                </c:pt>
                <c:pt idx="45">
                  <c:v>2,721774194</c:v>
                </c:pt>
                <c:pt idx="46">
                  <c:v>2,923387097</c:v>
                </c:pt>
                <c:pt idx="47">
                  <c:v>3,125</c:v>
                </c:pt>
                <c:pt idx="48">
                  <c:v>3,326612903</c:v>
                </c:pt>
                <c:pt idx="49">
                  <c:v>3,528225806</c:v>
                </c:pt>
                <c:pt idx="50">
                  <c:v>3,72983871</c:v>
                </c:pt>
                <c:pt idx="51">
                  <c:v>3,931451613</c:v>
                </c:pt>
                <c:pt idx="52">
                  <c:v>4,133064516</c:v>
                </c:pt>
                <c:pt idx="53">
                  <c:v>4,334677419</c:v>
                </c:pt>
                <c:pt idx="54">
                  <c:v>4,536290323</c:v>
                </c:pt>
                <c:pt idx="55">
                  <c:v>4,737903226</c:v>
                </c:pt>
                <c:pt idx="56">
                  <c:v>4,939516129</c:v>
                </c:pt>
                <c:pt idx="57">
                  <c:v>5,141129032</c:v>
                </c:pt>
                <c:pt idx="58">
                  <c:v>5,342741935</c:v>
                </c:pt>
                <c:pt idx="59">
                  <c:v>5,544354839</c:v>
                </c:pt>
                <c:pt idx="60">
                  <c:v>5,745967742</c:v>
                </c:pt>
                <c:pt idx="61">
                  <c:v>5,947580645</c:v>
                </c:pt>
                <c:pt idx="62">
                  <c:v>6,149193548</c:v>
                </c:pt>
                <c:pt idx="63">
                  <c:v>6,350806452</c:v>
                </c:pt>
                <c:pt idx="64">
                  <c:v>6,552419355</c:v>
                </c:pt>
                <c:pt idx="65">
                  <c:v>6,754032258</c:v>
                </c:pt>
                <c:pt idx="66">
                  <c:v>6,955645161</c:v>
                </c:pt>
                <c:pt idx="67">
                  <c:v>7,157258065</c:v>
                </c:pt>
                <c:pt idx="68">
                  <c:v>7,358870968</c:v>
                </c:pt>
                <c:pt idx="69">
                  <c:v>7,560483871</c:v>
                </c:pt>
                <c:pt idx="70">
                  <c:v>7,762096774</c:v>
                </c:pt>
                <c:pt idx="71">
                  <c:v>7,963709677</c:v>
                </c:pt>
                <c:pt idx="72">
                  <c:v>8,165322581</c:v>
                </c:pt>
                <c:pt idx="73">
                  <c:v>8,366935484</c:v>
                </c:pt>
                <c:pt idx="74">
                  <c:v>8,568548387</c:v>
                </c:pt>
                <c:pt idx="75">
                  <c:v>8,77016129</c:v>
                </c:pt>
                <c:pt idx="76">
                  <c:v>8,971774194</c:v>
                </c:pt>
                <c:pt idx="77">
                  <c:v>9,173387097</c:v>
                </c:pt>
                <c:pt idx="78">
                  <c:v>9,375</c:v>
                </c:pt>
                <c:pt idx="79">
                  <c:v>9,576612903</c:v>
                </c:pt>
                <c:pt idx="80">
                  <c:v>9,778225806</c:v>
                </c:pt>
                <c:pt idx="81">
                  <c:v>9,97983871</c:v>
                </c:pt>
                <c:pt idx="82">
                  <c:v>10,18145161</c:v>
                </c:pt>
                <c:pt idx="83">
                  <c:v>10,38306452</c:v>
                </c:pt>
                <c:pt idx="84">
                  <c:v>10,58467742</c:v>
                </c:pt>
                <c:pt idx="85">
                  <c:v>10,78629032</c:v>
                </c:pt>
                <c:pt idx="86">
                  <c:v>10,98790323</c:v>
                </c:pt>
                <c:pt idx="87">
                  <c:v>11,18951613</c:v>
                </c:pt>
                <c:pt idx="88">
                  <c:v>11,39112903</c:v>
                </c:pt>
                <c:pt idx="89">
                  <c:v>11,59274194</c:v>
                </c:pt>
                <c:pt idx="90">
                  <c:v>11,79435484</c:v>
                </c:pt>
                <c:pt idx="91">
                  <c:v>11,99596774</c:v>
                </c:pt>
                <c:pt idx="92">
                  <c:v>12,19758065</c:v>
                </c:pt>
                <c:pt idx="93">
                  <c:v>12,39919355</c:v>
                </c:pt>
                <c:pt idx="94">
                  <c:v>12,60080645</c:v>
                </c:pt>
                <c:pt idx="95">
                  <c:v>12,80241935</c:v>
                </c:pt>
                <c:pt idx="96">
                  <c:v>13,00403226</c:v>
                </c:pt>
                <c:pt idx="97">
                  <c:v>13,20564516</c:v>
                </c:pt>
                <c:pt idx="98">
                  <c:v>13,40725806</c:v>
                </c:pt>
                <c:pt idx="99">
                  <c:v>13,60887097</c:v>
                </c:pt>
                <c:pt idx="100">
                  <c:v>13,81048387</c:v>
                </c:pt>
                <c:pt idx="101">
                  <c:v>14,01209677</c:v>
                </c:pt>
                <c:pt idx="102">
                  <c:v>14,21370968</c:v>
                </c:pt>
                <c:pt idx="103">
                  <c:v>14,41532258</c:v>
                </c:pt>
                <c:pt idx="104">
                  <c:v>14,61693548</c:v>
                </c:pt>
                <c:pt idx="105">
                  <c:v>14,81854839</c:v>
                </c:pt>
                <c:pt idx="106">
                  <c:v>15,02016129</c:v>
                </c:pt>
                <c:pt idx="107">
                  <c:v>15,22177419</c:v>
                </c:pt>
                <c:pt idx="108">
                  <c:v>15,4233871</c:v>
                </c:pt>
                <c:pt idx="109">
                  <c:v>15,625</c:v>
                </c:pt>
                <c:pt idx="110">
                  <c:v>15,8266129</c:v>
                </c:pt>
                <c:pt idx="111">
                  <c:v>16,02822581</c:v>
                </c:pt>
                <c:pt idx="112">
                  <c:v>16,22983871</c:v>
                </c:pt>
                <c:pt idx="113">
                  <c:v>16,43145161</c:v>
                </c:pt>
                <c:pt idx="114">
                  <c:v>16,63306452</c:v>
                </c:pt>
                <c:pt idx="115">
                  <c:v>16,83467742</c:v>
                </c:pt>
                <c:pt idx="116">
                  <c:v>17,03629032</c:v>
                </c:pt>
                <c:pt idx="117">
                  <c:v>17,23790323</c:v>
                </c:pt>
                <c:pt idx="118">
                  <c:v>17,43951613</c:v>
                </c:pt>
                <c:pt idx="119">
                  <c:v>17,64112903</c:v>
                </c:pt>
                <c:pt idx="120">
                  <c:v>17,84274194</c:v>
                </c:pt>
                <c:pt idx="121">
                  <c:v>18,04435484</c:v>
                </c:pt>
                <c:pt idx="122">
                  <c:v>18,24596774</c:v>
                </c:pt>
                <c:pt idx="123">
                  <c:v>18,44758065</c:v>
                </c:pt>
                <c:pt idx="124">
                  <c:v>18,64919355</c:v>
                </c:pt>
                <c:pt idx="125">
                  <c:v>18,85080645</c:v>
                </c:pt>
                <c:pt idx="126">
                  <c:v>19,05241935</c:v>
                </c:pt>
                <c:pt idx="127">
                  <c:v>19,25403226</c:v>
                </c:pt>
                <c:pt idx="128">
                  <c:v>19,45564516</c:v>
                </c:pt>
                <c:pt idx="129">
                  <c:v>19,65725806</c:v>
                </c:pt>
                <c:pt idx="130">
                  <c:v>19,85887097</c:v>
                </c:pt>
                <c:pt idx="131">
                  <c:v>20,06048387</c:v>
                </c:pt>
                <c:pt idx="132">
                  <c:v>20,26209677</c:v>
                </c:pt>
                <c:pt idx="133">
                  <c:v>20,46370968</c:v>
                </c:pt>
                <c:pt idx="134">
                  <c:v>20,66532258</c:v>
                </c:pt>
                <c:pt idx="135">
                  <c:v>20,86693548</c:v>
                </c:pt>
                <c:pt idx="136">
                  <c:v>21,06854839</c:v>
                </c:pt>
                <c:pt idx="137">
                  <c:v>21,27016129</c:v>
                </c:pt>
                <c:pt idx="138">
                  <c:v>21,47177419</c:v>
                </c:pt>
                <c:pt idx="139">
                  <c:v>21,6733871</c:v>
                </c:pt>
                <c:pt idx="140">
                  <c:v>21,875</c:v>
                </c:pt>
                <c:pt idx="141">
                  <c:v>22,0766129</c:v>
                </c:pt>
                <c:pt idx="142">
                  <c:v>22,27822581</c:v>
                </c:pt>
                <c:pt idx="143">
                  <c:v>22,47983871</c:v>
                </c:pt>
                <c:pt idx="144">
                  <c:v>22,68145161</c:v>
                </c:pt>
                <c:pt idx="145">
                  <c:v>22,88306452</c:v>
                </c:pt>
                <c:pt idx="146">
                  <c:v>23,08467742</c:v>
                </c:pt>
                <c:pt idx="147">
                  <c:v>23,28629032</c:v>
                </c:pt>
                <c:pt idx="148">
                  <c:v>23,48790323</c:v>
                </c:pt>
                <c:pt idx="149">
                  <c:v>23,68951613</c:v>
                </c:pt>
                <c:pt idx="150">
                  <c:v>23,89112903</c:v>
                </c:pt>
                <c:pt idx="151">
                  <c:v>24,09274194</c:v>
                </c:pt>
                <c:pt idx="152">
                  <c:v>24,29435484</c:v>
                </c:pt>
                <c:pt idx="153">
                  <c:v>24,49596774</c:v>
                </c:pt>
                <c:pt idx="154">
                  <c:v>24,69758065</c:v>
                </c:pt>
                <c:pt idx="155">
                  <c:v>24,89919355</c:v>
                </c:pt>
                <c:pt idx="156">
                  <c:v>25,10080645</c:v>
                </c:pt>
                <c:pt idx="157">
                  <c:v>25,30241935</c:v>
                </c:pt>
                <c:pt idx="158">
                  <c:v>25,50403226</c:v>
                </c:pt>
                <c:pt idx="159">
                  <c:v>25,70564516</c:v>
                </c:pt>
                <c:pt idx="160">
                  <c:v>25,90725806</c:v>
                </c:pt>
                <c:pt idx="161">
                  <c:v>26,10887097</c:v>
                </c:pt>
                <c:pt idx="162">
                  <c:v>26,31048387</c:v>
                </c:pt>
                <c:pt idx="163">
                  <c:v>26,51209677</c:v>
                </c:pt>
                <c:pt idx="164">
                  <c:v>26,71370968</c:v>
                </c:pt>
                <c:pt idx="165">
                  <c:v>26,91532258</c:v>
                </c:pt>
                <c:pt idx="166">
                  <c:v>27,11693548</c:v>
                </c:pt>
                <c:pt idx="167">
                  <c:v>27,31854839</c:v>
                </c:pt>
                <c:pt idx="168">
                  <c:v>27,52016129</c:v>
                </c:pt>
                <c:pt idx="169">
                  <c:v>27,72177419</c:v>
                </c:pt>
                <c:pt idx="170">
                  <c:v>27,9233871</c:v>
                </c:pt>
                <c:pt idx="171">
                  <c:v>28,125</c:v>
                </c:pt>
                <c:pt idx="172">
                  <c:v>28,3266129</c:v>
                </c:pt>
                <c:pt idx="173">
                  <c:v>28,52822581</c:v>
                </c:pt>
                <c:pt idx="174">
                  <c:v>28,72983871</c:v>
                </c:pt>
                <c:pt idx="175">
                  <c:v>28,93145161</c:v>
                </c:pt>
                <c:pt idx="176">
                  <c:v>29,13306452</c:v>
                </c:pt>
                <c:pt idx="177">
                  <c:v>29,33467742</c:v>
                </c:pt>
                <c:pt idx="178">
                  <c:v>29,53629032</c:v>
                </c:pt>
                <c:pt idx="179">
                  <c:v>29,73790323</c:v>
                </c:pt>
                <c:pt idx="180">
                  <c:v>29,93951613</c:v>
                </c:pt>
                <c:pt idx="181">
                  <c:v>30,14112903</c:v>
                </c:pt>
                <c:pt idx="182">
                  <c:v>30,34274194</c:v>
                </c:pt>
                <c:pt idx="183">
                  <c:v>30,54435484</c:v>
                </c:pt>
                <c:pt idx="184">
                  <c:v>30,74596774</c:v>
                </c:pt>
                <c:pt idx="185">
                  <c:v>30,94758065</c:v>
                </c:pt>
                <c:pt idx="186">
                  <c:v>31,14919355</c:v>
                </c:pt>
                <c:pt idx="187">
                  <c:v>31,35080645</c:v>
                </c:pt>
                <c:pt idx="188">
                  <c:v>31,55241935</c:v>
                </c:pt>
                <c:pt idx="189">
                  <c:v>31,75403226</c:v>
                </c:pt>
                <c:pt idx="190">
                  <c:v>31,95564516</c:v>
                </c:pt>
                <c:pt idx="191">
                  <c:v>32,15725806</c:v>
                </c:pt>
                <c:pt idx="192">
                  <c:v>32,35887097</c:v>
                </c:pt>
                <c:pt idx="193">
                  <c:v>32,56048387</c:v>
                </c:pt>
                <c:pt idx="194">
                  <c:v>32,76209677</c:v>
                </c:pt>
                <c:pt idx="195">
                  <c:v>32,96370968</c:v>
                </c:pt>
                <c:pt idx="196">
                  <c:v>33,16532258</c:v>
                </c:pt>
                <c:pt idx="197">
                  <c:v>33,36693548</c:v>
                </c:pt>
                <c:pt idx="198">
                  <c:v>33,56854839</c:v>
                </c:pt>
                <c:pt idx="199">
                  <c:v>33,77016129</c:v>
                </c:pt>
                <c:pt idx="200">
                  <c:v>33,97177419</c:v>
                </c:pt>
                <c:pt idx="201">
                  <c:v>34,1733871</c:v>
                </c:pt>
                <c:pt idx="202">
                  <c:v>34,375</c:v>
                </c:pt>
                <c:pt idx="203">
                  <c:v>34,5766129</c:v>
                </c:pt>
                <c:pt idx="204">
                  <c:v>34,77822581</c:v>
                </c:pt>
                <c:pt idx="205">
                  <c:v>34,97983871</c:v>
                </c:pt>
                <c:pt idx="206">
                  <c:v>35,18145161</c:v>
                </c:pt>
                <c:pt idx="207">
                  <c:v>35,38306452</c:v>
                </c:pt>
                <c:pt idx="208">
                  <c:v>35,58467742</c:v>
                </c:pt>
                <c:pt idx="209">
                  <c:v>35,78629032</c:v>
                </c:pt>
                <c:pt idx="210">
                  <c:v>35,98790323</c:v>
                </c:pt>
                <c:pt idx="211">
                  <c:v>36,18951613</c:v>
                </c:pt>
                <c:pt idx="212">
                  <c:v>36,39112903</c:v>
                </c:pt>
                <c:pt idx="213">
                  <c:v>36,59274194</c:v>
                </c:pt>
                <c:pt idx="214">
                  <c:v>36,79435484</c:v>
                </c:pt>
                <c:pt idx="215">
                  <c:v>36,99596774</c:v>
                </c:pt>
                <c:pt idx="216">
                  <c:v>37,19758065</c:v>
                </c:pt>
                <c:pt idx="217">
                  <c:v>37,39919355</c:v>
                </c:pt>
                <c:pt idx="218">
                  <c:v>37,60080645</c:v>
                </c:pt>
                <c:pt idx="219">
                  <c:v>37,80241935</c:v>
                </c:pt>
                <c:pt idx="220">
                  <c:v>38,00403226</c:v>
                </c:pt>
                <c:pt idx="221">
                  <c:v>38,20564516</c:v>
                </c:pt>
                <c:pt idx="222">
                  <c:v>38,40725806</c:v>
                </c:pt>
                <c:pt idx="223">
                  <c:v>38,60887097</c:v>
                </c:pt>
                <c:pt idx="224">
                  <c:v>38,81048387</c:v>
                </c:pt>
                <c:pt idx="225">
                  <c:v>39,01209677</c:v>
                </c:pt>
                <c:pt idx="226">
                  <c:v>39,21370968</c:v>
                </c:pt>
                <c:pt idx="227">
                  <c:v>39,41532258</c:v>
                </c:pt>
                <c:pt idx="228">
                  <c:v>39,61693548</c:v>
                </c:pt>
                <c:pt idx="229">
                  <c:v>39,81854839</c:v>
                </c:pt>
                <c:pt idx="230">
                  <c:v>40,02016129</c:v>
                </c:pt>
                <c:pt idx="231">
                  <c:v>40,22177419</c:v>
                </c:pt>
                <c:pt idx="232">
                  <c:v>40,4233871</c:v>
                </c:pt>
                <c:pt idx="233">
                  <c:v>40,625</c:v>
                </c:pt>
                <c:pt idx="234">
                  <c:v>40,8266129</c:v>
                </c:pt>
                <c:pt idx="235">
                  <c:v>41,02822581</c:v>
                </c:pt>
                <c:pt idx="236">
                  <c:v>41,22983871</c:v>
                </c:pt>
                <c:pt idx="237">
                  <c:v>41,43145161</c:v>
                </c:pt>
                <c:pt idx="238">
                  <c:v>41,63306452</c:v>
                </c:pt>
                <c:pt idx="239">
                  <c:v>41,83467742</c:v>
                </c:pt>
                <c:pt idx="240">
                  <c:v>42,03629032</c:v>
                </c:pt>
                <c:pt idx="241">
                  <c:v>42,23790323</c:v>
                </c:pt>
                <c:pt idx="242">
                  <c:v>42,43951613</c:v>
                </c:pt>
                <c:pt idx="243">
                  <c:v>42,64112903</c:v>
                </c:pt>
                <c:pt idx="244">
                  <c:v>42,84274194</c:v>
                </c:pt>
                <c:pt idx="245">
                  <c:v>43,04435484</c:v>
                </c:pt>
                <c:pt idx="246">
                  <c:v>43,24596774</c:v>
                </c:pt>
                <c:pt idx="247">
                  <c:v>43,44758065</c:v>
                </c:pt>
                <c:pt idx="248">
                  <c:v>43,64919355</c:v>
                </c:pt>
                <c:pt idx="249">
                  <c:v>43,85080645</c:v>
                </c:pt>
                <c:pt idx="250">
                  <c:v>44,05241935</c:v>
                </c:pt>
                <c:pt idx="251">
                  <c:v>44,25403226</c:v>
                </c:pt>
                <c:pt idx="252">
                  <c:v>44,45564516</c:v>
                </c:pt>
                <c:pt idx="253">
                  <c:v>44,65725806</c:v>
                </c:pt>
                <c:pt idx="254">
                  <c:v>44,85887097</c:v>
                </c:pt>
                <c:pt idx="255">
                  <c:v>45,06048387</c:v>
                </c:pt>
                <c:pt idx="256">
                  <c:v>45,26209677</c:v>
                </c:pt>
                <c:pt idx="257">
                  <c:v>45,46370968</c:v>
                </c:pt>
                <c:pt idx="258">
                  <c:v>45,66532258</c:v>
                </c:pt>
                <c:pt idx="259">
                  <c:v>45,86693548</c:v>
                </c:pt>
                <c:pt idx="260">
                  <c:v>46,06854839</c:v>
                </c:pt>
                <c:pt idx="261">
                  <c:v>46,27016129</c:v>
                </c:pt>
                <c:pt idx="262">
                  <c:v>46,47177419</c:v>
                </c:pt>
                <c:pt idx="263">
                  <c:v>46,6733871</c:v>
                </c:pt>
                <c:pt idx="264">
                  <c:v>46,875</c:v>
                </c:pt>
                <c:pt idx="265">
                  <c:v>47,0766129</c:v>
                </c:pt>
                <c:pt idx="266">
                  <c:v>47,27822581</c:v>
                </c:pt>
                <c:pt idx="267">
                  <c:v>47,47983871</c:v>
                </c:pt>
                <c:pt idx="268">
                  <c:v>47,68145161</c:v>
                </c:pt>
                <c:pt idx="269">
                  <c:v>47,88306452</c:v>
                </c:pt>
                <c:pt idx="270">
                  <c:v>48,08467742</c:v>
                </c:pt>
                <c:pt idx="271">
                  <c:v>48,28629032</c:v>
                </c:pt>
                <c:pt idx="272">
                  <c:v>48,48790323</c:v>
                </c:pt>
                <c:pt idx="273">
                  <c:v>48,68951613</c:v>
                </c:pt>
                <c:pt idx="274">
                  <c:v>48,89112903</c:v>
                </c:pt>
                <c:pt idx="275">
                  <c:v>49,09274194</c:v>
                </c:pt>
                <c:pt idx="276">
                  <c:v>49,29435484</c:v>
                </c:pt>
                <c:pt idx="277">
                  <c:v>49,49596774</c:v>
                </c:pt>
                <c:pt idx="278">
                  <c:v>49,69758065</c:v>
                </c:pt>
                <c:pt idx="279">
                  <c:v>49,89919355</c:v>
                </c:pt>
                <c:pt idx="280">
                  <c:v>50,10080645</c:v>
                </c:pt>
                <c:pt idx="281">
                  <c:v>50,30241935</c:v>
                </c:pt>
                <c:pt idx="282">
                  <c:v>50,50403226</c:v>
                </c:pt>
                <c:pt idx="283">
                  <c:v>50,70564516</c:v>
                </c:pt>
                <c:pt idx="284">
                  <c:v>50,90725806</c:v>
                </c:pt>
                <c:pt idx="285">
                  <c:v>51,10887097</c:v>
                </c:pt>
                <c:pt idx="286">
                  <c:v>51,31048387</c:v>
                </c:pt>
                <c:pt idx="287">
                  <c:v>51,51209677</c:v>
                </c:pt>
                <c:pt idx="288">
                  <c:v>51,71370968</c:v>
                </c:pt>
                <c:pt idx="289">
                  <c:v>51,91532258</c:v>
                </c:pt>
                <c:pt idx="290">
                  <c:v>52,11693548</c:v>
                </c:pt>
                <c:pt idx="291">
                  <c:v>52,31854839</c:v>
                </c:pt>
                <c:pt idx="292">
                  <c:v>52,52016129</c:v>
                </c:pt>
                <c:pt idx="293">
                  <c:v>52,72177419</c:v>
                </c:pt>
                <c:pt idx="294">
                  <c:v>52,9233871</c:v>
                </c:pt>
                <c:pt idx="295">
                  <c:v>53,125</c:v>
                </c:pt>
                <c:pt idx="296">
                  <c:v>53,3266129</c:v>
                </c:pt>
                <c:pt idx="297">
                  <c:v>53,52822581</c:v>
                </c:pt>
                <c:pt idx="298">
                  <c:v>53,72983871</c:v>
                </c:pt>
                <c:pt idx="299">
                  <c:v>53,93145161</c:v>
                </c:pt>
                <c:pt idx="300">
                  <c:v>54,13306452</c:v>
                </c:pt>
                <c:pt idx="301">
                  <c:v>54,33467742</c:v>
                </c:pt>
                <c:pt idx="302">
                  <c:v>54,53629032</c:v>
                </c:pt>
                <c:pt idx="303">
                  <c:v>54,73790323</c:v>
                </c:pt>
                <c:pt idx="304">
                  <c:v>54,93951613</c:v>
                </c:pt>
                <c:pt idx="305">
                  <c:v>55,14112903</c:v>
                </c:pt>
                <c:pt idx="306">
                  <c:v>55,34274194</c:v>
                </c:pt>
                <c:pt idx="307">
                  <c:v>55,54435484</c:v>
                </c:pt>
                <c:pt idx="308">
                  <c:v>55,74596774</c:v>
                </c:pt>
                <c:pt idx="309">
                  <c:v>55,94758065</c:v>
                </c:pt>
                <c:pt idx="310">
                  <c:v>56,14919355</c:v>
                </c:pt>
                <c:pt idx="311">
                  <c:v>56,35080645</c:v>
                </c:pt>
                <c:pt idx="312">
                  <c:v>56,55241935</c:v>
                </c:pt>
                <c:pt idx="313">
                  <c:v>56,75403226</c:v>
                </c:pt>
                <c:pt idx="314">
                  <c:v>56,95564516</c:v>
                </c:pt>
                <c:pt idx="315">
                  <c:v>57,15725806</c:v>
                </c:pt>
                <c:pt idx="316">
                  <c:v>57,35887097</c:v>
                </c:pt>
                <c:pt idx="317">
                  <c:v>57,56048387</c:v>
                </c:pt>
                <c:pt idx="318">
                  <c:v>57,76209677</c:v>
                </c:pt>
                <c:pt idx="319">
                  <c:v>57,96370968</c:v>
                </c:pt>
                <c:pt idx="320">
                  <c:v>58,16532258</c:v>
                </c:pt>
                <c:pt idx="321">
                  <c:v>58,36693548</c:v>
                </c:pt>
                <c:pt idx="322">
                  <c:v>58,56854839</c:v>
                </c:pt>
                <c:pt idx="323">
                  <c:v>58,77016129</c:v>
                </c:pt>
                <c:pt idx="324">
                  <c:v>58,97177419</c:v>
                </c:pt>
                <c:pt idx="325">
                  <c:v>59,1733871</c:v>
                </c:pt>
                <c:pt idx="326">
                  <c:v>59,375</c:v>
                </c:pt>
                <c:pt idx="327">
                  <c:v>59,5766129</c:v>
                </c:pt>
                <c:pt idx="328">
                  <c:v>59,77822581</c:v>
                </c:pt>
                <c:pt idx="329">
                  <c:v>59,97983871</c:v>
                </c:pt>
                <c:pt idx="330">
                  <c:v>60,18145161</c:v>
                </c:pt>
                <c:pt idx="331">
                  <c:v>60,38306452</c:v>
                </c:pt>
                <c:pt idx="332">
                  <c:v>60,58467742</c:v>
                </c:pt>
                <c:pt idx="333">
                  <c:v>60,78629032</c:v>
                </c:pt>
                <c:pt idx="334">
                  <c:v>60,98790323</c:v>
                </c:pt>
                <c:pt idx="335">
                  <c:v>61,18951613</c:v>
                </c:pt>
                <c:pt idx="336">
                  <c:v>61,39112903</c:v>
                </c:pt>
                <c:pt idx="337">
                  <c:v>61,59274194</c:v>
                </c:pt>
                <c:pt idx="338">
                  <c:v>61,79435484</c:v>
                </c:pt>
                <c:pt idx="339">
                  <c:v>61,99596774</c:v>
                </c:pt>
                <c:pt idx="340">
                  <c:v>62,19758065</c:v>
                </c:pt>
                <c:pt idx="341">
                  <c:v>62,39919355</c:v>
                </c:pt>
                <c:pt idx="342">
                  <c:v>62,60080645</c:v>
                </c:pt>
                <c:pt idx="343">
                  <c:v>62,80241935</c:v>
                </c:pt>
                <c:pt idx="344">
                  <c:v>63,00403226</c:v>
                </c:pt>
                <c:pt idx="345">
                  <c:v>63,20564516</c:v>
                </c:pt>
                <c:pt idx="346">
                  <c:v>63,40725806</c:v>
                </c:pt>
                <c:pt idx="347">
                  <c:v>63,60887097</c:v>
                </c:pt>
                <c:pt idx="348">
                  <c:v>63,81048387</c:v>
                </c:pt>
                <c:pt idx="349">
                  <c:v>64,01209677</c:v>
                </c:pt>
                <c:pt idx="350">
                  <c:v>64,21370968</c:v>
                </c:pt>
                <c:pt idx="351">
                  <c:v>64,41532258</c:v>
                </c:pt>
                <c:pt idx="352">
                  <c:v>64,61693548</c:v>
                </c:pt>
                <c:pt idx="353">
                  <c:v>64,81854839</c:v>
                </c:pt>
                <c:pt idx="354">
                  <c:v>65,02016129</c:v>
                </c:pt>
                <c:pt idx="355">
                  <c:v>65,22177419</c:v>
                </c:pt>
                <c:pt idx="356">
                  <c:v>65,4233871</c:v>
                </c:pt>
                <c:pt idx="357">
                  <c:v>65,625</c:v>
                </c:pt>
                <c:pt idx="358">
                  <c:v>65,8266129</c:v>
                </c:pt>
                <c:pt idx="359">
                  <c:v>66,02822581</c:v>
                </c:pt>
                <c:pt idx="360">
                  <c:v>66,22983871</c:v>
                </c:pt>
                <c:pt idx="361">
                  <c:v>66,43145161</c:v>
                </c:pt>
                <c:pt idx="362">
                  <c:v>66,63306452</c:v>
                </c:pt>
                <c:pt idx="363">
                  <c:v>66,83467742</c:v>
                </c:pt>
                <c:pt idx="364">
                  <c:v>67,03629032</c:v>
                </c:pt>
                <c:pt idx="365">
                  <c:v>67,23790323</c:v>
                </c:pt>
                <c:pt idx="366">
                  <c:v>67,43951613</c:v>
                </c:pt>
                <c:pt idx="367">
                  <c:v>67,64112903</c:v>
                </c:pt>
                <c:pt idx="368">
                  <c:v>67,84274194</c:v>
                </c:pt>
                <c:pt idx="369">
                  <c:v>68,04435484</c:v>
                </c:pt>
                <c:pt idx="370">
                  <c:v>68,24596774</c:v>
                </c:pt>
                <c:pt idx="371">
                  <c:v>68,44758065</c:v>
                </c:pt>
                <c:pt idx="372">
                  <c:v>68,64919355</c:v>
                </c:pt>
                <c:pt idx="373">
                  <c:v>68,85080645</c:v>
                </c:pt>
                <c:pt idx="374">
                  <c:v>69,05241935</c:v>
                </c:pt>
                <c:pt idx="375">
                  <c:v>69,25403226</c:v>
                </c:pt>
                <c:pt idx="376">
                  <c:v>69,45564516</c:v>
                </c:pt>
                <c:pt idx="377">
                  <c:v>69,65725806</c:v>
                </c:pt>
                <c:pt idx="378">
                  <c:v>69,85887097</c:v>
                </c:pt>
                <c:pt idx="379">
                  <c:v>70,06048387</c:v>
                </c:pt>
                <c:pt idx="380">
                  <c:v>70,26209677</c:v>
                </c:pt>
                <c:pt idx="381">
                  <c:v>70,46370968</c:v>
                </c:pt>
                <c:pt idx="382">
                  <c:v>70,66532258</c:v>
                </c:pt>
                <c:pt idx="383">
                  <c:v>70,86693548</c:v>
                </c:pt>
                <c:pt idx="384">
                  <c:v>71,06854839</c:v>
                </c:pt>
                <c:pt idx="385">
                  <c:v>71,27016129</c:v>
                </c:pt>
                <c:pt idx="386">
                  <c:v>71,47177419</c:v>
                </c:pt>
                <c:pt idx="387">
                  <c:v>71,6733871</c:v>
                </c:pt>
                <c:pt idx="388">
                  <c:v>71,875</c:v>
                </c:pt>
                <c:pt idx="389">
                  <c:v>72,0766129</c:v>
                </c:pt>
                <c:pt idx="390">
                  <c:v>72,27822581</c:v>
                </c:pt>
                <c:pt idx="391">
                  <c:v>72,47983871</c:v>
                </c:pt>
                <c:pt idx="392">
                  <c:v>72,68145161</c:v>
                </c:pt>
                <c:pt idx="393">
                  <c:v>72,88306452</c:v>
                </c:pt>
                <c:pt idx="394">
                  <c:v>73,08467742</c:v>
                </c:pt>
                <c:pt idx="395">
                  <c:v>73,28629032</c:v>
                </c:pt>
                <c:pt idx="396">
                  <c:v>73,48790323</c:v>
                </c:pt>
                <c:pt idx="397">
                  <c:v>73,68951613</c:v>
                </c:pt>
                <c:pt idx="398">
                  <c:v>73,89112903</c:v>
                </c:pt>
                <c:pt idx="399">
                  <c:v>74,09274194</c:v>
                </c:pt>
                <c:pt idx="400">
                  <c:v>74,29435484</c:v>
                </c:pt>
                <c:pt idx="401">
                  <c:v>74,49596774</c:v>
                </c:pt>
                <c:pt idx="402">
                  <c:v>74,69758065</c:v>
                </c:pt>
                <c:pt idx="403">
                  <c:v>74,89919355</c:v>
                </c:pt>
                <c:pt idx="404">
                  <c:v>75,10080645</c:v>
                </c:pt>
                <c:pt idx="405">
                  <c:v>75,30241935</c:v>
                </c:pt>
                <c:pt idx="406">
                  <c:v>75,50403226</c:v>
                </c:pt>
                <c:pt idx="407">
                  <c:v>75,70564516</c:v>
                </c:pt>
                <c:pt idx="408">
                  <c:v>75,90725806</c:v>
                </c:pt>
                <c:pt idx="409">
                  <c:v>76,10887097</c:v>
                </c:pt>
                <c:pt idx="410">
                  <c:v>76,31048387</c:v>
                </c:pt>
                <c:pt idx="411">
                  <c:v>76,51209677</c:v>
                </c:pt>
                <c:pt idx="412">
                  <c:v>76,71370968</c:v>
                </c:pt>
                <c:pt idx="413">
                  <c:v>76,91532258</c:v>
                </c:pt>
                <c:pt idx="414">
                  <c:v>77,11693548</c:v>
                </c:pt>
                <c:pt idx="415">
                  <c:v>77,31854839</c:v>
                </c:pt>
                <c:pt idx="416">
                  <c:v>77,52016129</c:v>
                </c:pt>
                <c:pt idx="417">
                  <c:v>77,72177419</c:v>
                </c:pt>
                <c:pt idx="418">
                  <c:v>77,9233871</c:v>
                </c:pt>
                <c:pt idx="419">
                  <c:v>78,125</c:v>
                </c:pt>
                <c:pt idx="420">
                  <c:v>78,3266129</c:v>
                </c:pt>
                <c:pt idx="421">
                  <c:v>78,52822581</c:v>
                </c:pt>
                <c:pt idx="422">
                  <c:v>78,72983871</c:v>
                </c:pt>
                <c:pt idx="423">
                  <c:v>78,93145161</c:v>
                </c:pt>
                <c:pt idx="424">
                  <c:v>79,13306452</c:v>
                </c:pt>
                <c:pt idx="425">
                  <c:v>79,33467742</c:v>
                </c:pt>
                <c:pt idx="426">
                  <c:v>79,53629032</c:v>
                </c:pt>
                <c:pt idx="427">
                  <c:v>79,73790323</c:v>
                </c:pt>
                <c:pt idx="428">
                  <c:v>79,93951613</c:v>
                </c:pt>
                <c:pt idx="429">
                  <c:v>80,14112903</c:v>
                </c:pt>
                <c:pt idx="430">
                  <c:v>80,34274194</c:v>
                </c:pt>
                <c:pt idx="431">
                  <c:v>80,54435484</c:v>
                </c:pt>
                <c:pt idx="432">
                  <c:v>80,74596774</c:v>
                </c:pt>
                <c:pt idx="433">
                  <c:v>80,94758065</c:v>
                </c:pt>
                <c:pt idx="434">
                  <c:v>81,14919355</c:v>
                </c:pt>
                <c:pt idx="435">
                  <c:v>81,35080645</c:v>
                </c:pt>
                <c:pt idx="436">
                  <c:v>81,55241935</c:v>
                </c:pt>
                <c:pt idx="437">
                  <c:v>81,75403226</c:v>
                </c:pt>
                <c:pt idx="438">
                  <c:v>81,95564516</c:v>
                </c:pt>
                <c:pt idx="439">
                  <c:v>82,15725806</c:v>
                </c:pt>
                <c:pt idx="440">
                  <c:v>82,35887097</c:v>
                </c:pt>
                <c:pt idx="441">
                  <c:v>82,56048387</c:v>
                </c:pt>
                <c:pt idx="442">
                  <c:v>82,76209677</c:v>
                </c:pt>
                <c:pt idx="443">
                  <c:v>82,96370968</c:v>
                </c:pt>
                <c:pt idx="444">
                  <c:v>83,16532258</c:v>
                </c:pt>
                <c:pt idx="445">
                  <c:v>83,36693548</c:v>
                </c:pt>
                <c:pt idx="446">
                  <c:v>83,56854839</c:v>
                </c:pt>
                <c:pt idx="447">
                  <c:v>83,77016129</c:v>
                </c:pt>
                <c:pt idx="448">
                  <c:v>83,97177419</c:v>
                </c:pt>
                <c:pt idx="449">
                  <c:v>84,1733871</c:v>
                </c:pt>
                <c:pt idx="450">
                  <c:v>84,375</c:v>
                </c:pt>
                <c:pt idx="451">
                  <c:v>84,5766129</c:v>
                </c:pt>
                <c:pt idx="452">
                  <c:v>84,77822581</c:v>
                </c:pt>
                <c:pt idx="453">
                  <c:v>84,97983871</c:v>
                </c:pt>
                <c:pt idx="454">
                  <c:v>85,18145161</c:v>
                </c:pt>
                <c:pt idx="455">
                  <c:v>85,38306452</c:v>
                </c:pt>
                <c:pt idx="456">
                  <c:v>85,58467742</c:v>
                </c:pt>
                <c:pt idx="457">
                  <c:v>85,78629032</c:v>
                </c:pt>
                <c:pt idx="458">
                  <c:v>85,98790323</c:v>
                </c:pt>
                <c:pt idx="459">
                  <c:v>86,18951613</c:v>
                </c:pt>
                <c:pt idx="460">
                  <c:v>86,39112903</c:v>
                </c:pt>
                <c:pt idx="461">
                  <c:v>86,59274194</c:v>
                </c:pt>
                <c:pt idx="462">
                  <c:v>86,79435484</c:v>
                </c:pt>
                <c:pt idx="463">
                  <c:v>86,99596774</c:v>
                </c:pt>
                <c:pt idx="464">
                  <c:v>87,19758065</c:v>
                </c:pt>
                <c:pt idx="465">
                  <c:v>87,39919355</c:v>
                </c:pt>
                <c:pt idx="466">
                  <c:v>87,60080645</c:v>
                </c:pt>
                <c:pt idx="467">
                  <c:v>87,80241935</c:v>
                </c:pt>
                <c:pt idx="468">
                  <c:v>88,00403226</c:v>
                </c:pt>
                <c:pt idx="469">
                  <c:v>88,20564516</c:v>
                </c:pt>
                <c:pt idx="470">
                  <c:v>88,40725806</c:v>
                </c:pt>
                <c:pt idx="471">
                  <c:v>88,60887097</c:v>
                </c:pt>
                <c:pt idx="472">
                  <c:v>88,81048387</c:v>
                </c:pt>
                <c:pt idx="473">
                  <c:v>89,01209677</c:v>
                </c:pt>
                <c:pt idx="474">
                  <c:v>89,21370968</c:v>
                </c:pt>
                <c:pt idx="475">
                  <c:v>89,41532258</c:v>
                </c:pt>
                <c:pt idx="476">
                  <c:v>89,61693548</c:v>
                </c:pt>
                <c:pt idx="477">
                  <c:v>89,81854839</c:v>
                </c:pt>
                <c:pt idx="478">
                  <c:v>90,02016129</c:v>
                </c:pt>
                <c:pt idx="479">
                  <c:v>90,22177419</c:v>
                </c:pt>
                <c:pt idx="480">
                  <c:v>90,4233871</c:v>
                </c:pt>
                <c:pt idx="481">
                  <c:v>90,625</c:v>
                </c:pt>
                <c:pt idx="482">
                  <c:v>90,8266129</c:v>
                </c:pt>
                <c:pt idx="483">
                  <c:v>91,02822581</c:v>
                </c:pt>
                <c:pt idx="484">
                  <c:v>91,22983871</c:v>
                </c:pt>
                <c:pt idx="485">
                  <c:v>91,43145161</c:v>
                </c:pt>
                <c:pt idx="486">
                  <c:v>91,63306452</c:v>
                </c:pt>
                <c:pt idx="487">
                  <c:v>91,83467742</c:v>
                </c:pt>
                <c:pt idx="488">
                  <c:v>92,03629032</c:v>
                </c:pt>
                <c:pt idx="489">
                  <c:v>92,23790323</c:v>
                </c:pt>
                <c:pt idx="490">
                  <c:v>92,43951613</c:v>
                </c:pt>
                <c:pt idx="491">
                  <c:v>92,64112903</c:v>
                </c:pt>
                <c:pt idx="492">
                  <c:v>92,84274194</c:v>
                </c:pt>
                <c:pt idx="493">
                  <c:v>93,04435484</c:v>
                </c:pt>
                <c:pt idx="494">
                  <c:v>93,24596774</c:v>
                </c:pt>
                <c:pt idx="495">
                  <c:v>93,44758065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6-0941-9F11-A7668A7AAEC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0,100806452</c:v>
                </c:pt>
                <c:pt idx="33">
                  <c:v>0,302419355</c:v>
                </c:pt>
                <c:pt idx="34">
                  <c:v>0,504032258</c:v>
                </c:pt>
                <c:pt idx="35">
                  <c:v>0,705645161</c:v>
                </c:pt>
                <c:pt idx="36">
                  <c:v>0,907258065</c:v>
                </c:pt>
                <c:pt idx="37">
                  <c:v>1,108870968</c:v>
                </c:pt>
                <c:pt idx="38">
                  <c:v>1,310483871</c:v>
                </c:pt>
                <c:pt idx="39">
                  <c:v>1,512096774</c:v>
                </c:pt>
                <c:pt idx="40">
                  <c:v>1,713709677</c:v>
                </c:pt>
                <c:pt idx="41">
                  <c:v>1,915322581</c:v>
                </c:pt>
                <c:pt idx="42">
                  <c:v>2,116935484</c:v>
                </c:pt>
                <c:pt idx="43">
                  <c:v>2,318548387</c:v>
                </c:pt>
                <c:pt idx="44">
                  <c:v>2,52016129</c:v>
                </c:pt>
                <c:pt idx="45">
                  <c:v>2,721774194</c:v>
                </c:pt>
                <c:pt idx="46">
                  <c:v>2,923387097</c:v>
                </c:pt>
                <c:pt idx="47">
                  <c:v>3,125</c:v>
                </c:pt>
                <c:pt idx="48">
                  <c:v>3,326612903</c:v>
                </c:pt>
                <c:pt idx="49">
                  <c:v>3,528225806</c:v>
                </c:pt>
                <c:pt idx="50">
                  <c:v>3,72983871</c:v>
                </c:pt>
                <c:pt idx="51">
                  <c:v>3,931451613</c:v>
                </c:pt>
                <c:pt idx="52">
                  <c:v>4,133064516</c:v>
                </c:pt>
                <c:pt idx="53">
                  <c:v>4,334677419</c:v>
                </c:pt>
                <c:pt idx="54">
                  <c:v>4,536290323</c:v>
                </c:pt>
                <c:pt idx="55">
                  <c:v>4,737903226</c:v>
                </c:pt>
                <c:pt idx="56">
                  <c:v>4,939516129</c:v>
                </c:pt>
                <c:pt idx="57">
                  <c:v>5,141129032</c:v>
                </c:pt>
                <c:pt idx="58">
                  <c:v>5,342741935</c:v>
                </c:pt>
                <c:pt idx="59">
                  <c:v>5,544354839</c:v>
                </c:pt>
                <c:pt idx="60">
                  <c:v>5,745967742</c:v>
                </c:pt>
                <c:pt idx="61">
                  <c:v>5,947580645</c:v>
                </c:pt>
                <c:pt idx="62">
                  <c:v>6,149193548</c:v>
                </c:pt>
                <c:pt idx="63">
                  <c:v>6,350806452</c:v>
                </c:pt>
                <c:pt idx="64">
                  <c:v>6,552419355</c:v>
                </c:pt>
                <c:pt idx="65">
                  <c:v>6,754032258</c:v>
                </c:pt>
                <c:pt idx="66">
                  <c:v>6,955645161</c:v>
                </c:pt>
                <c:pt idx="67">
                  <c:v>7,157258065</c:v>
                </c:pt>
                <c:pt idx="68">
                  <c:v>7,358870968</c:v>
                </c:pt>
                <c:pt idx="69">
                  <c:v>7,560483871</c:v>
                </c:pt>
                <c:pt idx="70">
                  <c:v>7,762096774</c:v>
                </c:pt>
                <c:pt idx="71">
                  <c:v>7,963709677</c:v>
                </c:pt>
                <c:pt idx="72">
                  <c:v>8,165322581</c:v>
                </c:pt>
                <c:pt idx="73">
                  <c:v>8,366935484</c:v>
                </c:pt>
                <c:pt idx="74">
                  <c:v>8,568548387</c:v>
                </c:pt>
                <c:pt idx="75">
                  <c:v>8,77016129</c:v>
                </c:pt>
                <c:pt idx="76">
                  <c:v>8,971774194</c:v>
                </c:pt>
                <c:pt idx="77">
                  <c:v>9,173387097</c:v>
                </c:pt>
                <c:pt idx="78">
                  <c:v>9,375</c:v>
                </c:pt>
                <c:pt idx="79">
                  <c:v>9,576612903</c:v>
                </c:pt>
                <c:pt idx="80">
                  <c:v>9,778225806</c:v>
                </c:pt>
                <c:pt idx="81">
                  <c:v>9,97983871</c:v>
                </c:pt>
                <c:pt idx="82">
                  <c:v>10,18145161</c:v>
                </c:pt>
                <c:pt idx="83">
                  <c:v>10,38306452</c:v>
                </c:pt>
                <c:pt idx="84">
                  <c:v>10,58467742</c:v>
                </c:pt>
                <c:pt idx="85">
                  <c:v>10,78629032</c:v>
                </c:pt>
                <c:pt idx="86">
                  <c:v>10,98790323</c:v>
                </c:pt>
                <c:pt idx="87">
                  <c:v>11,18951613</c:v>
                </c:pt>
                <c:pt idx="88">
                  <c:v>11,39112903</c:v>
                </c:pt>
                <c:pt idx="89">
                  <c:v>11,59274194</c:v>
                </c:pt>
                <c:pt idx="90">
                  <c:v>11,79435484</c:v>
                </c:pt>
                <c:pt idx="91">
                  <c:v>11,99596774</c:v>
                </c:pt>
                <c:pt idx="92">
                  <c:v>12,19758065</c:v>
                </c:pt>
                <c:pt idx="93">
                  <c:v>12,39919355</c:v>
                </c:pt>
                <c:pt idx="94">
                  <c:v>12,60080645</c:v>
                </c:pt>
                <c:pt idx="95">
                  <c:v>12,80241935</c:v>
                </c:pt>
                <c:pt idx="96">
                  <c:v>13,00403226</c:v>
                </c:pt>
                <c:pt idx="97">
                  <c:v>13,20564516</c:v>
                </c:pt>
                <c:pt idx="98">
                  <c:v>13,40725806</c:v>
                </c:pt>
                <c:pt idx="99">
                  <c:v>13,60887097</c:v>
                </c:pt>
                <c:pt idx="100">
                  <c:v>13,81048387</c:v>
                </c:pt>
                <c:pt idx="101">
                  <c:v>14,01209677</c:v>
                </c:pt>
                <c:pt idx="102">
                  <c:v>14,21370968</c:v>
                </c:pt>
                <c:pt idx="103">
                  <c:v>14,41532258</c:v>
                </c:pt>
                <c:pt idx="104">
                  <c:v>14,61693548</c:v>
                </c:pt>
                <c:pt idx="105">
                  <c:v>14,81854839</c:v>
                </c:pt>
                <c:pt idx="106">
                  <c:v>15,02016129</c:v>
                </c:pt>
                <c:pt idx="107">
                  <c:v>15,22177419</c:v>
                </c:pt>
                <c:pt idx="108">
                  <c:v>15,4233871</c:v>
                </c:pt>
                <c:pt idx="109">
                  <c:v>15,625</c:v>
                </c:pt>
                <c:pt idx="110">
                  <c:v>15,8266129</c:v>
                </c:pt>
                <c:pt idx="111">
                  <c:v>16,02822581</c:v>
                </c:pt>
                <c:pt idx="112">
                  <c:v>16,22983871</c:v>
                </c:pt>
                <c:pt idx="113">
                  <c:v>16,43145161</c:v>
                </c:pt>
                <c:pt idx="114">
                  <c:v>16,63306452</c:v>
                </c:pt>
                <c:pt idx="115">
                  <c:v>16,83467742</c:v>
                </c:pt>
                <c:pt idx="116">
                  <c:v>17,03629032</c:v>
                </c:pt>
                <c:pt idx="117">
                  <c:v>17,23790323</c:v>
                </c:pt>
                <c:pt idx="118">
                  <c:v>17,43951613</c:v>
                </c:pt>
                <c:pt idx="119">
                  <c:v>17,64112903</c:v>
                </c:pt>
                <c:pt idx="120">
                  <c:v>17,84274194</c:v>
                </c:pt>
                <c:pt idx="121">
                  <c:v>18,04435484</c:v>
                </c:pt>
                <c:pt idx="122">
                  <c:v>18,24596774</c:v>
                </c:pt>
                <c:pt idx="123">
                  <c:v>18,44758065</c:v>
                </c:pt>
                <c:pt idx="124">
                  <c:v>18,64919355</c:v>
                </c:pt>
                <c:pt idx="125">
                  <c:v>18,85080645</c:v>
                </c:pt>
                <c:pt idx="126">
                  <c:v>19,05241935</c:v>
                </c:pt>
                <c:pt idx="127">
                  <c:v>19,25403226</c:v>
                </c:pt>
                <c:pt idx="128">
                  <c:v>19,45564516</c:v>
                </c:pt>
                <c:pt idx="129">
                  <c:v>19,65725806</c:v>
                </c:pt>
                <c:pt idx="130">
                  <c:v>19,85887097</c:v>
                </c:pt>
                <c:pt idx="131">
                  <c:v>20,06048387</c:v>
                </c:pt>
                <c:pt idx="132">
                  <c:v>20,26209677</c:v>
                </c:pt>
                <c:pt idx="133">
                  <c:v>20,46370968</c:v>
                </c:pt>
                <c:pt idx="134">
                  <c:v>20,66532258</c:v>
                </c:pt>
                <c:pt idx="135">
                  <c:v>20,86693548</c:v>
                </c:pt>
                <c:pt idx="136">
                  <c:v>21,06854839</c:v>
                </c:pt>
                <c:pt idx="137">
                  <c:v>21,27016129</c:v>
                </c:pt>
                <c:pt idx="138">
                  <c:v>21,47177419</c:v>
                </c:pt>
                <c:pt idx="139">
                  <c:v>21,6733871</c:v>
                </c:pt>
                <c:pt idx="140">
                  <c:v>21,875</c:v>
                </c:pt>
                <c:pt idx="141">
                  <c:v>22,0766129</c:v>
                </c:pt>
                <c:pt idx="142">
                  <c:v>22,27822581</c:v>
                </c:pt>
                <c:pt idx="143">
                  <c:v>22,47983871</c:v>
                </c:pt>
                <c:pt idx="144">
                  <c:v>22,68145161</c:v>
                </c:pt>
                <c:pt idx="145">
                  <c:v>22,88306452</c:v>
                </c:pt>
                <c:pt idx="146">
                  <c:v>23,08467742</c:v>
                </c:pt>
                <c:pt idx="147">
                  <c:v>23,28629032</c:v>
                </c:pt>
                <c:pt idx="148">
                  <c:v>23,48790323</c:v>
                </c:pt>
                <c:pt idx="149">
                  <c:v>23,68951613</c:v>
                </c:pt>
                <c:pt idx="150">
                  <c:v>23,89112903</c:v>
                </c:pt>
                <c:pt idx="151">
                  <c:v>24,09274194</c:v>
                </c:pt>
                <c:pt idx="152">
                  <c:v>24,29435484</c:v>
                </c:pt>
                <c:pt idx="153">
                  <c:v>24,49596774</c:v>
                </c:pt>
                <c:pt idx="154">
                  <c:v>24,69758065</c:v>
                </c:pt>
                <c:pt idx="155">
                  <c:v>24,89919355</c:v>
                </c:pt>
                <c:pt idx="156">
                  <c:v>25,10080645</c:v>
                </c:pt>
                <c:pt idx="157">
                  <c:v>25,30241935</c:v>
                </c:pt>
                <c:pt idx="158">
                  <c:v>25,50403226</c:v>
                </c:pt>
                <c:pt idx="159">
                  <c:v>25,70564516</c:v>
                </c:pt>
                <c:pt idx="160">
                  <c:v>25,90725806</c:v>
                </c:pt>
                <c:pt idx="161">
                  <c:v>26,10887097</c:v>
                </c:pt>
                <c:pt idx="162">
                  <c:v>26,31048387</c:v>
                </c:pt>
                <c:pt idx="163">
                  <c:v>26,51209677</c:v>
                </c:pt>
                <c:pt idx="164">
                  <c:v>26,71370968</c:v>
                </c:pt>
                <c:pt idx="165">
                  <c:v>26,91532258</c:v>
                </c:pt>
                <c:pt idx="166">
                  <c:v>27,11693548</c:v>
                </c:pt>
                <c:pt idx="167">
                  <c:v>27,31854839</c:v>
                </c:pt>
                <c:pt idx="168">
                  <c:v>27,52016129</c:v>
                </c:pt>
                <c:pt idx="169">
                  <c:v>27,72177419</c:v>
                </c:pt>
                <c:pt idx="170">
                  <c:v>27,9233871</c:v>
                </c:pt>
                <c:pt idx="171">
                  <c:v>28,125</c:v>
                </c:pt>
                <c:pt idx="172">
                  <c:v>28,3266129</c:v>
                </c:pt>
                <c:pt idx="173">
                  <c:v>28,52822581</c:v>
                </c:pt>
                <c:pt idx="174">
                  <c:v>28,72983871</c:v>
                </c:pt>
                <c:pt idx="175">
                  <c:v>28,93145161</c:v>
                </c:pt>
                <c:pt idx="176">
                  <c:v>29,13306452</c:v>
                </c:pt>
                <c:pt idx="177">
                  <c:v>29,33467742</c:v>
                </c:pt>
                <c:pt idx="178">
                  <c:v>29,53629032</c:v>
                </c:pt>
                <c:pt idx="179">
                  <c:v>29,73790323</c:v>
                </c:pt>
                <c:pt idx="180">
                  <c:v>29,93951613</c:v>
                </c:pt>
                <c:pt idx="181">
                  <c:v>30,14112903</c:v>
                </c:pt>
                <c:pt idx="182">
                  <c:v>30,34274194</c:v>
                </c:pt>
                <c:pt idx="183">
                  <c:v>30,54435484</c:v>
                </c:pt>
                <c:pt idx="184">
                  <c:v>30,74596774</c:v>
                </c:pt>
                <c:pt idx="185">
                  <c:v>30,94758065</c:v>
                </c:pt>
                <c:pt idx="186">
                  <c:v>31,14919355</c:v>
                </c:pt>
                <c:pt idx="187">
                  <c:v>31,35080645</c:v>
                </c:pt>
                <c:pt idx="188">
                  <c:v>31,55241935</c:v>
                </c:pt>
                <c:pt idx="189">
                  <c:v>31,75403226</c:v>
                </c:pt>
                <c:pt idx="190">
                  <c:v>31,95564516</c:v>
                </c:pt>
                <c:pt idx="191">
                  <c:v>32,15725806</c:v>
                </c:pt>
                <c:pt idx="192">
                  <c:v>32,35887097</c:v>
                </c:pt>
                <c:pt idx="193">
                  <c:v>32,56048387</c:v>
                </c:pt>
                <c:pt idx="194">
                  <c:v>32,76209677</c:v>
                </c:pt>
                <c:pt idx="195">
                  <c:v>32,96370968</c:v>
                </c:pt>
                <c:pt idx="196">
                  <c:v>33,16532258</c:v>
                </c:pt>
                <c:pt idx="197">
                  <c:v>33,36693548</c:v>
                </c:pt>
                <c:pt idx="198">
                  <c:v>33,56854839</c:v>
                </c:pt>
                <c:pt idx="199">
                  <c:v>33,77016129</c:v>
                </c:pt>
                <c:pt idx="200">
                  <c:v>33,97177419</c:v>
                </c:pt>
                <c:pt idx="201">
                  <c:v>34,1733871</c:v>
                </c:pt>
                <c:pt idx="202">
                  <c:v>34,375</c:v>
                </c:pt>
                <c:pt idx="203">
                  <c:v>34,5766129</c:v>
                </c:pt>
                <c:pt idx="204">
                  <c:v>34,77822581</c:v>
                </c:pt>
                <c:pt idx="205">
                  <c:v>34,97983871</c:v>
                </c:pt>
                <c:pt idx="206">
                  <c:v>35,18145161</c:v>
                </c:pt>
                <c:pt idx="207">
                  <c:v>35,38306452</c:v>
                </c:pt>
                <c:pt idx="208">
                  <c:v>35,58467742</c:v>
                </c:pt>
                <c:pt idx="209">
                  <c:v>35,78629032</c:v>
                </c:pt>
                <c:pt idx="210">
                  <c:v>35,98790323</c:v>
                </c:pt>
                <c:pt idx="211">
                  <c:v>36,18951613</c:v>
                </c:pt>
                <c:pt idx="212">
                  <c:v>36,39112903</c:v>
                </c:pt>
                <c:pt idx="213">
                  <c:v>36,59274194</c:v>
                </c:pt>
                <c:pt idx="214">
                  <c:v>36,79435484</c:v>
                </c:pt>
                <c:pt idx="215">
                  <c:v>36,99596774</c:v>
                </c:pt>
                <c:pt idx="216">
                  <c:v>37,19758065</c:v>
                </c:pt>
                <c:pt idx="217">
                  <c:v>37,39919355</c:v>
                </c:pt>
                <c:pt idx="218">
                  <c:v>37,60080645</c:v>
                </c:pt>
                <c:pt idx="219">
                  <c:v>37,80241935</c:v>
                </c:pt>
                <c:pt idx="220">
                  <c:v>38,00403226</c:v>
                </c:pt>
                <c:pt idx="221">
                  <c:v>38,20564516</c:v>
                </c:pt>
                <c:pt idx="222">
                  <c:v>38,40725806</c:v>
                </c:pt>
                <c:pt idx="223">
                  <c:v>38,60887097</c:v>
                </c:pt>
                <c:pt idx="224">
                  <c:v>38,81048387</c:v>
                </c:pt>
                <c:pt idx="225">
                  <c:v>39,01209677</c:v>
                </c:pt>
                <c:pt idx="226">
                  <c:v>39,21370968</c:v>
                </c:pt>
                <c:pt idx="227">
                  <c:v>39,41532258</c:v>
                </c:pt>
                <c:pt idx="228">
                  <c:v>39,61693548</c:v>
                </c:pt>
                <c:pt idx="229">
                  <c:v>39,81854839</c:v>
                </c:pt>
                <c:pt idx="230">
                  <c:v>40,02016129</c:v>
                </c:pt>
                <c:pt idx="231">
                  <c:v>40,22177419</c:v>
                </c:pt>
                <c:pt idx="232">
                  <c:v>40,4233871</c:v>
                </c:pt>
                <c:pt idx="233">
                  <c:v>40,625</c:v>
                </c:pt>
                <c:pt idx="234">
                  <c:v>40,8266129</c:v>
                </c:pt>
                <c:pt idx="235">
                  <c:v>41,02822581</c:v>
                </c:pt>
                <c:pt idx="236">
                  <c:v>41,22983871</c:v>
                </c:pt>
                <c:pt idx="237">
                  <c:v>41,43145161</c:v>
                </c:pt>
                <c:pt idx="238">
                  <c:v>41,63306452</c:v>
                </c:pt>
                <c:pt idx="239">
                  <c:v>41,83467742</c:v>
                </c:pt>
                <c:pt idx="240">
                  <c:v>42,03629032</c:v>
                </c:pt>
                <c:pt idx="241">
                  <c:v>42,23790323</c:v>
                </c:pt>
                <c:pt idx="242">
                  <c:v>42,43951613</c:v>
                </c:pt>
                <c:pt idx="243">
                  <c:v>42,64112903</c:v>
                </c:pt>
                <c:pt idx="244">
                  <c:v>42,84274194</c:v>
                </c:pt>
                <c:pt idx="245">
                  <c:v>43,04435484</c:v>
                </c:pt>
                <c:pt idx="246">
                  <c:v>43,24596774</c:v>
                </c:pt>
                <c:pt idx="247">
                  <c:v>43,44758065</c:v>
                </c:pt>
                <c:pt idx="248">
                  <c:v>43,64919355</c:v>
                </c:pt>
                <c:pt idx="249">
                  <c:v>43,85080645</c:v>
                </c:pt>
                <c:pt idx="250">
                  <c:v>44,05241935</c:v>
                </c:pt>
                <c:pt idx="251">
                  <c:v>44,25403226</c:v>
                </c:pt>
                <c:pt idx="252">
                  <c:v>44,45564516</c:v>
                </c:pt>
                <c:pt idx="253">
                  <c:v>44,65725806</c:v>
                </c:pt>
                <c:pt idx="254">
                  <c:v>44,85887097</c:v>
                </c:pt>
                <c:pt idx="255">
                  <c:v>45,06048387</c:v>
                </c:pt>
                <c:pt idx="256">
                  <c:v>45,26209677</c:v>
                </c:pt>
                <c:pt idx="257">
                  <c:v>45,46370968</c:v>
                </c:pt>
                <c:pt idx="258">
                  <c:v>45,66532258</c:v>
                </c:pt>
                <c:pt idx="259">
                  <c:v>45,86693548</c:v>
                </c:pt>
                <c:pt idx="260">
                  <c:v>46,06854839</c:v>
                </c:pt>
                <c:pt idx="261">
                  <c:v>46,27016129</c:v>
                </c:pt>
                <c:pt idx="262">
                  <c:v>46,47177419</c:v>
                </c:pt>
                <c:pt idx="263">
                  <c:v>46,6733871</c:v>
                </c:pt>
                <c:pt idx="264">
                  <c:v>46,875</c:v>
                </c:pt>
                <c:pt idx="265">
                  <c:v>47,0766129</c:v>
                </c:pt>
                <c:pt idx="266">
                  <c:v>47,27822581</c:v>
                </c:pt>
                <c:pt idx="267">
                  <c:v>47,47983871</c:v>
                </c:pt>
                <c:pt idx="268">
                  <c:v>47,68145161</c:v>
                </c:pt>
                <c:pt idx="269">
                  <c:v>47,88306452</c:v>
                </c:pt>
                <c:pt idx="270">
                  <c:v>48,08467742</c:v>
                </c:pt>
                <c:pt idx="271">
                  <c:v>48,28629032</c:v>
                </c:pt>
                <c:pt idx="272">
                  <c:v>48,48790323</c:v>
                </c:pt>
                <c:pt idx="273">
                  <c:v>48,68951613</c:v>
                </c:pt>
                <c:pt idx="274">
                  <c:v>48,89112903</c:v>
                </c:pt>
                <c:pt idx="275">
                  <c:v>49,09274194</c:v>
                </c:pt>
                <c:pt idx="276">
                  <c:v>49,29435484</c:v>
                </c:pt>
                <c:pt idx="277">
                  <c:v>49,49596774</c:v>
                </c:pt>
                <c:pt idx="278">
                  <c:v>49,69758065</c:v>
                </c:pt>
                <c:pt idx="279">
                  <c:v>49,89919355</c:v>
                </c:pt>
                <c:pt idx="280">
                  <c:v>50,10080645</c:v>
                </c:pt>
                <c:pt idx="281">
                  <c:v>50,30241935</c:v>
                </c:pt>
                <c:pt idx="282">
                  <c:v>50,50403226</c:v>
                </c:pt>
                <c:pt idx="283">
                  <c:v>50,70564516</c:v>
                </c:pt>
                <c:pt idx="284">
                  <c:v>50,90725806</c:v>
                </c:pt>
                <c:pt idx="285">
                  <c:v>51,10887097</c:v>
                </c:pt>
                <c:pt idx="286">
                  <c:v>51,31048387</c:v>
                </c:pt>
                <c:pt idx="287">
                  <c:v>51,51209677</c:v>
                </c:pt>
                <c:pt idx="288">
                  <c:v>51,71370968</c:v>
                </c:pt>
                <c:pt idx="289">
                  <c:v>51,91532258</c:v>
                </c:pt>
                <c:pt idx="290">
                  <c:v>52,11693548</c:v>
                </c:pt>
                <c:pt idx="291">
                  <c:v>52,31854839</c:v>
                </c:pt>
                <c:pt idx="292">
                  <c:v>52,52016129</c:v>
                </c:pt>
                <c:pt idx="293">
                  <c:v>52,72177419</c:v>
                </c:pt>
                <c:pt idx="294">
                  <c:v>52,9233871</c:v>
                </c:pt>
                <c:pt idx="295">
                  <c:v>53,125</c:v>
                </c:pt>
                <c:pt idx="296">
                  <c:v>53,3266129</c:v>
                </c:pt>
                <c:pt idx="297">
                  <c:v>53,52822581</c:v>
                </c:pt>
                <c:pt idx="298">
                  <c:v>53,72983871</c:v>
                </c:pt>
                <c:pt idx="299">
                  <c:v>53,93145161</c:v>
                </c:pt>
                <c:pt idx="300">
                  <c:v>54,13306452</c:v>
                </c:pt>
                <c:pt idx="301">
                  <c:v>54,33467742</c:v>
                </c:pt>
                <c:pt idx="302">
                  <c:v>54,53629032</c:v>
                </c:pt>
                <c:pt idx="303">
                  <c:v>54,73790323</c:v>
                </c:pt>
                <c:pt idx="304">
                  <c:v>54,93951613</c:v>
                </c:pt>
                <c:pt idx="305">
                  <c:v>55,14112903</c:v>
                </c:pt>
                <c:pt idx="306">
                  <c:v>55,34274194</c:v>
                </c:pt>
                <c:pt idx="307">
                  <c:v>55,54435484</c:v>
                </c:pt>
                <c:pt idx="308">
                  <c:v>55,74596774</c:v>
                </c:pt>
                <c:pt idx="309">
                  <c:v>55,94758065</c:v>
                </c:pt>
                <c:pt idx="310">
                  <c:v>56,14919355</c:v>
                </c:pt>
                <c:pt idx="311">
                  <c:v>56,35080645</c:v>
                </c:pt>
                <c:pt idx="312">
                  <c:v>56,55241935</c:v>
                </c:pt>
                <c:pt idx="313">
                  <c:v>56,75403226</c:v>
                </c:pt>
                <c:pt idx="314">
                  <c:v>56,95564516</c:v>
                </c:pt>
                <c:pt idx="315">
                  <c:v>57,15725806</c:v>
                </c:pt>
                <c:pt idx="316">
                  <c:v>57,35887097</c:v>
                </c:pt>
                <c:pt idx="317">
                  <c:v>57,56048387</c:v>
                </c:pt>
                <c:pt idx="318">
                  <c:v>57,76209677</c:v>
                </c:pt>
                <c:pt idx="319">
                  <c:v>57,96370968</c:v>
                </c:pt>
                <c:pt idx="320">
                  <c:v>58,16532258</c:v>
                </c:pt>
                <c:pt idx="321">
                  <c:v>58,36693548</c:v>
                </c:pt>
                <c:pt idx="322">
                  <c:v>58,56854839</c:v>
                </c:pt>
                <c:pt idx="323">
                  <c:v>58,77016129</c:v>
                </c:pt>
                <c:pt idx="324">
                  <c:v>58,97177419</c:v>
                </c:pt>
                <c:pt idx="325">
                  <c:v>59,1733871</c:v>
                </c:pt>
                <c:pt idx="326">
                  <c:v>59,375</c:v>
                </c:pt>
                <c:pt idx="327">
                  <c:v>59,5766129</c:v>
                </c:pt>
                <c:pt idx="328">
                  <c:v>59,77822581</c:v>
                </c:pt>
                <c:pt idx="329">
                  <c:v>59,97983871</c:v>
                </c:pt>
                <c:pt idx="330">
                  <c:v>60,18145161</c:v>
                </c:pt>
                <c:pt idx="331">
                  <c:v>60,38306452</c:v>
                </c:pt>
                <c:pt idx="332">
                  <c:v>60,58467742</c:v>
                </c:pt>
                <c:pt idx="333">
                  <c:v>60,78629032</c:v>
                </c:pt>
                <c:pt idx="334">
                  <c:v>60,98790323</c:v>
                </c:pt>
                <c:pt idx="335">
                  <c:v>61,18951613</c:v>
                </c:pt>
                <c:pt idx="336">
                  <c:v>61,39112903</c:v>
                </c:pt>
                <c:pt idx="337">
                  <c:v>61,59274194</c:v>
                </c:pt>
                <c:pt idx="338">
                  <c:v>61,79435484</c:v>
                </c:pt>
                <c:pt idx="339">
                  <c:v>61,99596774</c:v>
                </c:pt>
                <c:pt idx="340">
                  <c:v>62,19758065</c:v>
                </c:pt>
                <c:pt idx="341">
                  <c:v>62,39919355</c:v>
                </c:pt>
                <c:pt idx="342">
                  <c:v>62,60080645</c:v>
                </c:pt>
                <c:pt idx="343">
                  <c:v>62,80241935</c:v>
                </c:pt>
                <c:pt idx="344">
                  <c:v>63,00403226</c:v>
                </c:pt>
                <c:pt idx="345">
                  <c:v>63,20564516</c:v>
                </c:pt>
                <c:pt idx="346">
                  <c:v>63,40725806</c:v>
                </c:pt>
                <c:pt idx="347">
                  <c:v>63,60887097</c:v>
                </c:pt>
                <c:pt idx="348">
                  <c:v>63,81048387</c:v>
                </c:pt>
                <c:pt idx="349">
                  <c:v>64,01209677</c:v>
                </c:pt>
                <c:pt idx="350">
                  <c:v>64,21370968</c:v>
                </c:pt>
                <c:pt idx="351">
                  <c:v>64,41532258</c:v>
                </c:pt>
                <c:pt idx="352">
                  <c:v>64,61693548</c:v>
                </c:pt>
                <c:pt idx="353">
                  <c:v>64,81854839</c:v>
                </c:pt>
                <c:pt idx="354">
                  <c:v>65,02016129</c:v>
                </c:pt>
                <c:pt idx="355">
                  <c:v>65,22177419</c:v>
                </c:pt>
                <c:pt idx="356">
                  <c:v>65,4233871</c:v>
                </c:pt>
                <c:pt idx="357">
                  <c:v>65,625</c:v>
                </c:pt>
                <c:pt idx="358">
                  <c:v>65,8266129</c:v>
                </c:pt>
                <c:pt idx="359">
                  <c:v>66,02822581</c:v>
                </c:pt>
                <c:pt idx="360">
                  <c:v>66,22983871</c:v>
                </c:pt>
                <c:pt idx="361">
                  <c:v>66,43145161</c:v>
                </c:pt>
                <c:pt idx="362">
                  <c:v>66,63306452</c:v>
                </c:pt>
                <c:pt idx="363">
                  <c:v>66,83467742</c:v>
                </c:pt>
                <c:pt idx="364">
                  <c:v>67,03629032</c:v>
                </c:pt>
                <c:pt idx="365">
                  <c:v>67,23790323</c:v>
                </c:pt>
                <c:pt idx="366">
                  <c:v>67,43951613</c:v>
                </c:pt>
                <c:pt idx="367">
                  <c:v>67,64112903</c:v>
                </c:pt>
                <c:pt idx="368">
                  <c:v>67,84274194</c:v>
                </c:pt>
                <c:pt idx="369">
                  <c:v>68,04435484</c:v>
                </c:pt>
                <c:pt idx="370">
                  <c:v>68,24596774</c:v>
                </c:pt>
                <c:pt idx="371">
                  <c:v>68,44758065</c:v>
                </c:pt>
                <c:pt idx="372">
                  <c:v>68,64919355</c:v>
                </c:pt>
                <c:pt idx="373">
                  <c:v>68,85080645</c:v>
                </c:pt>
                <c:pt idx="374">
                  <c:v>69,05241935</c:v>
                </c:pt>
                <c:pt idx="375">
                  <c:v>69,25403226</c:v>
                </c:pt>
                <c:pt idx="376">
                  <c:v>69,45564516</c:v>
                </c:pt>
                <c:pt idx="377">
                  <c:v>69,65725806</c:v>
                </c:pt>
                <c:pt idx="378">
                  <c:v>69,85887097</c:v>
                </c:pt>
                <c:pt idx="379">
                  <c:v>70,06048387</c:v>
                </c:pt>
                <c:pt idx="380">
                  <c:v>70,26209677</c:v>
                </c:pt>
                <c:pt idx="381">
                  <c:v>70,46370968</c:v>
                </c:pt>
                <c:pt idx="382">
                  <c:v>70,66532258</c:v>
                </c:pt>
                <c:pt idx="383">
                  <c:v>70,86693548</c:v>
                </c:pt>
                <c:pt idx="384">
                  <c:v>71,06854839</c:v>
                </c:pt>
                <c:pt idx="385">
                  <c:v>71,27016129</c:v>
                </c:pt>
                <c:pt idx="386">
                  <c:v>71,47177419</c:v>
                </c:pt>
                <c:pt idx="387">
                  <c:v>71,6733871</c:v>
                </c:pt>
                <c:pt idx="388">
                  <c:v>71,875</c:v>
                </c:pt>
                <c:pt idx="389">
                  <c:v>72,0766129</c:v>
                </c:pt>
                <c:pt idx="390">
                  <c:v>72,27822581</c:v>
                </c:pt>
                <c:pt idx="391">
                  <c:v>72,47983871</c:v>
                </c:pt>
                <c:pt idx="392">
                  <c:v>72,68145161</c:v>
                </c:pt>
                <c:pt idx="393">
                  <c:v>72,88306452</c:v>
                </c:pt>
                <c:pt idx="394">
                  <c:v>73,08467742</c:v>
                </c:pt>
                <c:pt idx="395">
                  <c:v>73,28629032</c:v>
                </c:pt>
                <c:pt idx="396">
                  <c:v>73,48790323</c:v>
                </c:pt>
                <c:pt idx="397">
                  <c:v>73,68951613</c:v>
                </c:pt>
                <c:pt idx="398">
                  <c:v>73,89112903</c:v>
                </c:pt>
                <c:pt idx="399">
                  <c:v>74,09274194</c:v>
                </c:pt>
                <c:pt idx="400">
                  <c:v>74,29435484</c:v>
                </c:pt>
                <c:pt idx="401">
                  <c:v>74,49596774</c:v>
                </c:pt>
                <c:pt idx="402">
                  <c:v>74,69758065</c:v>
                </c:pt>
                <c:pt idx="403">
                  <c:v>74,89919355</c:v>
                </c:pt>
                <c:pt idx="404">
                  <c:v>75,10080645</c:v>
                </c:pt>
                <c:pt idx="405">
                  <c:v>75,30241935</c:v>
                </c:pt>
                <c:pt idx="406">
                  <c:v>75,50403226</c:v>
                </c:pt>
                <c:pt idx="407">
                  <c:v>75,70564516</c:v>
                </c:pt>
                <c:pt idx="408">
                  <c:v>75,90725806</c:v>
                </c:pt>
                <c:pt idx="409">
                  <c:v>76,10887097</c:v>
                </c:pt>
                <c:pt idx="410">
                  <c:v>76,31048387</c:v>
                </c:pt>
                <c:pt idx="411">
                  <c:v>76,51209677</c:v>
                </c:pt>
                <c:pt idx="412">
                  <c:v>76,71370968</c:v>
                </c:pt>
                <c:pt idx="413">
                  <c:v>76,91532258</c:v>
                </c:pt>
                <c:pt idx="414">
                  <c:v>77,11693548</c:v>
                </c:pt>
                <c:pt idx="415">
                  <c:v>77,31854839</c:v>
                </c:pt>
                <c:pt idx="416">
                  <c:v>77,52016129</c:v>
                </c:pt>
                <c:pt idx="417">
                  <c:v>77,72177419</c:v>
                </c:pt>
                <c:pt idx="418">
                  <c:v>77,9233871</c:v>
                </c:pt>
                <c:pt idx="419">
                  <c:v>78,125</c:v>
                </c:pt>
                <c:pt idx="420">
                  <c:v>78,3266129</c:v>
                </c:pt>
                <c:pt idx="421">
                  <c:v>78,52822581</c:v>
                </c:pt>
                <c:pt idx="422">
                  <c:v>78,72983871</c:v>
                </c:pt>
                <c:pt idx="423">
                  <c:v>78,93145161</c:v>
                </c:pt>
                <c:pt idx="424">
                  <c:v>79,13306452</c:v>
                </c:pt>
                <c:pt idx="425">
                  <c:v>79,33467742</c:v>
                </c:pt>
                <c:pt idx="426">
                  <c:v>79,53629032</c:v>
                </c:pt>
                <c:pt idx="427">
                  <c:v>79,73790323</c:v>
                </c:pt>
                <c:pt idx="428">
                  <c:v>79,93951613</c:v>
                </c:pt>
                <c:pt idx="429">
                  <c:v>80,14112903</c:v>
                </c:pt>
                <c:pt idx="430">
                  <c:v>80,34274194</c:v>
                </c:pt>
                <c:pt idx="431">
                  <c:v>80,54435484</c:v>
                </c:pt>
                <c:pt idx="432">
                  <c:v>80,74596774</c:v>
                </c:pt>
                <c:pt idx="433">
                  <c:v>80,94758065</c:v>
                </c:pt>
                <c:pt idx="434">
                  <c:v>81,14919355</c:v>
                </c:pt>
                <c:pt idx="435">
                  <c:v>81,35080645</c:v>
                </c:pt>
                <c:pt idx="436">
                  <c:v>81,55241935</c:v>
                </c:pt>
                <c:pt idx="437">
                  <c:v>81,75403226</c:v>
                </c:pt>
                <c:pt idx="438">
                  <c:v>81,95564516</c:v>
                </c:pt>
                <c:pt idx="439">
                  <c:v>82,15725806</c:v>
                </c:pt>
                <c:pt idx="440">
                  <c:v>82,35887097</c:v>
                </c:pt>
                <c:pt idx="441">
                  <c:v>82,56048387</c:v>
                </c:pt>
                <c:pt idx="442">
                  <c:v>82,76209677</c:v>
                </c:pt>
                <c:pt idx="443">
                  <c:v>82,96370968</c:v>
                </c:pt>
                <c:pt idx="444">
                  <c:v>83,16532258</c:v>
                </c:pt>
                <c:pt idx="445">
                  <c:v>83,36693548</c:v>
                </c:pt>
                <c:pt idx="446">
                  <c:v>83,56854839</c:v>
                </c:pt>
                <c:pt idx="447">
                  <c:v>83,77016129</c:v>
                </c:pt>
                <c:pt idx="448">
                  <c:v>83,97177419</c:v>
                </c:pt>
                <c:pt idx="449">
                  <c:v>84,1733871</c:v>
                </c:pt>
                <c:pt idx="450">
                  <c:v>84,375</c:v>
                </c:pt>
                <c:pt idx="451">
                  <c:v>84,5766129</c:v>
                </c:pt>
                <c:pt idx="452">
                  <c:v>84,77822581</c:v>
                </c:pt>
                <c:pt idx="453">
                  <c:v>84,97983871</c:v>
                </c:pt>
                <c:pt idx="454">
                  <c:v>85,18145161</c:v>
                </c:pt>
                <c:pt idx="455">
                  <c:v>85,38306452</c:v>
                </c:pt>
                <c:pt idx="456">
                  <c:v>85,58467742</c:v>
                </c:pt>
                <c:pt idx="457">
                  <c:v>85,78629032</c:v>
                </c:pt>
                <c:pt idx="458">
                  <c:v>85,98790323</c:v>
                </c:pt>
                <c:pt idx="459">
                  <c:v>86,18951613</c:v>
                </c:pt>
                <c:pt idx="460">
                  <c:v>86,39112903</c:v>
                </c:pt>
                <c:pt idx="461">
                  <c:v>86,59274194</c:v>
                </c:pt>
                <c:pt idx="462">
                  <c:v>86,79435484</c:v>
                </c:pt>
                <c:pt idx="463">
                  <c:v>86,99596774</c:v>
                </c:pt>
                <c:pt idx="464">
                  <c:v>87,19758065</c:v>
                </c:pt>
                <c:pt idx="465">
                  <c:v>87,39919355</c:v>
                </c:pt>
                <c:pt idx="466">
                  <c:v>87,60080645</c:v>
                </c:pt>
                <c:pt idx="467">
                  <c:v>87,80241935</c:v>
                </c:pt>
                <c:pt idx="468">
                  <c:v>88,00403226</c:v>
                </c:pt>
                <c:pt idx="469">
                  <c:v>88,20564516</c:v>
                </c:pt>
                <c:pt idx="470">
                  <c:v>88,40725806</c:v>
                </c:pt>
                <c:pt idx="471">
                  <c:v>88,60887097</c:v>
                </c:pt>
                <c:pt idx="472">
                  <c:v>88,81048387</c:v>
                </c:pt>
                <c:pt idx="473">
                  <c:v>89,01209677</c:v>
                </c:pt>
                <c:pt idx="474">
                  <c:v>89,21370968</c:v>
                </c:pt>
                <c:pt idx="475">
                  <c:v>89,41532258</c:v>
                </c:pt>
                <c:pt idx="476">
                  <c:v>89,61693548</c:v>
                </c:pt>
                <c:pt idx="477">
                  <c:v>89,81854839</c:v>
                </c:pt>
                <c:pt idx="478">
                  <c:v>90,02016129</c:v>
                </c:pt>
                <c:pt idx="479">
                  <c:v>90,22177419</c:v>
                </c:pt>
                <c:pt idx="480">
                  <c:v>90,4233871</c:v>
                </c:pt>
                <c:pt idx="481">
                  <c:v>90,625</c:v>
                </c:pt>
                <c:pt idx="482">
                  <c:v>90,8266129</c:v>
                </c:pt>
                <c:pt idx="483">
                  <c:v>91,02822581</c:v>
                </c:pt>
                <c:pt idx="484">
                  <c:v>91,22983871</c:v>
                </c:pt>
                <c:pt idx="485">
                  <c:v>91,43145161</c:v>
                </c:pt>
                <c:pt idx="486">
                  <c:v>91,63306452</c:v>
                </c:pt>
                <c:pt idx="487">
                  <c:v>91,83467742</c:v>
                </c:pt>
                <c:pt idx="488">
                  <c:v>92,03629032</c:v>
                </c:pt>
                <c:pt idx="489">
                  <c:v>92,23790323</c:v>
                </c:pt>
                <c:pt idx="490">
                  <c:v>92,43951613</c:v>
                </c:pt>
                <c:pt idx="491">
                  <c:v>92,64112903</c:v>
                </c:pt>
                <c:pt idx="492">
                  <c:v>92,84274194</c:v>
                </c:pt>
                <c:pt idx="493">
                  <c:v>93,04435484</c:v>
                </c:pt>
                <c:pt idx="494">
                  <c:v>93,24596774</c:v>
                </c:pt>
                <c:pt idx="495">
                  <c:v>93,44758065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16-0941-9F11-A7668A7AA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48304"/>
        <c:axId val="836350016"/>
      </c:scatterChart>
      <c:valAx>
        <c:axId val="83634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reach by people who like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50016"/>
        <c:crosses val="autoZero"/>
        <c:crossBetween val="midCat"/>
      </c:valAx>
      <c:valAx>
        <c:axId val="836350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4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People who have liked your Page and engaged with your post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12-2C4E-898B-6B99DCA8F58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12-2C4E-898B-6B99DCA8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88800"/>
        <c:axId val="836390480"/>
      </c:scatterChart>
      <c:valAx>
        <c:axId val="83638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People who have liked your Page and engaged with your post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90480"/>
        <c:crosses val="autoZero"/>
        <c:crossBetween val="midCat"/>
      </c:valAx>
      <c:valAx>
        <c:axId val="836390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8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7-C34B-9211-6317F97D80A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-6,696424362</c:v>
                </c:pt>
                <c:pt idx="16">
                  <c:v>-0,001296407</c:v>
                </c:pt>
                <c:pt idx="17">
                  <c:v>-1,38497E-05</c:v>
                </c:pt>
                <c:pt idx="18">
                  <c:v>0,992744669</c:v>
                </c:pt>
                <c:pt idx="19">
                  <c:v>0,003749082</c:v>
                </c:pt>
                <c:pt idx="20">
                  <c:v>-0,00034898</c:v>
                </c:pt>
                <c:pt idx="21">
                  <c:v>-0,000770246</c:v>
                </c:pt>
                <c:pt idx="22">
                  <c:v>0,01244671</c:v>
                </c:pt>
                <c:pt idx="23">
                  <c:v>0,223863627</c:v>
                </c:pt>
                <c:pt idx="24">
                  <c:v>-0,959600582</c:v>
                </c:pt>
                <c:pt idx="25">
                  <c:v>0,712281059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F7-C34B-9211-6317F97D8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54720"/>
        <c:axId val="836408240"/>
      </c:scatterChart>
      <c:valAx>
        <c:axId val="83635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comment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408240"/>
        <c:crosses val="autoZero"/>
        <c:crossBetween val="midCat"/>
      </c:valAx>
      <c:valAx>
        <c:axId val="836408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5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like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27-9D4D-8AA3-9301B1E3B33E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2,405002665</c:v>
                </c:pt>
                <c:pt idx="16">
                  <c:v>-0,000199933</c:v>
                </c:pt>
                <c:pt idx="17">
                  <c:v>0,000378901</c:v>
                </c:pt>
                <c:pt idx="18">
                  <c:v>1,008192949</c:v>
                </c:pt>
                <c:pt idx="19">
                  <c:v>0,007792713</c:v>
                </c:pt>
                <c:pt idx="20">
                  <c:v>8,70294E-05</c:v>
                </c:pt>
                <c:pt idx="21">
                  <c:v>0,001564251</c:v>
                </c:pt>
                <c:pt idx="22">
                  <c:v>0,034773519</c:v>
                </c:pt>
                <c:pt idx="23">
                  <c:v>0,796909804</c:v>
                </c:pt>
                <c:pt idx="24">
                  <c:v>-0,909156155</c:v>
                </c:pt>
                <c:pt idx="25">
                  <c:v>1,084038211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27-9D4D-8AA3-9301B1E3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65472"/>
        <c:axId val="836467152"/>
      </c:scatterChart>
      <c:valAx>
        <c:axId val="8364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like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467152"/>
        <c:crosses val="autoZero"/>
        <c:crossBetween val="midCat"/>
      </c:valAx>
      <c:valAx>
        <c:axId val="836467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6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share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46-0B4B-8C95-7E8C3E6F3CE2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46-0B4B-8C95-7E8C3E6F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51360"/>
        <c:axId val="836430304"/>
      </c:scatterChart>
      <c:valAx>
        <c:axId val="83645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share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30304"/>
        <c:crosses val="autoZero"/>
        <c:crossBetween val="midCat"/>
      </c:valAx>
      <c:valAx>
        <c:axId val="836430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5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Output!$F$34:$F$529</c:f>
              <c:numCache>
                <c:formatCode>General</c:formatCode>
                <c:ptCount val="496"/>
                <c:pt idx="0">
                  <c:v>0.10080645161290322</c:v>
                </c:pt>
                <c:pt idx="1">
                  <c:v>0.30241935483870963</c:v>
                </c:pt>
                <c:pt idx="2">
                  <c:v>0.50403225806451613</c:v>
                </c:pt>
                <c:pt idx="3">
                  <c:v>0.70564516129032251</c:v>
                </c:pt>
                <c:pt idx="4">
                  <c:v>0.907258064516129</c:v>
                </c:pt>
                <c:pt idx="5">
                  <c:v>1.1088709677419355</c:v>
                </c:pt>
                <c:pt idx="6">
                  <c:v>1.3104838709677418</c:v>
                </c:pt>
                <c:pt idx="7">
                  <c:v>1.5120967741935483</c:v>
                </c:pt>
                <c:pt idx="8">
                  <c:v>1.7137096774193548</c:v>
                </c:pt>
                <c:pt idx="9">
                  <c:v>1.9153225806451613</c:v>
                </c:pt>
                <c:pt idx="10">
                  <c:v>2.1169354838709675</c:v>
                </c:pt>
                <c:pt idx="11">
                  <c:v>2.318548387096774</c:v>
                </c:pt>
                <c:pt idx="12">
                  <c:v>2.5201612903225801</c:v>
                </c:pt>
                <c:pt idx="13">
                  <c:v>2.7217741935483866</c:v>
                </c:pt>
                <c:pt idx="14">
                  <c:v>2.9233870967741931</c:v>
                </c:pt>
                <c:pt idx="15">
                  <c:v>3.1249999999999996</c:v>
                </c:pt>
                <c:pt idx="16">
                  <c:v>3.3266129032258061</c:v>
                </c:pt>
                <c:pt idx="17">
                  <c:v>3.5282258064516125</c:v>
                </c:pt>
                <c:pt idx="18">
                  <c:v>3.729838709677419</c:v>
                </c:pt>
                <c:pt idx="19">
                  <c:v>3.9314516129032255</c:v>
                </c:pt>
                <c:pt idx="20">
                  <c:v>4.133064516129032</c:v>
                </c:pt>
                <c:pt idx="21">
                  <c:v>4.3346774193548381</c:v>
                </c:pt>
                <c:pt idx="22">
                  <c:v>4.536290322580645</c:v>
                </c:pt>
                <c:pt idx="23">
                  <c:v>4.7379032258064511</c:v>
                </c:pt>
                <c:pt idx="24">
                  <c:v>4.9395161290322571</c:v>
                </c:pt>
                <c:pt idx="25">
                  <c:v>5.1411290322580641</c:v>
                </c:pt>
                <c:pt idx="26">
                  <c:v>5.3427419354838701</c:v>
                </c:pt>
                <c:pt idx="27">
                  <c:v>5.544354838709677</c:v>
                </c:pt>
                <c:pt idx="28">
                  <c:v>5.7459677419354831</c:v>
                </c:pt>
                <c:pt idx="29">
                  <c:v>5.94758064516129</c:v>
                </c:pt>
                <c:pt idx="30">
                  <c:v>6.1491935483870961</c:v>
                </c:pt>
                <c:pt idx="31">
                  <c:v>6.350806451612903</c:v>
                </c:pt>
                <c:pt idx="32">
                  <c:v>6.5524193548387091</c:v>
                </c:pt>
                <c:pt idx="33">
                  <c:v>6.7540322580645151</c:v>
                </c:pt>
                <c:pt idx="34">
                  <c:v>6.9556451612903221</c:v>
                </c:pt>
                <c:pt idx="35">
                  <c:v>7.1572580645161281</c:v>
                </c:pt>
                <c:pt idx="36">
                  <c:v>7.3588709677419351</c:v>
                </c:pt>
                <c:pt idx="37">
                  <c:v>7.5604838709677411</c:v>
                </c:pt>
                <c:pt idx="38">
                  <c:v>7.762096774193548</c:v>
                </c:pt>
                <c:pt idx="39">
                  <c:v>7.9637096774193541</c:v>
                </c:pt>
                <c:pt idx="40">
                  <c:v>8.1653225806451619</c:v>
                </c:pt>
                <c:pt idx="41">
                  <c:v>8.366935483870968</c:v>
                </c:pt>
                <c:pt idx="42">
                  <c:v>8.568548387096774</c:v>
                </c:pt>
                <c:pt idx="43">
                  <c:v>8.7701612903225801</c:v>
                </c:pt>
                <c:pt idx="44">
                  <c:v>8.9717741935483879</c:v>
                </c:pt>
                <c:pt idx="45">
                  <c:v>9.1733870967741939</c:v>
                </c:pt>
                <c:pt idx="46">
                  <c:v>9.375</c:v>
                </c:pt>
                <c:pt idx="47">
                  <c:v>9.5766129032258061</c:v>
                </c:pt>
                <c:pt idx="48">
                  <c:v>9.7782258064516121</c:v>
                </c:pt>
                <c:pt idx="49">
                  <c:v>9.9798387096774199</c:v>
                </c:pt>
                <c:pt idx="50">
                  <c:v>10.181451612903226</c:v>
                </c:pt>
                <c:pt idx="51">
                  <c:v>10.383064516129032</c:v>
                </c:pt>
                <c:pt idx="52">
                  <c:v>10.584677419354838</c:v>
                </c:pt>
                <c:pt idx="53">
                  <c:v>10.786290322580646</c:v>
                </c:pt>
                <c:pt idx="54">
                  <c:v>10.987903225806452</c:v>
                </c:pt>
                <c:pt idx="55">
                  <c:v>11.189516129032258</c:v>
                </c:pt>
                <c:pt idx="56">
                  <c:v>11.391129032258064</c:v>
                </c:pt>
                <c:pt idx="57">
                  <c:v>11.59274193548387</c:v>
                </c:pt>
                <c:pt idx="58">
                  <c:v>11.794354838709678</c:v>
                </c:pt>
                <c:pt idx="59">
                  <c:v>11.995967741935484</c:v>
                </c:pt>
                <c:pt idx="60">
                  <c:v>12.19758064516129</c:v>
                </c:pt>
                <c:pt idx="61">
                  <c:v>12.399193548387096</c:v>
                </c:pt>
                <c:pt idx="62">
                  <c:v>12.600806451612904</c:v>
                </c:pt>
                <c:pt idx="63">
                  <c:v>12.80241935483871</c:v>
                </c:pt>
                <c:pt idx="64">
                  <c:v>13.004032258064516</c:v>
                </c:pt>
                <c:pt idx="65">
                  <c:v>13.205645161290322</c:v>
                </c:pt>
                <c:pt idx="66">
                  <c:v>13.407258064516128</c:v>
                </c:pt>
                <c:pt idx="67">
                  <c:v>13.608870967741936</c:v>
                </c:pt>
                <c:pt idx="68">
                  <c:v>13.810483870967742</c:v>
                </c:pt>
                <c:pt idx="69">
                  <c:v>14.012096774193548</c:v>
                </c:pt>
                <c:pt idx="70">
                  <c:v>14.213709677419354</c:v>
                </c:pt>
                <c:pt idx="71">
                  <c:v>14.415322580645162</c:v>
                </c:pt>
                <c:pt idx="72">
                  <c:v>14.616935483870968</c:v>
                </c:pt>
                <c:pt idx="73">
                  <c:v>14.818548387096774</c:v>
                </c:pt>
                <c:pt idx="74">
                  <c:v>15.02016129032258</c:v>
                </c:pt>
                <c:pt idx="75">
                  <c:v>15.221774193548386</c:v>
                </c:pt>
                <c:pt idx="76">
                  <c:v>15.423387096774194</c:v>
                </c:pt>
                <c:pt idx="77">
                  <c:v>15.625</c:v>
                </c:pt>
                <c:pt idx="78">
                  <c:v>15.826612903225806</c:v>
                </c:pt>
                <c:pt idx="79">
                  <c:v>16.028225806451612</c:v>
                </c:pt>
                <c:pt idx="80">
                  <c:v>16.22983870967742</c:v>
                </c:pt>
                <c:pt idx="81">
                  <c:v>16.431451612903224</c:v>
                </c:pt>
                <c:pt idx="82">
                  <c:v>16.633064516129032</c:v>
                </c:pt>
                <c:pt idx="83">
                  <c:v>16.83467741935484</c:v>
                </c:pt>
                <c:pt idx="84">
                  <c:v>17.036290322580644</c:v>
                </c:pt>
                <c:pt idx="85">
                  <c:v>17.237903225806452</c:v>
                </c:pt>
                <c:pt idx="86">
                  <c:v>17.439516129032256</c:v>
                </c:pt>
                <c:pt idx="87">
                  <c:v>17.641129032258064</c:v>
                </c:pt>
                <c:pt idx="88">
                  <c:v>17.842741935483872</c:v>
                </c:pt>
                <c:pt idx="89">
                  <c:v>18.044354838709676</c:v>
                </c:pt>
                <c:pt idx="90">
                  <c:v>18.245967741935484</c:v>
                </c:pt>
                <c:pt idx="91">
                  <c:v>18.447580645161288</c:v>
                </c:pt>
                <c:pt idx="92">
                  <c:v>18.649193548387096</c:v>
                </c:pt>
                <c:pt idx="93">
                  <c:v>18.850806451612904</c:v>
                </c:pt>
                <c:pt idx="94">
                  <c:v>19.052419354838708</c:v>
                </c:pt>
                <c:pt idx="95">
                  <c:v>19.254032258064516</c:v>
                </c:pt>
                <c:pt idx="96">
                  <c:v>19.45564516129032</c:v>
                </c:pt>
                <c:pt idx="97">
                  <c:v>19.657258064516128</c:v>
                </c:pt>
                <c:pt idx="98">
                  <c:v>19.858870967741936</c:v>
                </c:pt>
                <c:pt idx="99">
                  <c:v>20.06048387096774</c:v>
                </c:pt>
                <c:pt idx="100">
                  <c:v>20.262096774193548</c:v>
                </c:pt>
                <c:pt idx="101">
                  <c:v>20.463709677419356</c:v>
                </c:pt>
                <c:pt idx="102">
                  <c:v>20.66532258064516</c:v>
                </c:pt>
                <c:pt idx="103">
                  <c:v>20.866935483870968</c:v>
                </c:pt>
                <c:pt idx="104">
                  <c:v>21.068548387096772</c:v>
                </c:pt>
                <c:pt idx="105">
                  <c:v>21.27016129032258</c:v>
                </c:pt>
                <c:pt idx="106">
                  <c:v>21.471774193548388</c:v>
                </c:pt>
                <c:pt idx="107">
                  <c:v>21.673387096774192</c:v>
                </c:pt>
                <c:pt idx="108">
                  <c:v>21.875</c:v>
                </c:pt>
                <c:pt idx="109">
                  <c:v>22.076612903225804</c:v>
                </c:pt>
                <c:pt idx="110">
                  <c:v>22.278225806451612</c:v>
                </c:pt>
                <c:pt idx="111">
                  <c:v>22.47983870967742</c:v>
                </c:pt>
                <c:pt idx="112">
                  <c:v>22.681451612903224</c:v>
                </c:pt>
                <c:pt idx="113">
                  <c:v>22.883064516129032</c:v>
                </c:pt>
                <c:pt idx="114">
                  <c:v>23.084677419354836</c:v>
                </c:pt>
                <c:pt idx="115">
                  <c:v>23.286290322580644</c:v>
                </c:pt>
                <c:pt idx="116">
                  <c:v>23.487903225806452</c:v>
                </c:pt>
                <c:pt idx="117">
                  <c:v>23.689516129032256</c:v>
                </c:pt>
                <c:pt idx="118">
                  <c:v>23.891129032258064</c:v>
                </c:pt>
                <c:pt idx="119">
                  <c:v>24.092741935483872</c:v>
                </c:pt>
                <c:pt idx="120">
                  <c:v>24.294354838709676</c:v>
                </c:pt>
                <c:pt idx="121">
                  <c:v>24.495967741935484</c:v>
                </c:pt>
                <c:pt idx="122">
                  <c:v>24.697580645161288</c:v>
                </c:pt>
                <c:pt idx="123">
                  <c:v>24.899193548387096</c:v>
                </c:pt>
                <c:pt idx="124">
                  <c:v>25.100806451612904</c:v>
                </c:pt>
                <c:pt idx="125">
                  <c:v>25.302419354838708</c:v>
                </c:pt>
                <c:pt idx="126">
                  <c:v>25.504032258064516</c:v>
                </c:pt>
                <c:pt idx="127">
                  <c:v>25.70564516129032</c:v>
                </c:pt>
                <c:pt idx="128">
                  <c:v>25.907258064516128</c:v>
                </c:pt>
                <c:pt idx="129">
                  <c:v>26.108870967741936</c:v>
                </c:pt>
                <c:pt idx="130">
                  <c:v>26.31048387096774</c:v>
                </c:pt>
                <c:pt idx="131">
                  <c:v>26.512096774193548</c:v>
                </c:pt>
                <c:pt idx="132">
                  <c:v>26.713709677419352</c:v>
                </c:pt>
                <c:pt idx="133">
                  <c:v>26.91532258064516</c:v>
                </c:pt>
                <c:pt idx="134">
                  <c:v>27.116935483870968</c:v>
                </c:pt>
                <c:pt idx="135">
                  <c:v>27.318548387096772</c:v>
                </c:pt>
                <c:pt idx="136">
                  <c:v>27.52016129032258</c:v>
                </c:pt>
                <c:pt idx="137">
                  <c:v>27.721774193548384</c:v>
                </c:pt>
                <c:pt idx="138">
                  <c:v>27.923387096774192</c:v>
                </c:pt>
                <c:pt idx="139">
                  <c:v>28.125</c:v>
                </c:pt>
                <c:pt idx="140">
                  <c:v>28.326612903225804</c:v>
                </c:pt>
                <c:pt idx="141">
                  <c:v>28.528225806451612</c:v>
                </c:pt>
                <c:pt idx="142">
                  <c:v>28.72983870967742</c:v>
                </c:pt>
                <c:pt idx="143">
                  <c:v>28.931451612903224</c:v>
                </c:pt>
                <c:pt idx="144">
                  <c:v>29.133064516129032</c:v>
                </c:pt>
                <c:pt idx="145">
                  <c:v>29.334677419354836</c:v>
                </c:pt>
                <c:pt idx="146">
                  <c:v>29.536290322580644</c:v>
                </c:pt>
                <c:pt idx="147">
                  <c:v>29.737903225806452</c:v>
                </c:pt>
                <c:pt idx="148">
                  <c:v>29.939516129032256</c:v>
                </c:pt>
                <c:pt idx="149">
                  <c:v>30.141129032258064</c:v>
                </c:pt>
                <c:pt idx="150">
                  <c:v>30.342741935483868</c:v>
                </c:pt>
                <c:pt idx="151">
                  <c:v>30.544354838709676</c:v>
                </c:pt>
                <c:pt idx="152">
                  <c:v>30.745967741935484</c:v>
                </c:pt>
                <c:pt idx="153">
                  <c:v>30.947580645161288</c:v>
                </c:pt>
                <c:pt idx="154">
                  <c:v>31.149193548387096</c:v>
                </c:pt>
                <c:pt idx="155">
                  <c:v>31.3508064516129</c:v>
                </c:pt>
                <c:pt idx="156">
                  <c:v>31.552419354838708</c:v>
                </c:pt>
                <c:pt idx="157">
                  <c:v>31.754032258064516</c:v>
                </c:pt>
                <c:pt idx="158">
                  <c:v>31.95564516129032</c:v>
                </c:pt>
                <c:pt idx="159">
                  <c:v>32.157258064516128</c:v>
                </c:pt>
                <c:pt idx="160">
                  <c:v>32.358870967741936</c:v>
                </c:pt>
                <c:pt idx="161">
                  <c:v>32.560483870967744</c:v>
                </c:pt>
                <c:pt idx="162">
                  <c:v>32.762096774193544</c:v>
                </c:pt>
                <c:pt idx="163">
                  <c:v>32.963709677419352</c:v>
                </c:pt>
                <c:pt idx="164">
                  <c:v>33.16532258064516</c:v>
                </c:pt>
                <c:pt idx="165">
                  <c:v>33.366935483870968</c:v>
                </c:pt>
                <c:pt idx="166">
                  <c:v>33.568548387096776</c:v>
                </c:pt>
                <c:pt idx="167">
                  <c:v>33.770161290322577</c:v>
                </c:pt>
                <c:pt idx="168">
                  <c:v>33.971774193548384</c:v>
                </c:pt>
                <c:pt idx="169">
                  <c:v>34.173387096774192</c:v>
                </c:pt>
                <c:pt idx="170">
                  <c:v>34.375</c:v>
                </c:pt>
                <c:pt idx="171">
                  <c:v>34.576612903225808</c:v>
                </c:pt>
                <c:pt idx="172">
                  <c:v>34.778225806451609</c:v>
                </c:pt>
                <c:pt idx="173">
                  <c:v>34.979838709677416</c:v>
                </c:pt>
                <c:pt idx="174">
                  <c:v>35.181451612903224</c:v>
                </c:pt>
                <c:pt idx="175">
                  <c:v>35.383064516129032</c:v>
                </c:pt>
                <c:pt idx="176">
                  <c:v>35.58467741935484</c:v>
                </c:pt>
                <c:pt idx="177">
                  <c:v>35.786290322580641</c:v>
                </c:pt>
                <c:pt idx="178">
                  <c:v>35.987903225806448</c:v>
                </c:pt>
                <c:pt idx="179">
                  <c:v>36.189516129032256</c:v>
                </c:pt>
                <c:pt idx="180">
                  <c:v>36.391129032258064</c:v>
                </c:pt>
                <c:pt idx="181">
                  <c:v>36.592741935483872</c:v>
                </c:pt>
                <c:pt idx="182">
                  <c:v>36.794354838709673</c:v>
                </c:pt>
                <c:pt idx="183">
                  <c:v>36.99596774193548</c:v>
                </c:pt>
                <c:pt idx="184">
                  <c:v>37.197580645161288</c:v>
                </c:pt>
                <c:pt idx="185">
                  <c:v>37.399193548387096</c:v>
                </c:pt>
                <c:pt idx="186">
                  <c:v>37.600806451612904</c:v>
                </c:pt>
                <c:pt idx="187">
                  <c:v>37.802419354838705</c:v>
                </c:pt>
                <c:pt idx="188">
                  <c:v>38.004032258064512</c:v>
                </c:pt>
                <c:pt idx="189">
                  <c:v>38.20564516129032</c:v>
                </c:pt>
                <c:pt idx="190">
                  <c:v>38.407258064516128</c:v>
                </c:pt>
                <c:pt idx="191">
                  <c:v>38.608870967741936</c:v>
                </c:pt>
                <c:pt idx="192">
                  <c:v>38.810483870967737</c:v>
                </c:pt>
                <c:pt idx="193">
                  <c:v>39.012096774193544</c:v>
                </c:pt>
                <c:pt idx="194">
                  <c:v>39.213709677419352</c:v>
                </c:pt>
                <c:pt idx="195">
                  <c:v>39.41532258064516</c:v>
                </c:pt>
                <c:pt idx="196">
                  <c:v>39.616935483870968</c:v>
                </c:pt>
                <c:pt idx="197">
                  <c:v>39.818548387096776</c:v>
                </c:pt>
                <c:pt idx="198">
                  <c:v>40.020161290322577</c:v>
                </c:pt>
                <c:pt idx="199">
                  <c:v>40.221774193548384</c:v>
                </c:pt>
                <c:pt idx="200">
                  <c:v>40.423387096774192</c:v>
                </c:pt>
                <c:pt idx="201">
                  <c:v>40.625</c:v>
                </c:pt>
                <c:pt idx="202">
                  <c:v>40.826612903225808</c:v>
                </c:pt>
                <c:pt idx="203">
                  <c:v>41.028225806451609</c:v>
                </c:pt>
                <c:pt idx="204">
                  <c:v>41.229838709677416</c:v>
                </c:pt>
                <c:pt idx="205">
                  <c:v>41.431451612903224</c:v>
                </c:pt>
                <c:pt idx="206">
                  <c:v>41.633064516129032</c:v>
                </c:pt>
                <c:pt idx="207">
                  <c:v>41.83467741935484</c:v>
                </c:pt>
                <c:pt idx="208">
                  <c:v>42.036290322580641</c:v>
                </c:pt>
                <c:pt idx="209">
                  <c:v>42.237903225806448</c:v>
                </c:pt>
                <c:pt idx="210">
                  <c:v>42.439516129032256</c:v>
                </c:pt>
                <c:pt idx="211">
                  <c:v>42.641129032258064</c:v>
                </c:pt>
                <c:pt idx="212">
                  <c:v>42.842741935483872</c:v>
                </c:pt>
                <c:pt idx="213">
                  <c:v>43.044354838709673</c:v>
                </c:pt>
                <c:pt idx="214">
                  <c:v>43.24596774193548</c:v>
                </c:pt>
                <c:pt idx="215">
                  <c:v>43.447580645161288</c:v>
                </c:pt>
                <c:pt idx="216">
                  <c:v>43.649193548387096</c:v>
                </c:pt>
                <c:pt idx="217">
                  <c:v>43.850806451612904</c:v>
                </c:pt>
                <c:pt idx="218">
                  <c:v>44.052419354838705</c:v>
                </c:pt>
                <c:pt idx="219">
                  <c:v>44.254032258064512</c:v>
                </c:pt>
                <c:pt idx="220">
                  <c:v>44.45564516129032</c:v>
                </c:pt>
                <c:pt idx="221">
                  <c:v>44.657258064516128</c:v>
                </c:pt>
                <c:pt idx="222">
                  <c:v>44.858870967741936</c:v>
                </c:pt>
                <c:pt idx="223">
                  <c:v>45.060483870967737</c:v>
                </c:pt>
                <c:pt idx="224">
                  <c:v>45.262096774193544</c:v>
                </c:pt>
                <c:pt idx="225">
                  <c:v>45.463709677419352</c:v>
                </c:pt>
                <c:pt idx="226">
                  <c:v>45.66532258064516</c:v>
                </c:pt>
                <c:pt idx="227">
                  <c:v>45.866935483870968</c:v>
                </c:pt>
                <c:pt idx="228">
                  <c:v>46.068548387096769</c:v>
                </c:pt>
                <c:pt idx="229">
                  <c:v>46.270161290322577</c:v>
                </c:pt>
                <c:pt idx="230">
                  <c:v>46.471774193548384</c:v>
                </c:pt>
                <c:pt idx="231">
                  <c:v>46.673387096774192</c:v>
                </c:pt>
                <c:pt idx="232">
                  <c:v>46.875</c:v>
                </c:pt>
                <c:pt idx="233">
                  <c:v>47.076612903225801</c:v>
                </c:pt>
                <c:pt idx="234">
                  <c:v>47.278225806451609</c:v>
                </c:pt>
                <c:pt idx="235">
                  <c:v>47.479838709677416</c:v>
                </c:pt>
                <c:pt idx="236">
                  <c:v>47.681451612903224</c:v>
                </c:pt>
                <c:pt idx="237">
                  <c:v>47.883064516129032</c:v>
                </c:pt>
                <c:pt idx="238">
                  <c:v>48.08467741935484</c:v>
                </c:pt>
                <c:pt idx="239">
                  <c:v>48.286290322580641</c:v>
                </c:pt>
                <c:pt idx="240">
                  <c:v>48.487903225806448</c:v>
                </c:pt>
                <c:pt idx="241">
                  <c:v>48.689516129032256</c:v>
                </c:pt>
                <c:pt idx="242">
                  <c:v>48.891129032258064</c:v>
                </c:pt>
                <c:pt idx="243">
                  <c:v>49.092741935483872</c:v>
                </c:pt>
                <c:pt idx="244">
                  <c:v>49.294354838709673</c:v>
                </c:pt>
                <c:pt idx="245">
                  <c:v>49.49596774193548</c:v>
                </c:pt>
                <c:pt idx="246">
                  <c:v>49.697580645161288</c:v>
                </c:pt>
                <c:pt idx="247">
                  <c:v>49.899193548387096</c:v>
                </c:pt>
                <c:pt idx="248">
                  <c:v>50.100806451612904</c:v>
                </c:pt>
                <c:pt idx="249">
                  <c:v>50.302419354838705</c:v>
                </c:pt>
                <c:pt idx="250">
                  <c:v>50.504032258064512</c:v>
                </c:pt>
                <c:pt idx="251">
                  <c:v>50.70564516129032</c:v>
                </c:pt>
                <c:pt idx="252">
                  <c:v>50.907258064516128</c:v>
                </c:pt>
                <c:pt idx="253">
                  <c:v>51.108870967741936</c:v>
                </c:pt>
                <c:pt idx="254">
                  <c:v>51.310483870967737</c:v>
                </c:pt>
                <c:pt idx="255">
                  <c:v>51.512096774193544</c:v>
                </c:pt>
                <c:pt idx="256">
                  <c:v>51.713709677419352</c:v>
                </c:pt>
                <c:pt idx="257">
                  <c:v>51.91532258064516</c:v>
                </c:pt>
                <c:pt idx="258">
                  <c:v>52.116935483870968</c:v>
                </c:pt>
                <c:pt idx="259">
                  <c:v>52.318548387096769</c:v>
                </c:pt>
                <c:pt idx="260">
                  <c:v>52.520161290322577</c:v>
                </c:pt>
                <c:pt idx="261">
                  <c:v>52.721774193548384</c:v>
                </c:pt>
                <c:pt idx="262">
                  <c:v>52.923387096774192</c:v>
                </c:pt>
                <c:pt idx="263">
                  <c:v>53.125</c:v>
                </c:pt>
                <c:pt idx="264">
                  <c:v>53.326612903225801</c:v>
                </c:pt>
                <c:pt idx="265">
                  <c:v>53.528225806451609</c:v>
                </c:pt>
                <c:pt idx="266">
                  <c:v>53.729838709677416</c:v>
                </c:pt>
                <c:pt idx="267">
                  <c:v>53.931451612903224</c:v>
                </c:pt>
                <c:pt idx="268">
                  <c:v>54.133064516129032</c:v>
                </c:pt>
                <c:pt idx="269">
                  <c:v>54.334677419354833</c:v>
                </c:pt>
                <c:pt idx="270">
                  <c:v>54.536290322580641</c:v>
                </c:pt>
                <c:pt idx="271">
                  <c:v>54.737903225806448</c:v>
                </c:pt>
                <c:pt idx="272">
                  <c:v>54.939516129032256</c:v>
                </c:pt>
                <c:pt idx="273">
                  <c:v>55.141129032258064</c:v>
                </c:pt>
                <c:pt idx="274">
                  <c:v>55.342741935483865</c:v>
                </c:pt>
                <c:pt idx="275">
                  <c:v>55.544354838709673</c:v>
                </c:pt>
                <c:pt idx="276">
                  <c:v>55.74596774193548</c:v>
                </c:pt>
                <c:pt idx="277">
                  <c:v>55.947580645161288</c:v>
                </c:pt>
                <c:pt idx="278">
                  <c:v>56.149193548387096</c:v>
                </c:pt>
                <c:pt idx="279">
                  <c:v>56.350806451612904</c:v>
                </c:pt>
                <c:pt idx="280">
                  <c:v>56.552419354838705</c:v>
                </c:pt>
                <c:pt idx="281">
                  <c:v>56.754032258064512</c:v>
                </c:pt>
                <c:pt idx="282">
                  <c:v>56.95564516129032</c:v>
                </c:pt>
                <c:pt idx="283">
                  <c:v>57.157258064516128</c:v>
                </c:pt>
                <c:pt idx="284">
                  <c:v>57.358870967741936</c:v>
                </c:pt>
                <c:pt idx="285">
                  <c:v>57.560483870967737</c:v>
                </c:pt>
                <c:pt idx="286">
                  <c:v>57.762096774193544</c:v>
                </c:pt>
                <c:pt idx="287">
                  <c:v>57.963709677419352</c:v>
                </c:pt>
                <c:pt idx="288">
                  <c:v>58.16532258064516</c:v>
                </c:pt>
                <c:pt idx="289">
                  <c:v>58.366935483870968</c:v>
                </c:pt>
                <c:pt idx="290">
                  <c:v>58.568548387096769</c:v>
                </c:pt>
                <c:pt idx="291">
                  <c:v>58.770161290322577</c:v>
                </c:pt>
                <c:pt idx="292">
                  <c:v>58.971774193548384</c:v>
                </c:pt>
                <c:pt idx="293">
                  <c:v>59.173387096774192</c:v>
                </c:pt>
                <c:pt idx="294">
                  <c:v>59.375</c:v>
                </c:pt>
                <c:pt idx="295">
                  <c:v>59.576612903225801</c:v>
                </c:pt>
                <c:pt idx="296">
                  <c:v>59.778225806451609</c:v>
                </c:pt>
                <c:pt idx="297">
                  <c:v>59.979838709677416</c:v>
                </c:pt>
                <c:pt idx="298">
                  <c:v>60.181451612903224</c:v>
                </c:pt>
                <c:pt idx="299">
                  <c:v>60.383064516129032</c:v>
                </c:pt>
                <c:pt idx="300">
                  <c:v>60.584677419354833</c:v>
                </c:pt>
                <c:pt idx="301">
                  <c:v>60.786290322580641</c:v>
                </c:pt>
                <c:pt idx="302">
                  <c:v>60.987903225806448</c:v>
                </c:pt>
                <c:pt idx="303">
                  <c:v>61.189516129032256</c:v>
                </c:pt>
                <c:pt idx="304">
                  <c:v>61.391129032258064</c:v>
                </c:pt>
                <c:pt idx="305">
                  <c:v>61.592741935483865</c:v>
                </c:pt>
                <c:pt idx="306">
                  <c:v>61.794354838709673</c:v>
                </c:pt>
                <c:pt idx="307">
                  <c:v>61.99596774193548</c:v>
                </c:pt>
                <c:pt idx="308">
                  <c:v>62.197580645161288</c:v>
                </c:pt>
                <c:pt idx="309">
                  <c:v>62.399193548387096</c:v>
                </c:pt>
                <c:pt idx="310">
                  <c:v>62.600806451612897</c:v>
                </c:pt>
                <c:pt idx="311">
                  <c:v>62.802419354838705</c:v>
                </c:pt>
                <c:pt idx="312">
                  <c:v>63.004032258064512</c:v>
                </c:pt>
                <c:pt idx="313">
                  <c:v>63.20564516129032</c:v>
                </c:pt>
                <c:pt idx="314">
                  <c:v>63.407258064516128</c:v>
                </c:pt>
                <c:pt idx="315">
                  <c:v>63.608870967741929</c:v>
                </c:pt>
                <c:pt idx="316">
                  <c:v>63.810483870967737</c:v>
                </c:pt>
                <c:pt idx="317">
                  <c:v>64.012096774193537</c:v>
                </c:pt>
                <c:pt idx="318">
                  <c:v>64.213709677419345</c:v>
                </c:pt>
                <c:pt idx="319">
                  <c:v>64.415322580645153</c:v>
                </c:pt>
                <c:pt idx="320">
                  <c:v>64.616935483870961</c:v>
                </c:pt>
                <c:pt idx="321">
                  <c:v>64.818548387096769</c:v>
                </c:pt>
                <c:pt idx="322">
                  <c:v>65.020161290322577</c:v>
                </c:pt>
                <c:pt idx="323">
                  <c:v>65.22177419354837</c:v>
                </c:pt>
                <c:pt idx="324">
                  <c:v>65.423387096774178</c:v>
                </c:pt>
                <c:pt idx="325">
                  <c:v>65.624999999999986</c:v>
                </c:pt>
                <c:pt idx="326">
                  <c:v>65.826612903225794</c:v>
                </c:pt>
                <c:pt idx="327">
                  <c:v>66.028225806451601</c:v>
                </c:pt>
                <c:pt idx="328">
                  <c:v>66.229838709677409</c:v>
                </c:pt>
                <c:pt idx="329">
                  <c:v>66.431451612903217</c:v>
                </c:pt>
                <c:pt idx="330">
                  <c:v>66.633064516129025</c:v>
                </c:pt>
                <c:pt idx="331">
                  <c:v>66.834677419354833</c:v>
                </c:pt>
                <c:pt idx="332">
                  <c:v>67.036290322580641</c:v>
                </c:pt>
                <c:pt idx="333">
                  <c:v>67.237903225806434</c:v>
                </c:pt>
                <c:pt idx="334">
                  <c:v>67.439516129032242</c:v>
                </c:pt>
                <c:pt idx="335">
                  <c:v>67.64112903225805</c:v>
                </c:pt>
                <c:pt idx="336">
                  <c:v>67.842741935483858</c:v>
                </c:pt>
                <c:pt idx="337">
                  <c:v>68.044354838709666</c:v>
                </c:pt>
                <c:pt idx="338">
                  <c:v>68.245967741935473</c:v>
                </c:pt>
                <c:pt idx="339">
                  <c:v>68.447580645161281</c:v>
                </c:pt>
                <c:pt idx="340">
                  <c:v>68.649193548387089</c:v>
                </c:pt>
                <c:pt idx="341">
                  <c:v>68.850806451612897</c:v>
                </c:pt>
                <c:pt idx="342">
                  <c:v>69.052419354838705</c:v>
                </c:pt>
                <c:pt idx="343">
                  <c:v>69.254032258064512</c:v>
                </c:pt>
                <c:pt idx="344">
                  <c:v>69.455645161290306</c:v>
                </c:pt>
                <c:pt idx="345">
                  <c:v>69.657258064516114</c:v>
                </c:pt>
                <c:pt idx="346">
                  <c:v>69.858870967741922</c:v>
                </c:pt>
                <c:pt idx="347">
                  <c:v>70.06048387096773</c:v>
                </c:pt>
                <c:pt idx="348">
                  <c:v>70.262096774193537</c:v>
                </c:pt>
                <c:pt idx="349">
                  <c:v>70.463709677419345</c:v>
                </c:pt>
                <c:pt idx="350">
                  <c:v>70.665322580645153</c:v>
                </c:pt>
                <c:pt idx="351">
                  <c:v>70.866935483870961</c:v>
                </c:pt>
                <c:pt idx="352">
                  <c:v>71.068548387096769</c:v>
                </c:pt>
                <c:pt idx="353">
                  <c:v>71.270161290322577</c:v>
                </c:pt>
                <c:pt idx="354">
                  <c:v>71.47177419354837</c:v>
                </c:pt>
                <c:pt idx="355">
                  <c:v>71.673387096774178</c:v>
                </c:pt>
                <c:pt idx="356">
                  <c:v>71.874999999999986</c:v>
                </c:pt>
                <c:pt idx="357">
                  <c:v>72.076612903225794</c:v>
                </c:pt>
                <c:pt idx="358">
                  <c:v>72.278225806451601</c:v>
                </c:pt>
                <c:pt idx="359">
                  <c:v>72.479838709677409</c:v>
                </c:pt>
                <c:pt idx="360">
                  <c:v>72.681451612903217</c:v>
                </c:pt>
                <c:pt idx="361">
                  <c:v>72.883064516129025</c:v>
                </c:pt>
                <c:pt idx="362">
                  <c:v>73.084677419354833</c:v>
                </c:pt>
                <c:pt idx="363">
                  <c:v>73.286290322580641</c:v>
                </c:pt>
                <c:pt idx="364">
                  <c:v>73.487903225806434</c:v>
                </c:pt>
                <c:pt idx="365">
                  <c:v>73.689516129032242</c:v>
                </c:pt>
                <c:pt idx="366">
                  <c:v>73.89112903225805</c:v>
                </c:pt>
                <c:pt idx="367">
                  <c:v>74.092741935483858</c:v>
                </c:pt>
                <c:pt idx="368">
                  <c:v>74.294354838709666</c:v>
                </c:pt>
                <c:pt idx="369">
                  <c:v>74.495967741935473</c:v>
                </c:pt>
                <c:pt idx="370">
                  <c:v>74.697580645161281</c:v>
                </c:pt>
                <c:pt idx="371">
                  <c:v>74.899193548387089</c:v>
                </c:pt>
                <c:pt idx="372">
                  <c:v>75.100806451612897</c:v>
                </c:pt>
                <c:pt idx="373">
                  <c:v>75.302419354838705</c:v>
                </c:pt>
                <c:pt idx="374">
                  <c:v>75.504032258064498</c:v>
                </c:pt>
                <c:pt idx="375">
                  <c:v>75.705645161290306</c:v>
                </c:pt>
                <c:pt idx="376">
                  <c:v>75.907258064516114</c:v>
                </c:pt>
                <c:pt idx="377">
                  <c:v>76.108870967741922</c:v>
                </c:pt>
                <c:pt idx="378">
                  <c:v>76.31048387096773</c:v>
                </c:pt>
                <c:pt idx="379">
                  <c:v>76.512096774193537</c:v>
                </c:pt>
                <c:pt idx="380">
                  <c:v>76.713709677419345</c:v>
                </c:pt>
                <c:pt idx="381">
                  <c:v>76.915322580645153</c:v>
                </c:pt>
                <c:pt idx="382">
                  <c:v>77.116935483870961</c:v>
                </c:pt>
                <c:pt idx="383">
                  <c:v>77.318548387096769</c:v>
                </c:pt>
                <c:pt idx="384">
                  <c:v>77.520161290322562</c:v>
                </c:pt>
                <c:pt idx="385">
                  <c:v>77.72177419354837</c:v>
                </c:pt>
                <c:pt idx="386">
                  <c:v>77.923387096774178</c:v>
                </c:pt>
                <c:pt idx="387">
                  <c:v>78.124999999999986</c:v>
                </c:pt>
                <c:pt idx="388">
                  <c:v>78.326612903225794</c:v>
                </c:pt>
                <c:pt idx="389">
                  <c:v>78.528225806451601</c:v>
                </c:pt>
                <c:pt idx="390">
                  <c:v>78.729838709677409</c:v>
                </c:pt>
                <c:pt idx="391">
                  <c:v>78.931451612903217</c:v>
                </c:pt>
                <c:pt idx="392">
                  <c:v>79.133064516129025</c:v>
                </c:pt>
                <c:pt idx="393">
                  <c:v>79.334677419354833</c:v>
                </c:pt>
                <c:pt idx="394">
                  <c:v>79.536290322580641</c:v>
                </c:pt>
                <c:pt idx="395">
                  <c:v>79.737903225806434</c:v>
                </c:pt>
                <c:pt idx="396">
                  <c:v>79.939516129032242</c:v>
                </c:pt>
                <c:pt idx="397">
                  <c:v>80.14112903225805</c:v>
                </c:pt>
                <c:pt idx="398">
                  <c:v>80.342741935483858</c:v>
                </c:pt>
                <c:pt idx="399">
                  <c:v>80.544354838709666</c:v>
                </c:pt>
                <c:pt idx="400">
                  <c:v>80.745967741935473</c:v>
                </c:pt>
                <c:pt idx="401">
                  <c:v>80.947580645161281</c:v>
                </c:pt>
                <c:pt idx="402">
                  <c:v>81.149193548387089</c:v>
                </c:pt>
                <c:pt idx="403">
                  <c:v>81.350806451612897</c:v>
                </c:pt>
                <c:pt idx="404">
                  <c:v>81.552419354838705</c:v>
                </c:pt>
                <c:pt idx="405">
                  <c:v>81.754032258064498</c:v>
                </c:pt>
                <c:pt idx="406">
                  <c:v>81.955645161290306</c:v>
                </c:pt>
                <c:pt idx="407">
                  <c:v>82.157258064516114</c:v>
                </c:pt>
                <c:pt idx="408">
                  <c:v>82.358870967741922</c:v>
                </c:pt>
                <c:pt idx="409">
                  <c:v>82.56048387096773</c:v>
                </c:pt>
                <c:pt idx="410">
                  <c:v>82.762096774193537</c:v>
                </c:pt>
                <c:pt idx="411">
                  <c:v>82.963709677419345</c:v>
                </c:pt>
                <c:pt idx="412">
                  <c:v>83.165322580645153</c:v>
                </c:pt>
                <c:pt idx="413">
                  <c:v>83.366935483870961</c:v>
                </c:pt>
                <c:pt idx="414">
                  <c:v>83.568548387096769</c:v>
                </c:pt>
                <c:pt idx="415">
                  <c:v>83.770161290322562</c:v>
                </c:pt>
                <c:pt idx="416">
                  <c:v>83.97177419354837</c:v>
                </c:pt>
                <c:pt idx="417">
                  <c:v>84.173387096774178</c:v>
                </c:pt>
                <c:pt idx="418">
                  <c:v>84.374999999999986</c:v>
                </c:pt>
                <c:pt idx="419">
                  <c:v>84.576612903225794</c:v>
                </c:pt>
                <c:pt idx="420">
                  <c:v>84.778225806451601</c:v>
                </c:pt>
                <c:pt idx="421">
                  <c:v>84.979838709677409</c:v>
                </c:pt>
                <c:pt idx="422">
                  <c:v>85.181451612903217</c:v>
                </c:pt>
                <c:pt idx="423">
                  <c:v>85.383064516129025</c:v>
                </c:pt>
                <c:pt idx="424">
                  <c:v>85.584677419354833</c:v>
                </c:pt>
                <c:pt idx="425">
                  <c:v>85.786290322580626</c:v>
                </c:pt>
                <c:pt idx="426">
                  <c:v>85.987903225806434</c:v>
                </c:pt>
                <c:pt idx="427">
                  <c:v>86.189516129032242</c:v>
                </c:pt>
                <c:pt idx="428">
                  <c:v>86.39112903225805</c:v>
                </c:pt>
                <c:pt idx="429">
                  <c:v>86.592741935483858</c:v>
                </c:pt>
                <c:pt idx="430">
                  <c:v>86.794354838709666</c:v>
                </c:pt>
                <c:pt idx="431">
                  <c:v>86.995967741935473</c:v>
                </c:pt>
                <c:pt idx="432">
                  <c:v>87.197580645161281</c:v>
                </c:pt>
                <c:pt idx="433">
                  <c:v>87.399193548387089</c:v>
                </c:pt>
                <c:pt idx="434">
                  <c:v>87.600806451612897</c:v>
                </c:pt>
                <c:pt idx="435">
                  <c:v>87.802419354838705</c:v>
                </c:pt>
                <c:pt idx="436">
                  <c:v>88.004032258064498</c:v>
                </c:pt>
                <c:pt idx="437">
                  <c:v>88.205645161290306</c:v>
                </c:pt>
                <c:pt idx="438">
                  <c:v>88.407258064516114</c:v>
                </c:pt>
                <c:pt idx="439">
                  <c:v>88.608870967741922</c:v>
                </c:pt>
                <c:pt idx="440">
                  <c:v>88.81048387096773</c:v>
                </c:pt>
                <c:pt idx="441">
                  <c:v>89.012096774193537</c:v>
                </c:pt>
                <c:pt idx="442">
                  <c:v>89.213709677419345</c:v>
                </c:pt>
                <c:pt idx="443">
                  <c:v>89.415322580645153</c:v>
                </c:pt>
                <c:pt idx="444">
                  <c:v>89.616935483870961</c:v>
                </c:pt>
                <c:pt idx="445">
                  <c:v>89.818548387096769</c:v>
                </c:pt>
                <c:pt idx="446">
                  <c:v>90.020161290322562</c:v>
                </c:pt>
                <c:pt idx="447">
                  <c:v>90.22177419354837</c:v>
                </c:pt>
                <c:pt idx="448">
                  <c:v>90.423387096774178</c:v>
                </c:pt>
                <c:pt idx="449">
                  <c:v>90.624999999999986</c:v>
                </c:pt>
                <c:pt idx="450">
                  <c:v>90.826612903225794</c:v>
                </c:pt>
                <c:pt idx="451">
                  <c:v>91.028225806451601</c:v>
                </c:pt>
                <c:pt idx="452">
                  <c:v>91.229838709677409</c:v>
                </c:pt>
                <c:pt idx="453">
                  <c:v>91.431451612903217</c:v>
                </c:pt>
                <c:pt idx="454">
                  <c:v>91.633064516129025</c:v>
                </c:pt>
                <c:pt idx="455">
                  <c:v>91.834677419354833</c:v>
                </c:pt>
                <c:pt idx="456">
                  <c:v>92.036290322580626</c:v>
                </c:pt>
                <c:pt idx="457">
                  <c:v>92.237903225806434</c:v>
                </c:pt>
                <c:pt idx="458">
                  <c:v>92.439516129032242</c:v>
                </c:pt>
                <c:pt idx="459">
                  <c:v>92.64112903225805</c:v>
                </c:pt>
                <c:pt idx="460">
                  <c:v>92.842741935483858</c:v>
                </c:pt>
                <c:pt idx="461">
                  <c:v>93.044354838709666</c:v>
                </c:pt>
                <c:pt idx="462">
                  <c:v>93.245967741935473</c:v>
                </c:pt>
                <c:pt idx="463">
                  <c:v>93.447580645161281</c:v>
                </c:pt>
                <c:pt idx="464">
                  <c:v>93.649193548387089</c:v>
                </c:pt>
                <c:pt idx="465">
                  <c:v>93.850806451612897</c:v>
                </c:pt>
                <c:pt idx="466">
                  <c:v>94.05241935483869</c:v>
                </c:pt>
                <c:pt idx="467">
                  <c:v>94.254032258064498</c:v>
                </c:pt>
                <c:pt idx="468">
                  <c:v>94.455645161290306</c:v>
                </c:pt>
                <c:pt idx="469">
                  <c:v>94.657258064516114</c:v>
                </c:pt>
                <c:pt idx="470">
                  <c:v>94.858870967741922</c:v>
                </c:pt>
                <c:pt idx="471">
                  <c:v>95.06048387096773</c:v>
                </c:pt>
                <c:pt idx="472">
                  <c:v>95.262096774193537</c:v>
                </c:pt>
                <c:pt idx="473">
                  <c:v>95.463709677419345</c:v>
                </c:pt>
                <c:pt idx="474">
                  <c:v>95.665322580645153</c:v>
                </c:pt>
                <c:pt idx="475">
                  <c:v>95.866935483870961</c:v>
                </c:pt>
                <c:pt idx="476">
                  <c:v>96.068548387096769</c:v>
                </c:pt>
                <c:pt idx="477">
                  <c:v>96.270161290322562</c:v>
                </c:pt>
                <c:pt idx="478">
                  <c:v>96.47177419354837</c:v>
                </c:pt>
                <c:pt idx="479">
                  <c:v>96.673387096774178</c:v>
                </c:pt>
                <c:pt idx="480">
                  <c:v>96.874999999999986</c:v>
                </c:pt>
                <c:pt idx="481">
                  <c:v>97.076612903225794</c:v>
                </c:pt>
                <c:pt idx="482">
                  <c:v>97.278225806451601</c:v>
                </c:pt>
                <c:pt idx="483">
                  <c:v>97.479838709677409</c:v>
                </c:pt>
                <c:pt idx="484">
                  <c:v>97.681451612903217</c:v>
                </c:pt>
                <c:pt idx="485">
                  <c:v>97.883064516129025</c:v>
                </c:pt>
                <c:pt idx="486">
                  <c:v>98.084677419354833</c:v>
                </c:pt>
                <c:pt idx="487">
                  <c:v>98.286290322580626</c:v>
                </c:pt>
                <c:pt idx="488">
                  <c:v>98.487903225806434</c:v>
                </c:pt>
                <c:pt idx="489">
                  <c:v>98.689516129032242</c:v>
                </c:pt>
                <c:pt idx="490">
                  <c:v>98.89112903225805</c:v>
                </c:pt>
                <c:pt idx="491">
                  <c:v>99.092741935483858</c:v>
                </c:pt>
                <c:pt idx="492">
                  <c:v>99.294354838709666</c:v>
                </c:pt>
                <c:pt idx="493">
                  <c:v>99.495967741935473</c:v>
                </c:pt>
                <c:pt idx="494">
                  <c:v>99.697580645161281</c:v>
                </c:pt>
                <c:pt idx="495">
                  <c:v>99.899193548387089</c:v>
                </c:pt>
              </c:numCache>
            </c:numRef>
          </c:xVal>
          <c:yVal>
            <c:numRef>
              <c:f>Output!$G$34:$G$529</c:f>
              <c:numCache>
                <c:formatCode>General</c:formatCode>
                <c:ptCount val="496"/>
                <c:pt idx="0">
                  <c:v>9</c:v>
                </c:pt>
                <c:pt idx="1">
                  <c:v>15</c:v>
                </c:pt>
                <c:pt idx="2">
                  <c:v>17</c:v>
                </c:pt>
                <c:pt idx="3">
                  <c:v>23</c:v>
                </c:pt>
                <c:pt idx="4">
                  <c:v>25</c:v>
                </c:pt>
                <c:pt idx="5">
                  <c:v>37</c:v>
                </c:pt>
                <c:pt idx="6">
                  <c:v>59</c:v>
                </c:pt>
                <c:pt idx="7">
                  <c:v>63</c:v>
                </c:pt>
                <c:pt idx="8">
                  <c:v>65</c:v>
                </c:pt>
                <c:pt idx="9">
                  <c:v>71</c:v>
                </c:pt>
                <c:pt idx="10">
                  <c:v>76</c:v>
                </c:pt>
                <c:pt idx="11">
                  <c:v>83</c:v>
                </c:pt>
                <c:pt idx="12">
                  <c:v>86</c:v>
                </c:pt>
                <c:pt idx="13">
                  <c:v>88</c:v>
                </c:pt>
                <c:pt idx="14">
                  <c:v>90</c:v>
                </c:pt>
                <c:pt idx="15">
                  <c:v>104</c:v>
                </c:pt>
                <c:pt idx="16">
                  <c:v>108</c:v>
                </c:pt>
                <c:pt idx="17">
                  <c:v>109</c:v>
                </c:pt>
                <c:pt idx="18">
                  <c:v>109</c:v>
                </c:pt>
                <c:pt idx="19">
                  <c:v>113</c:v>
                </c:pt>
                <c:pt idx="20">
                  <c:v>115</c:v>
                </c:pt>
                <c:pt idx="21">
                  <c:v>118</c:v>
                </c:pt>
                <c:pt idx="22">
                  <c:v>119</c:v>
                </c:pt>
                <c:pt idx="23">
                  <c:v>123</c:v>
                </c:pt>
                <c:pt idx="24">
                  <c:v>124</c:v>
                </c:pt>
                <c:pt idx="25">
                  <c:v>126</c:v>
                </c:pt>
                <c:pt idx="26">
                  <c:v>127</c:v>
                </c:pt>
                <c:pt idx="27">
                  <c:v>130</c:v>
                </c:pt>
                <c:pt idx="28">
                  <c:v>131</c:v>
                </c:pt>
                <c:pt idx="29">
                  <c:v>134</c:v>
                </c:pt>
                <c:pt idx="30">
                  <c:v>142</c:v>
                </c:pt>
                <c:pt idx="31">
                  <c:v>142</c:v>
                </c:pt>
                <c:pt idx="32">
                  <c:v>144</c:v>
                </c:pt>
                <c:pt idx="33">
                  <c:v>145</c:v>
                </c:pt>
                <c:pt idx="34">
                  <c:v>156</c:v>
                </c:pt>
                <c:pt idx="35">
                  <c:v>158</c:v>
                </c:pt>
                <c:pt idx="36">
                  <c:v>167</c:v>
                </c:pt>
                <c:pt idx="37">
                  <c:v>168</c:v>
                </c:pt>
                <c:pt idx="38">
                  <c:v>168</c:v>
                </c:pt>
                <c:pt idx="39">
                  <c:v>171</c:v>
                </c:pt>
                <c:pt idx="40">
                  <c:v>173</c:v>
                </c:pt>
                <c:pt idx="41">
                  <c:v>181</c:v>
                </c:pt>
                <c:pt idx="42">
                  <c:v>182</c:v>
                </c:pt>
                <c:pt idx="43">
                  <c:v>182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189</c:v>
                </c:pt>
                <c:pt idx="49">
                  <c:v>189</c:v>
                </c:pt>
                <c:pt idx="50">
                  <c:v>192</c:v>
                </c:pt>
                <c:pt idx="51">
                  <c:v>192</c:v>
                </c:pt>
                <c:pt idx="52">
                  <c:v>194</c:v>
                </c:pt>
                <c:pt idx="53">
                  <c:v>201</c:v>
                </c:pt>
                <c:pt idx="54">
                  <c:v>203</c:v>
                </c:pt>
                <c:pt idx="55">
                  <c:v>204</c:v>
                </c:pt>
                <c:pt idx="56">
                  <c:v>205</c:v>
                </c:pt>
                <c:pt idx="57">
                  <c:v>206</c:v>
                </c:pt>
                <c:pt idx="58">
                  <c:v>213</c:v>
                </c:pt>
                <c:pt idx="59">
                  <c:v>213</c:v>
                </c:pt>
                <c:pt idx="60">
                  <c:v>216</c:v>
                </c:pt>
                <c:pt idx="61">
                  <c:v>218</c:v>
                </c:pt>
                <c:pt idx="62">
                  <c:v>219</c:v>
                </c:pt>
                <c:pt idx="63">
                  <c:v>220</c:v>
                </c:pt>
                <c:pt idx="64">
                  <c:v>220</c:v>
                </c:pt>
                <c:pt idx="65">
                  <c:v>223</c:v>
                </c:pt>
                <c:pt idx="66">
                  <c:v>228</c:v>
                </c:pt>
                <c:pt idx="67">
                  <c:v>228</c:v>
                </c:pt>
                <c:pt idx="68">
                  <c:v>232</c:v>
                </c:pt>
                <c:pt idx="69">
                  <c:v>237</c:v>
                </c:pt>
                <c:pt idx="70">
                  <c:v>237</c:v>
                </c:pt>
                <c:pt idx="71">
                  <c:v>238</c:v>
                </c:pt>
                <c:pt idx="72">
                  <c:v>243</c:v>
                </c:pt>
                <c:pt idx="73">
                  <c:v>243</c:v>
                </c:pt>
                <c:pt idx="74">
                  <c:v>245</c:v>
                </c:pt>
                <c:pt idx="75">
                  <c:v>245</c:v>
                </c:pt>
                <c:pt idx="76">
                  <c:v>254</c:v>
                </c:pt>
                <c:pt idx="77">
                  <c:v>257</c:v>
                </c:pt>
                <c:pt idx="78">
                  <c:v>257</c:v>
                </c:pt>
                <c:pt idx="79">
                  <c:v>260</c:v>
                </c:pt>
                <c:pt idx="80">
                  <c:v>265</c:v>
                </c:pt>
                <c:pt idx="81">
                  <c:v>268</c:v>
                </c:pt>
                <c:pt idx="82">
                  <c:v>280</c:v>
                </c:pt>
                <c:pt idx="83">
                  <c:v>280</c:v>
                </c:pt>
                <c:pt idx="84">
                  <c:v>282</c:v>
                </c:pt>
                <c:pt idx="85">
                  <c:v>283</c:v>
                </c:pt>
                <c:pt idx="86">
                  <c:v>283</c:v>
                </c:pt>
                <c:pt idx="87">
                  <c:v>284</c:v>
                </c:pt>
                <c:pt idx="88">
                  <c:v>284</c:v>
                </c:pt>
                <c:pt idx="89">
                  <c:v>286</c:v>
                </c:pt>
                <c:pt idx="90">
                  <c:v>287</c:v>
                </c:pt>
                <c:pt idx="91">
                  <c:v>288</c:v>
                </c:pt>
                <c:pt idx="92">
                  <c:v>288</c:v>
                </c:pt>
                <c:pt idx="93">
                  <c:v>289</c:v>
                </c:pt>
                <c:pt idx="94">
                  <c:v>295</c:v>
                </c:pt>
                <c:pt idx="95">
                  <c:v>297</c:v>
                </c:pt>
                <c:pt idx="96">
                  <c:v>298</c:v>
                </c:pt>
                <c:pt idx="97">
                  <c:v>298</c:v>
                </c:pt>
                <c:pt idx="98">
                  <c:v>298</c:v>
                </c:pt>
                <c:pt idx="99">
                  <c:v>304</c:v>
                </c:pt>
                <c:pt idx="100">
                  <c:v>306</c:v>
                </c:pt>
                <c:pt idx="101">
                  <c:v>306</c:v>
                </c:pt>
                <c:pt idx="102">
                  <c:v>309</c:v>
                </c:pt>
                <c:pt idx="103">
                  <c:v>314</c:v>
                </c:pt>
                <c:pt idx="104">
                  <c:v>315</c:v>
                </c:pt>
                <c:pt idx="105">
                  <c:v>315</c:v>
                </c:pt>
                <c:pt idx="106">
                  <c:v>316</c:v>
                </c:pt>
                <c:pt idx="107">
                  <c:v>319</c:v>
                </c:pt>
                <c:pt idx="108">
                  <c:v>319</c:v>
                </c:pt>
                <c:pt idx="109">
                  <c:v>319</c:v>
                </c:pt>
                <c:pt idx="110">
                  <c:v>321</c:v>
                </c:pt>
                <c:pt idx="111">
                  <c:v>322</c:v>
                </c:pt>
                <c:pt idx="112">
                  <c:v>322</c:v>
                </c:pt>
                <c:pt idx="113">
                  <c:v>322</c:v>
                </c:pt>
                <c:pt idx="114">
                  <c:v>323</c:v>
                </c:pt>
                <c:pt idx="115">
                  <c:v>324</c:v>
                </c:pt>
                <c:pt idx="116">
                  <c:v>324</c:v>
                </c:pt>
                <c:pt idx="117">
                  <c:v>325</c:v>
                </c:pt>
                <c:pt idx="118">
                  <c:v>330</c:v>
                </c:pt>
                <c:pt idx="119">
                  <c:v>330</c:v>
                </c:pt>
                <c:pt idx="120">
                  <c:v>331</c:v>
                </c:pt>
                <c:pt idx="121">
                  <c:v>333</c:v>
                </c:pt>
                <c:pt idx="122">
                  <c:v>334</c:v>
                </c:pt>
                <c:pt idx="123">
                  <c:v>335</c:v>
                </c:pt>
                <c:pt idx="124">
                  <c:v>335</c:v>
                </c:pt>
                <c:pt idx="125">
                  <c:v>335</c:v>
                </c:pt>
                <c:pt idx="126">
                  <c:v>337</c:v>
                </c:pt>
                <c:pt idx="127">
                  <c:v>342</c:v>
                </c:pt>
                <c:pt idx="128">
                  <c:v>344</c:v>
                </c:pt>
                <c:pt idx="129">
                  <c:v>345</c:v>
                </c:pt>
                <c:pt idx="130">
                  <c:v>348</c:v>
                </c:pt>
                <c:pt idx="131">
                  <c:v>351</c:v>
                </c:pt>
                <c:pt idx="132">
                  <c:v>351</c:v>
                </c:pt>
                <c:pt idx="133">
                  <c:v>352</c:v>
                </c:pt>
                <c:pt idx="134">
                  <c:v>354</c:v>
                </c:pt>
                <c:pt idx="135">
                  <c:v>356</c:v>
                </c:pt>
                <c:pt idx="136">
                  <c:v>356</c:v>
                </c:pt>
                <c:pt idx="137">
                  <c:v>359</c:v>
                </c:pt>
                <c:pt idx="138">
                  <c:v>360</c:v>
                </c:pt>
                <c:pt idx="139">
                  <c:v>361</c:v>
                </c:pt>
                <c:pt idx="140">
                  <c:v>365</c:v>
                </c:pt>
                <c:pt idx="141">
                  <c:v>366</c:v>
                </c:pt>
                <c:pt idx="142">
                  <c:v>370</c:v>
                </c:pt>
                <c:pt idx="143">
                  <c:v>374</c:v>
                </c:pt>
                <c:pt idx="144">
                  <c:v>374</c:v>
                </c:pt>
                <c:pt idx="145">
                  <c:v>374</c:v>
                </c:pt>
                <c:pt idx="146">
                  <c:v>381</c:v>
                </c:pt>
                <c:pt idx="147">
                  <c:v>383</c:v>
                </c:pt>
                <c:pt idx="148">
                  <c:v>388</c:v>
                </c:pt>
                <c:pt idx="149">
                  <c:v>390</c:v>
                </c:pt>
                <c:pt idx="150">
                  <c:v>390</c:v>
                </c:pt>
                <c:pt idx="151">
                  <c:v>392</c:v>
                </c:pt>
                <c:pt idx="152">
                  <c:v>395</c:v>
                </c:pt>
                <c:pt idx="153">
                  <c:v>398</c:v>
                </c:pt>
                <c:pt idx="154">
                  <c:v>398</c:v>
                </c:pt>
                <c:pt idx="155">
                  <c:v>405</c:v>
                </c:pt>
                <c:pt idx="156">
                  <c:v>406</c:v>
                </c:pt>
                <c:pt idx="157">
                  <c:v>406</c:v>
                </c:pt>
                <c:pt idx="158">
                  <c:v>408</c:v>
                </c:pt>
                <c:pt idx="159">
                  <c:v>408</c:v>
                </c:pt>
                <c:pt idx="160">
                  <c:v>409</c:v>
                </c:pt>
                <c:pt idx="161">
                  <c:v>410</c:v>
                </c:pt>
                <c:pt idx="162">
                  <c:v>411</c:v>
                </c:pt>
                <c:pt idx="163">
                  <c:v>415</c:v>
                </c:pt>
                <c:pt idx="164">
                  <c:v>418</c:v>
                </c:pt>
                <c:pt idx="165">
                  <c:v>422</c:v>
                </c:pt>
                <c:pt idx="166">
                  <c:v>424</c:v>
                </c:pt>
                <c:pt idx="167">
                  <c:v>424</c:v>
                </c:pt>
                <c:pt idx="168">
                  <c:v>430</c:v>
                </c:pt>
                <c:pt idx="169">
                  <c:v>430</c:v>
                </c:pt>
                <c:pt idx="170">
                  <c:v>431</c:v>
                </c:pt>
                <c:pt idx="171">
                  <c:v>432</c:v>
                </c:pt>
                <c:pt idx="172">
                  <c:v>433</c:v>
                </c:pt>
                <c:pt idx="173">
                  <c:v>434</c:v>
                </c:pt>
                <c:pt idx="174">
                  <c:v>435</c:v>
                </c:pt>
                <c:pt idx="175">
                  <c:v>437</c:v>
                </c:pt>
                <c:pt idx="176">
                  <c:v>440</c:v>
                </c:pt>
                <c:pt idx="177">
                  <c:v>444</c:v>
                </c:pt>
                <c:pt idx="178">
                  <c:v>444</c:v>
                </c:pt>
                <c:pt idx="179">
                  <c:v>446</c:v>
                </c:pt>
                <c:pt idx="180">
                  <c:v>446</c:v>
                </c:pt>
                <c:pt idx="181">
                  <c:v>447</c:v>
                </c:pt>
                <c:pt idx="182">
                  <c:v>450</c:v>
                </c:pt>
                <c:pt idx="183">
                  <c:v>450</c:v>
                </c:pt>
                <c:pt idx="184">
                  <c:v>452</c:v>
                </c:pt>
                <c:pt idx="185">
                  <c:v>453</c:v>
                </c:pt>
                <c:pt idx="186">
                  <c:v>455</c:v>
                </c:pt>
                <c:pt idx="187">
                  <c:v>455</c:v>
                </c:pt>
                <c:pt idx="188">
                  <c:v>458</c:v>
                </c:pt>
                <c:pt idx="189">
                  <c:v>458</c:v>
                </c:pt>
                <c:pt idx="190">
                  <c:v>460</c:v>
                </c:pt>
                <c:pt idx="191">
                  <c:v>460</c:v>
                </c:pt>
                <c:pt idx="192">
                  <c:v>461</c:v>
                </c:pt>
                <c:pt idx="193">
                  <c:v>467</c:v>
                </c:pt>
                <c:pt idx="194">
                  <c:v>473</c:v>
                </c:pt>
                <c:pt idx="195">
                  <c:v>474</c:v>
                </c:pt>
                <c:pt idx="196">
                  <c:v>477</c:v>
                </c:pt>
                <c:pt idx="197">
                  <c:v>478</c:v>
                </c:pt>
                <c:pt idx="198">
                  <c:v>479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482</c:v>
                </c:pt>
                <c:pt idx="203">
                  <c:v>482</c:v>
                </c:pt>
                <c:pt idx="204">
                  <c:v>483</c:v>
                </c:pt>
                <c:pt idx="205">
                  <c:v>483</c:v>
                </c:pt>
                <c:pt idx="206">
                  <c:v>484</c:v>
                </c:pt>
                <c:pt idx="207">
                  <c:v>485</c:v>
                </c:pt>
                <c:pt idx="208">
                  <c:v>488</c:v>
                </c:pt>
                <c:pt idx="209">
                  <c:v>492</c:v>
                </c:pt>
                <c:pt idx="210">
                  <c:v>493</c:v>
                </c:pt>
                <c:pt idx="211">
                  <c:v>495</c:v>
                </c:pt>
                <c:pt idx="212">
                  <c:v>495</c:v>
                </c:pt>
                <c:pt idx="213">
                  <c:v>496</c:v>
                </c:pt>
                <c:pt idx="214">
                  <c:v>497</c:v>
                </c:pt>
                <c:pt idx="215">
                  <c:v>498</c:v>
                </c:pt>
                <c:pt idx="216">
                  <c:v>503</c:v>
                </c:pt>
                <c:pt idx="217">
                  <c:v>503</c:v>
                </c:pt>
                <c:pt idx="218">
                  <c:v>503</c:v>
                </c:pt>
                <c:pt idx="219">
                  <c:v>505</c:v>
                </c:pt>
                <c:pt idx="220">
                  <c:v>507</c:v>
                </c:pt>
                <c:pt idx="221">
                  <c:v>508</c:v>
                </c:pt>
                <c:pt idx="222">
                  <c:v>509</c:v>
                </c:pt>
                <c:pt idx="223">
                  <c:v>509</c:v>
                </c:pt>
                <c:pt idx="224">
                  <c:v>512</c:v>
                </c:pt>
                <c:pt idx="225">
                  <c:v>513</c:v>
                </c:pt>
                <c:pt idx="226">
                  <c:v>513</c:v>
                </c:pt>
                <c:pt idx="227">
                  <c:v>513</c:v>
                </c:pt>
                <c:pt idx="228">
                  <c:v>522</c:v>
                </c:pt>
                <c:pt idx="229">
                  <c:v>523</c:v>
                </c:pt>
                <c:pt idx="230">
                  <c:v>524</c:v>
                </c:pt>
                <c:pt idx="231">
                  <c:v>526</c:v>
                </c:pt>
                <c:pt idx="232">
                  <c:v>526</c:v>
                </c:pt>
                <c:pt idx="233">
                  <c:v>528</c:v>
                </c:pt>
                <c:pt idx="234">
                  <c:v>528</c:v>
                </c:pt>
                <c:pt idx="235">
                  <c:v>529</c:v>
                </c:pt>
                <c:pt idx="236">
                  <c:v>530</c:v>
                </c:pt>
                <c:pt idx="237">
                  <c:v>539</c:v>
                </c:pt>
                <c:pt idx="238">
                  <c:v>539</c:v>
                </c:pt>
                <c:pt idx="239">
                  <c:v>542</c:v>
                </c:pt>
                <c:pt idx="240">
                  <c:v>544</c:v>
                </c:pt>
                <c:pt idx="241">
                  <c:v>545</c:v>
                </c:pt>
                <c:pt idx="242">
                  <c:v>546</c:v>
                </c:pt>
                <c:pt idx="243">
                  <c:v>547</c:v>
                </c:pt>
                <c:pt idx="244">
                  <c:v>548</c:v>
                </c:pt>
                <c:pt idx="245">
                  <c:v>549</c:v>
                </c:pt>
                <c:pt idx="246">
                  <c:v>554</c:v>
                </c:pt>
                <c:pt idx="247">
                  <c:v>555</c:v>
                </c:pt>
                <c:pt idx="248">
                  <c:v>555</c:v>
                </c:pt>
                <c:pt idx="249">
                  <c:v>556</c:v>
                </c:pt>
                <c:pt idx="250">
                  <c:v>559</c:v>
                </c:pt>
                <c:pt idx="251">
                  <c:v>560</c:v>
                </c:pt>
                <c:pt idx="252">
                  <c:v>560</c:v>
                </c:pt>
                <c:pt idx="253">
                  <c:v>561</c:v>
                </c:pt>
                <c:pt idx="254">
                  <c:v>564</c:v>
                </c:pt>
                <c:pt idx="255">
                  <c:v>565</c:v>
                </c:pt>
                <c:pt idx="256">
                  <c:v>566</c:v>
                </c:pt>
                <c:pt idx="257">
                  <c:v>568</c:v>
                </c:pt>
                <c:pt idx="258">
                  <c:v>569</c:v>
                </c:pt>
                <c:pt idx="259">
                  <c:v>569</c:v>
                </c:pt>
                <c:pt idx="260">
                  <c:v>570</c:v>
                </c:pt>
                <c:pt idx="261">
                  <c:v>570</c:v>
                </c:pt>
                <c:pt idx="262">
                  <c:v>572</c:v>
                </c:pt>
                <c:pt idx="263">
                  <c:v>574</c:v>
                </c:pt>
                <c:pt idx="264">
                  <c:v>574</c:v>
                </c:pt>
                <c:pt idx="265">
                  <c:v>575</c:v>
                </c:pt>
                <c:pt idx="266">
                  <c:v>575</c:v>
                </c:pt>
                <c:pt idx="267">
                  <c:v>582</c:v>
                </c:pt>
                <c:pt idx="268">
                  <c:v>586</c:v>
                </c:pt>
                <c:pt idx="269">
                  <c:v>587</c:v>
                </c:pt>
                <c:pt idx="270">
                  <c:v>591</c:v>
                </c:pt>
                <c:pt idx="271">
                  <c:v>591</c:v>
                </c:pt>
                <c:pt idx="272">
                  <c:v>592</c:v>
                </c:pt>
                <c:pt idx="273">
                  <c:v>594</c:v>
                </c:pt>
                <c:pt idx="274">
                  <c:v>597</c:v>
                </c:pt>
                <c:pt idx="275">
                  <c:v>597</c:v>
                </c:pt>
                <c:pt idx="276">
                  <c:v>602</c:v>
                </c:pt>
                <c:pt idx="277">
                  <c:v>607</c:v>
                </c:pt>
                <c:pt idx="278">
                  <c:v>614</c:v>
                </c:pt>
                <c:pt idx="279">
                  <c:v>614</c:v>
                </c:pt>
                <c:pt idx="280">
                  <c:v>616</c:v>
                </c:pt>
                <c:pt idx="281">
                  <c:v>618</c:v>
                </c:pt>
                <c:pt idx="282">
                  <c:v>620</c:v>
                </c:pt>
                <c:pt idx="283">
                  <c:v>623</c:v>
                </c:pt>
                <c:pt idx="284">
                  <c:v>625</c:v>
                </c:pt>
                <c:pt idx="285">
                  <c:v>626</c:v>
                </c:pt>
                <c:pt idx="286">
                  <c:v>627</c:v>
                </c:pt>
                <c:pt idx="287">
                  <c:v>631</c:v>
                </c:pt>
                <c:pt idx="288">
                  <c:v>631</c:v>
                </c:pt>
                <c:pt idx="289">
                  <c:v>632</c:v>
                </c:pt>
                <c:pt idx="290">
                  <c:v>633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642</c:v>
                </c:pt>
                <c:pt idx="295">
                  <c:v>642</c:v>
                </c:pt>
                <c:pt idx="296">
                  <c:v>642</c:v>
                </c:pt>
                <c:pt idx="297">
                  <c:v>646</c:v>
                </c:pt>
                <c:pt idx="298">
                  <c:v>648</c:v>
                </c:pt>
                <c:pt idx="299">
                  <c:v>652</c:v>
                </c:pt>
                <c:pt idx="300">
                  <c:v>654</c:v>
                </c:pt>
                <c:pt idx="301">
                  <c:v>655</c:v>
                </c:pt>
                <c:pt idx="302">
                  <c:v>656</c:v>
                </c:pt>
                <c:pt idx="303">
                  <c:v>656</c:v>
                </c:pt>
                <c:pt idx="304">
                  <c:v>658</c:v>
                </c:pt>
                <c:pt idx="305">
                  <c:v>658</c:v>
                </c:pt>
                <c:pt idx="306">
                  <c:v>659</c:v>
                </c:pt>
                <c:pt idx="307">
                  <c:v>670</c:v>
                </c:pt>
                <c:pt idx="308">
                  <c:v>671</c:v>
                </c:pt>
                <c:pt idx="309">
                  <c:v>672</c:v>
                </c:pt>
                <c:pt idx="310">
                  <c:v>676</c:v>
                </c:pt>
                <c:pt idx="311">
                  <c:v>676</c:v>
                </c:pt>
                <c:pt idx="312">
                  <c:v>678</c:v>
                </c:pt>
                <c:pt idx="313">
                  <c:v>681</c:v>
                </c:pt>
                <c:pt idx="314">
                  <c:v>683</c:v>
                </c:pt>
                <c:pt idx="315">
                  <c:v>684</c:v>
                </c:pt>
                <c:pt idx="316">
                  <c:v>695</c:v>
                </c:pt>
                <c:pt idx="317">
                  <c:v>700</c:v>
                </c:pt>
                <c:pt idx="318">
                  <c:v>705</c:v>
                </c:pt>
                <c:pt idx="319">
                  <c:v>706</c:v>
                </c:pt>
                <c:pt idx="320">
                  <c:v>708</c:v>
                </c:pt>
                <c:pt idx="321">
                  <c:v>712</c:v>
                </c:pt>
                <c:pt idx="322">
                  <c:v>713</c:v>
                </c:pt>
                <c:pt idx="323">
                  <c:v>715</c:v>
                </c:pt>
                <c:pt idx="324">
                  <c:v>716</c:v>
                </c:pt>
                <c:pt idx="325">
                  <c:v>720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730</c:v>
                </c:pt>
                <c:pt idx="331">
                  <c:v>733</c:v>
                </c:pt>
                <c:pt idx="332">
                  <c:v>740</c:v>
                </c:pt>
                <c:pt idx="333">
                  <c:v>742</c:v>
                </c:pt>
                <c:pt idx="334">
                  <c:v>756</c:v>
                </c:pt>
                <c:pt idx="335">
                  <c:v>759</c:v>
                </c:pt>
                <c:pt idx="336">
                  <c:v>770</c:v>
                </c:pt>
                <c:pt idx="337">
                  <c:v>779</c:v>
                </c:pt>
                <c:pt idx="338">
                  <c:v>783</c:v>
                </c:pt>
                <c:pt idx="339">
                  <c:v>790</c:v>
                </c:pt>
                <c:pt idx="340">
                  <c:v>808</c:v>
                </c:pt>
                <c:pt idx="341">
                  <c:v>827</c:v>
                </c:pt>
                <c:pt idx="342">
                  <c:v>834</c:v>
                </c:pt>
                <c:pt idx="343">
                  <c:v>837</c:v>
                </c:pt>
                <c:pt idx="344">
                  <c:v>838</c:v>
                </c:pt>
                <c:pt idx="345">
                  <c:v>843</c:v>
                </c:pt>
                <c:pt idx="346">
                  <c:v>847</c:v>
                </c:pt>
                <c:pt idx="347">
                  <c:v>860</c:v>
                </c:pt>
                <c:pt idx="348">
                  <c:v>861</c:v>
                </c:pt>
                <c:pt idx="349">
                  <c:v>861</c:v>
                </c:pt>
                <c:pt idx="350">
                  <c:v>863</c:v>
                </c:pt>
                <c:pt idx="351">
                  <c:v>872</c:v>
                </c:pt>
                <c:pt idx="352">
                  <c:v>875</c:v>
                </c:pt>
                <c:pt idx="353">
                  <c:v>884</c:v>
                </c:pt>
                <c:pt idx="354">
                  <c:v>890</c:v>
                </c:pt>
                <c:pt idx="355">
                  <c:v>901</c:v>
                </c:pt>
                <c:pt idx="356">
                  <c:v>906</c:v>
                </c:pt>
                <c:pt idx="357">
                  <c:v>911</c:v>
                </c:pt>
                <c:pt idx="358">
                  <c:v>916</c:v>
                </c:pt>
                <c:pt idx="359">
                  <c:v>918</c:v>
                </c:pt>
                <c:pt idx="360">
                  <c:v>923</c:v>
                </c:pt>
                <c:pt idx="361">
                  <c:v>930</c:v>
                </c:pt>
                <c:pt idx="362">
                  <c:v>933</c:v>
                </c:pt>
                <c:pt idx="363">
                  <c:v>934</c:v>
                </c:pt>
                <c:pt idx="364">
                  <c:v>937</c:v>
                </c:pt>
                <c:pt idx="365">
                  <c:v>937</c:v>
                </c:pt>
                <c:pt idx="366">
                  <c:v>938</c:v>
                </c:pt>
                <c:pt idx="367">
                  <c:v>940</c:v>
                </c:pt>
                <c:pt idx="368">
                  <c:v>944</c:v>
                </c:pt>
                <c:pt idx="369">
                  <c:v>947</c:v>
                </c:pt>
                <c:pt idx="370">
                  <c:v>953</c:v>
                </c:pt>
                <c:pt idx="371">
                  <c:v>963</c:v>
                </c:pt>
                <c:pt idx="372">
                  <c:v>975</c:v>
                </c:pt>
                <c:pt idx="373">
                  <c:v>984</c:v>
                </c:pt>
                <c:pt idx="374">
                  <c:v>991</c:v>
                </c:pt>
                <c:pt idx="375">
                  <c:v>993</c:v>
                </c:pt>
                <c:pt idx="376">
                  <c:v>994</c:v>
                </c:pt>
                <c:pt idx="377">
                  <c:v>995</c:v>
                </c:pt>
                <c:pt idx="378">
                  <c:v>1002</c:v>
                </c:pt>
                <c:pt idx="379">
                  <c:v>1016</c:v>
                </c:pt>
                <c:pt idx="380">
                  <c:v>1023</c:v>
                </c:pt>
                <c:pt idx="381">
                  <c:v>1029</c:v>
                </c:pt>
                <c:pt idx="382">
                  <c:v>1032</c:v>
                </c:pt>
                <c:pt idx="383">
                  <c:v>1037</c:v>
                </c:pt>
                <c:pt idx="384">
                  <c:v>1038</c:v>
                </c:pt>
                <c:pt idx="385">
                  <c:v>1054</c:v>
                </c:pt>
                <c:pt idx="386">
                  <c:v>1058</c:v>
                </c:pt>
                <c:pt idx="387">
                  <c:v>1065</c:v>
                </c:pt>
                <c:pt idx="388">
                  <c:v>1068</c:v>
                </c:pt>
                <c:pt idx="389">
                  <c:v>1071</c:v>
                </c:pt>
                <c:pt idx="390">
                  <c:v>1073</c:v>
                </c:pt>
                <c:pt idx="391">
                  <c:v>1078</c:v>
                </c:pt>
                <c:pt idx="392">
                  <c:v>1087</c:v>
                </c:pt>
                <c:pt idx="393">
                  <c:v>1096</c:v>
                </c:pt>
                <c:pt idx="394">
                  <c:v>1099</c:v>
                </c:pt>
                <c:pt idx="395">
                  <c:v>1103</c:v>
                </c:pt>
                <c:pt idx="396">
                  <c:v>1105</c:v>
                </c:pt>
                <c:pt idx="397">
                  <c:v>1106</c:v>
                </c:pt>
                <c:pt idx="398">
                  <c:v>1111</c:v>
                </c:pt>
                <c:pt idx="399">
                  <c:v>1115</c:v>
                </c:pt>
                <c:pt idx="400">
                  <c:v>1130</c:v>
                </c:pt>
                <c:pt idx="401">
                  <c:v>1138</c:v>
                </c:pt>
                <c:pt idx="402">
                  <c:v>1143</c:v>
                </c:pt>
                <c:pt idx="403">
                  <c:v>1156</c:v>
                </c:pt>
                <c:pt idx="404">
                  <c:v>1175</c:v>
                </c:pt>
                <c:pt idx="405">
                  <c:v>1183</c:v>
                </c:pt>
                <c:pt idx="406">
                  <c:v>1189</c:v>
                </c:pt>
                <c:pt idx="407">
                  <c:v>1209</c:v>
                </c:pt>
                <c:pt idx="408">
                  <c:v>1218</c:v>
                </c:pt>
                <c:pt idx="409">
                  <c:v>1229</c:v>
                </c:pt>
                <c:pt idx="410">
                  <c:v>1242</c:v>
                </c:pt>
                <c:pt idx="411">
                  <c:v>1264</c:v>
                </c:pt>
                <c:pt idx="412">
                  <c:v>1268</c:v>
                </c:pt>
                <c:pt idx="413">
                  <c:v>1270</c:v>
                </c:pt>
                <c:pt idx="414">
                  <c:v>1271</c:v>
                </c:pt>
                <c:pt idx="415">
                  <c:v>1288</c:v>
                </c:pt>
                <c:pt idx="416">
                  <c:v>1313</c:v>
                </c:pt>
                <c:pt idx="417">
                  <c:v>1326</c:v>
                </c:pt>
                <c:pt idx="418">
                  <c:v>1330</c:v>
                </c:pt>
                <c:pt idx="419">
                  <c:v>1333</c:v>
                </c:pt>
                <c:pt idx="420">
                  <c:v>1334</c:v>
                </c:pt>
                <c:pt idx="421">
                  <c:v>1339</c:v>
                </c:pt>
                <c:pt idx="422">
                  <c:v>1342</c:v>
                </c:pt>
                <c:pt idx="423">
                  <c:v>1346</c:v>
                </c:pt>
                <c:pt idx="424">
                  <c:v>1354</c:v>
                </c:pt>
                <c:pt idx="425">
                  <c:v>1361</c:v>
                </c:pt>
                <c:pt idx="426">
                  <c:v>1367</c:v>
                </c:pt>
                <c:pt idx="427">
                  <c:v>1381</c:v>
                </c:pt>
                <c:pt idx="428">
                  <c:v>1397</c:v>
                </c:pt>
                <c:pt idx="429">
                  <c:v>1401</c:v>
                </c:pt>
                <c:pt idx="430">
                  <c:v>1407</c:v>
                </c:pt>
                <c:pt idx="431">
                  <c:v>1408</c:v>
                </c:pt>
                <c:pt idx="432">
                  <c:v>1412</c:v>
                </c:pt>
                <c:pt idx="433">
                  <c:v>1426</c:v>
                </c:pt>
                <c:pt idx="434">
                  <c:v>1426</c:v>
                </c:pt>
                <c:pt idx="435">
                  <c:v>1441</c:v>
                </c:pt>
                <c:pt idx="436">
                  <c:v>1450</c:v>
                </c:pt>
                <c:pt idx="437">
                  <c:v>1462</c:v>
                </c:pt>
                <c:pt idx="438">
                  <c:v>1479</c:v>
                </c:pt>
                <c:pt idx="439">
                  <c:v>1480</c:v>
                </c:pt>
                <c:pt idx="440">
                  <c:v>1485</c:v>
                </c:pt>
                <c:pt idx="441">
                  <c:v>1490</c:v>
                </c:pt>
                <c:pt idx="442">
                  <c:v>1537</c:v>
                </c:pt>
                <c:pt idx="443">
                  <c:v>1570</c:v>
                </c:pt>
                <c:pt idx="444">
                  <c:v>1577</c:v>
                </c:pt>
                <c:pt idx="445">
                  <c:v>1599</c:v>
                </c:pt>
                <c:pt idx="446">
                  <c:v>1622</c:v>
                </c:pt>
                <c:pt idx="447">
                  <c:v>1633</c:v>
                </c:pt>
                <c:pt idx="448">
                  <c:v>1635</c:v>
                </c:pt>
                <c:pt idx="449">
                  <c:v>1637</c:v>
                </c:pt>
                <c:pt idx="450">
                  <c:v>1643</c:v>
                </c:pt>
                <c:pt idx="451">
                  <c:v>1702</c:v>
                </c:pt>
                <c:pt idx="452">
                  <c:v>1724</c:v>
                </c:pt>
                <c:pt idx="453">
                  <c:v>1732</c:v>
                </c:pt>
                <c:pt idx="454">
                  <c:v>1735</c:v>
                </c:pt>
                <c:pt idx="455">
                  <c:v>1800</c:v>
                </c:pt>
                <c:pt idx="456">
                  <c:v>1819</c:v>
                </c:pt>
                <c:pt idx="457">
                  <c:v>1877</c:v>
                </c:pt>
                <c:pt idx="458">
                  <c:v>1912</c:v>
                </c:pt>
                <c:pt idx="459">
                  <c:v>1921</c:v>
                </c:pt>
                <c:pt idx="460">
                  <c:v>1956</c:v>
                </c:pt>
                <c:pt idx="461">
                  <c:v>1966</c:v>
                </c:pt>
                <c:pt idx="462">
                  <c:v>2079</c:v>
                </c:pt>
                <c:pt idx="463">
                  <c:v>2127</c:v>
                </c:pt>
                <c:pt idx="464">
                  <c:v>2190</c:v>
                </c:pt>
                <c:pt idx="465">
                  <c:v>2193</c:v>
                </c:pt>
                <c:pt idx="466">
                  <c:v>2235</c:v>
                </c:pt>
                <c:pt idx="467">
                  <c:v>2254</c:v>
                </c:pt>
                <c:pt idx="468">
                  <c:v>2288</c:v>
                </c:pt>
                <c:pt idx="469">
                  <c:v>2300</c:v>
                </c:pt>
                <c:pt idx="470">
                  <c:v>2319</c:v>
                </c:pt>
                <c:pt idx="471">
                  <c:v>2327</c:v>
                </c:pt>
                <c:pt idx="472">
                  <c:v>2420</c:v>
                </c:pt>
                <c:pt idx="473">
                  <c:v>2438</c:v>
                </c:pt>
                <c:pt idx="474">
                  <c:v>2448</c:v>
                </c:pt>
                <c:pt idx="475">
                  <c:v>2457</c:v>
                </c:pt>
                <c:pt idx="476">
                  <c:v>2495</c:v>
                </c:pt>
                <c:pt idx="477">
                  <c:v>2531</c:v>
                </c:pt>
                <c:pt idx="478">
                  <c:v>2567</c:v>
                </c:pt>
                <c:pt idx="479">
                  <c:v>2570</c:v>
                </c:pt>
                <c:pt idx="480">
                  <c:v>2584</c:v>
                </c:pt>
                <c:pt idx="481">
                  <c:v>2628</c:v>
                </c:pt>
                <c:pt idx="482">
                  <c:v>2654</c:v>
                </c:pt>
                <c:pt idx="483">
                  <c:v>2781</c:v>
                </c:pt>
                <c:pt idx="484">
                  <c:v>2833</c:v>
                </c:pt>
                <c:pt idx="485">
                  <c:v>3244</c:v>
                </c:pt>
                <c:pt idx="486">
                  <c:v>3464</c:v>
                </c:pt>
                <c:pt idx="487">
                  <c:v>3586</c:v>
                </c:pt>
                <c:pt idx="488">
                  <c:v>3682</c:v>
                </c:pt>
                <c:pt idx="489">
                  <c:v>3822</c:v>
                </c:pt>
                <c:pt idx="490">
                  <c:v>4010</c:v>
                </c:pt>
                <c:pt idx="491">
                  <c:v>4100</c:v>
                </c:pt>
                <c:pt idx="492">
                  <c:v>4754</c:v>
                </c:pt>
                <c:pt idx="493">
                  <c:v>5202</c:v>
                </c:pt>
                <c:pt idx="494">
                  <c:v>5934</c:v>
                </c:pt>
                <c:pt idx="495">
                  <c:v>11328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28-444A-8BB7-EAD21EC4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19456"/>
        <c:axId val="838021088"/>
      </c:scatterChart>
      <c:valAx>
        <c:axId val="83801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21088"/>
        <c:crosses val="autoZero"/>
        <c:crossBetween val="midCat"/>
      </c:valAx>
      <c:valAx>
        <c:axId val="838021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G&amp;K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'Goldfeld-Quandt'!$B$2:$B$497</c:f>
              <c:numCache>
                <c:formatCode>General</c:formatCode>
                <c:ptCount val="496"/>
                <c:pt idx="0">
                  <c:v>79</c:v>
                </c:pt>
                <c:pt idx="1">
                  <c:v>130</c:v>
                </c:pt>
                <c:pt idx="2">
                  <c:v>66</c:v>
                </c:pt>
                <c:pt idx="3">
                  <c:v>1572</c:v>
                </c:pt>
                <c:pt idx="4">
                  <c:v>325</c:v>
                </c:pt>
                <c:pt idx="5">
                  <c:v>152</c:v>
                </c:pt>
                <c:pt idx="6">
                  <c:v>249</c:v>
                </c:pt>
                <c:pt idx="7">
                  <c:v>325</c:v>
                </c:pt>
                <c:pt idx="8">
                  <c:v>161</c:v>
                </c:pt>
                <c:pt idx="9">
                  <c:v>113</c:v>
                </c:pt>
                <c:pt idx="10">
                  <c:v>233</c:v>
                </c:pt>
                <c:pt idx="11">
                  <c:v>88</c:v>
                </c:pt>
                <c:pt idx="12">
                  <c:v>90</c:v>
                </c:pt>
                <c:pt idx="13">
                  <c:v>137</c:v>
                </c:pt>
                <c:pt idx="14">
                  <c:v>577</c:v>
                </c:pt>
                <c:pt idx="15">
                  <c:v>86</c:v>
                </c:pt>
                <c:pt idx="16">
                  <c:v>40</c:v>
                </c:pt>
                <c:pt idx="17">
                  <c:v>678</c:v>
                </c:pt>
                <c:pt idx="18">
                  <c:v>54</c:v>
                </c:pt>
                <c:pt idx="19">
                  <c:v>34</c:v>
                </c:pt>
                <c:pt idx="20">
                  <c:v>66</c:v>
                </c:pt>
                <c:pt idx="21">
                  <c:v>0</c:v>
                </c:pt>
                <c:pt idx="22">
                  <c:v>16</c:v>
                </c:pt>
                <c:pt idx="23">
                  <c:v>72</c:v>
                </c:pt>
                <c:pt idx="24">
                  <c:v>99</c:v>
                </c:pt>
                <c:pt idx="25">
                  <c:v>88</c:v>
                </c:pt>
                <c:pt idx="26">
                  <c:v>412</c:v>
                </c:pt>
                <c:pt idx="27">
                  <c:v>100</c:v>
                </c:pt>
                <c:pt idx="28">
                  <c:v>523</c:v>
                </c:pt>
                <c:pt idx="29">
                  <c:v>143</c:v>
                </c:pt>
                <c:pt idx="30">
                  <c:v>107</c:v>
                </c:pt>
                <c:pt idx="31">
                  <c:v>27</c:v>
                </c:pt>
                <c:pt idx="32">
                  <c:v>155</c:v>
                </c:pt>
                <c:pt idx="33">
                  <c:v>98</c:v>
                </c:pt>
                <c:pt idx="34">
                  <c:v>56</c:v>
                </c:pt>
                <c:pt idx="35">
                  <c:v>172</c:v>
                </c:pt>
                <c:pt idx="36">
                  <c:v>96</c:v>
                </c:pt>
                <c:pt idx="37">
                  <c:v>76</c:v>
                </c:pt>
                <c:pt idx="38">
                  <c:v>227</c:v>
                </c:pt>
                <c:pt idx="39">
                  <c:v>44</c:v>
                </c:pt>
                <c:pt idx="40">
                  <c:v>216</c:v>
                </c:pt>
                <c:pt idx="41">
                  <c:v>187</c:v>
                </c:pt>
                <c:pt idx="42">
                  <c:v>26</c:v>
                </c:pt>
                <c:pt idx="43">
                  <c:v>29</c:v>
                </c:pt>
                <c:pt idx="44">
                  <c:v>47</c:v>
                </c:pt>
                <c:pt idx="45">
                  <c:v>57</c:v>
                </c:pt>
                <c:pt idx="46">
                  <c:v>174</c:v>
                </c:pt>
                <c:pt idx="47">
                  <c:v>18</c:v>
                </c:pt>
                <c:pt idx="48">
                  <c:v>77</c:v>
                </c:pt>
                <c:pt idx="49">
                  <c:v>12</c:v>
                </c:pt>
                <c:pt idx="50">
                  <c:v>48</c:v>
                </c:pt>
                <c:pt idx="51">
                  <c:v>285</c:v>
                </c:pt>
                <c:pt idx="52">
                  <c:v>202</c:v>
                </c:pt>
                <c:pt idx="53">
                  <c:v>64</c:v>
                </c:pt>
                <c:pt idx="54">
                  <c:v>66</c:v>
                </c:pt>
                <c:pt idx="55">
                  <c:v>65</c:v>
                </c:pt>
                <c:pt idx="56">
                  <c:v>164</c:v>
                </c:pt>
                <c:pt idx="57">
                  <c:v>40</c:v>
                </c:pt>
                <c:pt idx="58">
                  <c:v>76</c:v>
                </c:pt>
                <c:pt idx="59">
                  <c:v>139</c:v>
                </c:pt>
                <c:pt idx="60">
                  <c:v>101</c:v>
                </c:pt>
                <c:pt idx="61">
                  <c:v>144</c:v>
                </c:pt>
                <c:pt idx="62">
                  <c:v>179</c:v>
                </c:pt>
                <c:pt idx="63">
                  <c:v>219</c:v>
                </c:pt>
                <c:pt idx="64">
                  <c:v>60</c:v>
                </c:pt>
                <c:pt idx="65">
                  <c:v>77</c:v>
                </c:pt>
                <c:pt idx="66">
                  <c:v>48</c:v>
                </c:pt>
                <c:pt idx="67">
                  <c:v>697</c:v>
                </c:pt>
                <c:pt idx="68">
                  <c:v>53</c:v>
                </c:pt>
                <c:pt idx="69">
                  <c:v>84</c:v>
                </c:pt>
                <c:pt idx="70">
                  <c:v>146</c:v>
                </c:pt>
                <c:pt idx="71">
                  <c:v>449</c:v>
                </c:pt>
                <c:pt idx="72">
                  <c:v>226</c:v>
                </c:pt>
                <c:pt idx="73">
                  <c:v>172</c:v>
                </c:pt>
                <c:pt idx="74">
                  <c:v>99</c:v>
                </c:pt>
                <c:pt idx="75">
                  <c:v>411</c:v>
                </c:pt>
                <c:pt idx="76">
                  <c:v>0</c:v>
                </c:pt>
                <c:pt idx="77">
                  <c:v>85</c:v>
                </c:pt>
                <c:pt idx="78">
                  <c:v>56</c:v>
                </c:pt>
                <c:pt idx="79">
                  <c:v>29</c:v>
                </c:pt>
                <c:pt idx="80">
                  <c:v>86</c:v>
                </c:pt>
                <c:pt idx="81">
                  <c:v>370</c:v>
                </c:pt>
                <c:pt idx="82">
                  <c:v>190</c:v>
                </c:pt>
                <c:pt idx="83">
                  <c:v>101</c:v>
                </c:pt>
                <c:pt idx="84">
                  <c:v>99</c:v>
                </c:pt>
                <c:pt idx="85">
                  <c:v>140</c:v>
                </c:pt>
                <c:pt idx="86">
                  <c:v>130</c:v>
                </c:pt>
                <c:pt idx="87">
                  <c:v>270</c:v>
                </c:pt>
                <c:pt idx="88">
                  <c:v>30</c:v>
                </c:pt>
                <c:pt idx="89">
                  <c:v>107</c:v>
                </c:pt>
                <c:pt idx="90">
                  <c:v>331</c:v>
                </c:pt>
                <c:pt idx="91">
                  <c:v>78</c:v>
                </c:pt>
                <c:pt idx="92">
                  <c:v>301</c:v>
                </c:pt>
                <c:pt idx="93">
                  <c:v>111</c:v>
                </c:pt>
                <c:pt idx="94">
                  <c:v>124</c:v>
                </c:pt>
                <c:pt idx="95">
                  <c:v>153</c:v>
                </c:pt>
                <c:pt idx="96">
                  <c:v>51</c:v>
                </c:pt>
                <c:pt idx="97">
                  <c:v>115</c:v>
                </c:pt>
                <c:pt idx="98">
                  <c:v>310</c:v>
                </c:pt>
                <c:pt idx="99">
                  <c:v>328</c:v>
                </c:pt>
                <c:pt idx="100">
                  <c:v>0</c:v>
                </c:pt>
                <c:pt idx="101">
                  <c:v>1505</c:v>
                </c:pt>
                <c:pt idx="102">
                  <c:v>63</c:v>
                </c:pt>
                <c:pt idx="103">
                  <c:v>13</c:v>
                </c:pt>
                <c:pt idx="104">
                  <c:v>59</c:v>
                </c:pt>
                <c:pt idx="105">
                  <c:v>955</c:v>
                </c:pt>
                <c:pt idx="106">
                  <c:v>181</c:v>
                </c:pt>
                <c:pt idx="107">
                  <c:v>193</c:v>
                </c:pt>
                <c:pt idx="108">
                  <c:v>125</c:v>
                </c:pt>
                <c:pt idx="109">
                  <c:v>217</c:v>
                </c:pt>
                <c:pt idx="110">
                  <c:v>28</c:v>
                </c:pt>
                <c:pt idx="111">
                  <c:v>117</c:v>
                </c:pt>
                <c:pt idx="112">
                  <c:v>79</c:v>
                </c:pt>
                <c:pt idx="113">
                  <c:v>15</c:v>
                </c:pt>
                <c:pt idx="114">
                  <c:v>4</c:v>
                </c:pt>
                <c:pt idx="115">
                  <c:v>431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186</c:v>
                </c:pt>
                <c:pt idx="120">
                  <c:v>1</c:v>
                </c:pt>
                <c:pt idx="121">
                  <c:v>3</c:v>
                </c:pt>
                <c:pt idx="122">
                  <c:v>7</c:v>
                </c:pt>
                <c:pt idx="123">
                  <c:v>198</c:v>
                </c:pt>
                <c:pt idx="124">
                  <c:v>9</c:v>
                </c:pt>
                <c:pt idx="125">
                  <c:v>4</c:v>
                </c:pt>
                <c:pt idx="126">
                  <c:v>3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11</c:v>
                </c:pt>
                <c:pt idx="131">
                  <c:v>28</c:v>
                </c:pt>
                <c:pt idx="132">
                  <c:v>56</c:v>
                </c:pt>
                <c:pt idx="133">
                  <c:v>32</c:v>
                </c:pt>
                <c:pt idx="134">
                  <c:v>32</c:v>
                </c:pt>
                <c:pt idx="135">
                  <c:v>129</c:v>
                </c:pt>
                <c:pt idx="136">
                  <c:v>77</c:v>
                </c:pt>
                <c:pt idx="137">
                  <c:v>143</c:v>
                </c:pt>
                <c:pt idx="138">
                  <c:v>227</c:v>
                </c:pt>
                <c:pt idx="139">
                  <c:v>859</c:v>
                </c:pt>
                <c:pt idx="140">
                  <c:v>377</c:v>
                </c:pt>
                <c:pt idx="141">
                  <c:v>41</c:v>
                </c:pt>
                <c:pt idx="142">
                  <c:v>76</c:v>
                </c:pt>
                <c:pt idx="143">
                  <c:v>189</c:v>
                </c:pt>
                <c:pt idx="144">
                  <c:v>80</c:v>
                </c:pt>
                <c:pt idx="145">
                  <c:v>148</c:v>
                </c:pt>
                <c:pt idx="146">
                  <c:v>24</c:v>
                </c:pt>
                <c:pt idx="147">
                  <c:v>302</c:v>
                </c:pt>
                <c:pt idx="148">
                  <c:v>166</c:v>
                </c:pt>
                <c:pt idx="149">
                  <c:v>358</c:v>
                </c:pt>
                <c:pt idx="150">
                  <c:v>161</c:v>
                </c:pt>
                <c:pt idx="151">
                  <c:v>319</c:v>
                </c:pt>
                <c:pt idx="152">
                  <c:v>54</c:v>
                </c:pt>
                <c:pt idx="153">
                  <c:v>117</c:v>
                </c:pt>
                <c:pt idx="154">
                  <c:v>115</c:v>
                </c:pt>
                <c:pt idx="155">
                  <c:v>187</c:v>
                </c:pt>
                <c:pt idx="156">
                  <c:v>84</c:v>
                </c:pt>
                <c:pt idx="157">
                  <c:v>363</c:v>
                </c:pt>
                <c:pt idx="158">
                  <c:v>244</c:v>
                </c:pt>
                <c:pt idx="159">
                  <c:v>290</c:v>
                </c:pt>
                <c:pt idx="160">
                  <c:v>243</c:v>
                </c:pt>
                <c:pt idx="161">
                  <c:v>113</c:v>
                </c:pt>
                <c:pt idx="162">
                  <c:v>77</c:v>
                </c:pt>
                <c:pt idx="163">
                  <c:v>485</c:v>
                </c:pt>
                <c:pt idx="164">
                  <c:v>1622</c:v>
                </c:pt>
                <c:pt idx="165">
                  <c:v>99</c:v>
                </c:pt>
                <c:pt idx="166">
                  <c:v>188</c:v>
                </c:pt>
                <c:pt idx="167">
                  <c:v>30</c:v>
                </c:pt>
                <c:pt idx="168">
                  <c:v>163</c:v>
                </c:pt>
                <c:pt idx="169">
                  <c:v>179</c:v>
                </c:pt>
                <c:pt idx="170">
                  <c:v>204</c:v>
                </c:pt>
                <c:pt idx="171">
                  <c:v>165</c:v>
                </c:pt>
                <c:pt idx="172">
                  <c:v>1047</c:v>
                </c:pt>
                <c:pt idx="173">
                  <c:v>234</c:v>
                </c:pt>
                <c:pt idx="174">
                  <c:v>250</c:v>
                </c:pt>
                <c:pt idx="175">
                  <c:v>154</c:v>
                </c:pt>
                <c:pt idx="176">
                  <c:v>150</c:v>
                </c:pt>
                <c:pt idx="177">
                  <c:v>102</c:v>
                </c:pt>
                <c:pt idx="178">
                  <c:v>226</c:v>
                </c:pt>
                <c:pt idx="179">
                  <c:v>345</c:v>
                </c:pt>
                <c:pt idx="180">
                  <c:v>68</c:v>
                </c:pt>
                <c:pt idx="181">
                  <c:v>62</c:v>
                </c:pt>
                <c:pt idx="182">
                  <c:v>223</c:v>
                </c:pt>
                <c:pt idx="183">
                  <c:v>61</c:v>
                </c:pt>
                <c:pt idx="184">
                  <c:v>104</c:v>
                </c:pt>
                <c:pt idx="185">
                  <c:v>146</c:v>
                </c:pt>
                <c:pt idx="186">
                  <c:v>102</c:v>
                </c:pt>
                <c:pt idx="187">
                  <c:v>766</c:v>
                </c:pt>
                <c:pt idx="188">
                  <c:v>63</c:v>
                </c:pt>
                <c:pt idx="189">
                  <c:v>113</c:v>
                </c:pt>
                <c:pt idx="190">
                  <c:v>442</c:v>
                </c:pt>
                <c:pt idx="191">
                  <c:v>278</c:v>
                </c:pt>
                <c:pt idx="192">
                  <c:v>64</c:v>
                </c:pt>
                <c:pt idx="193">
                  <c:v>52</c:v>
                </c:pt>
                <c:pt idx="194">
                  <c:v>30</c:v>
                </c:pt>
                <c:pt idx="195">
                  <c:v>1155</c:v>
                </c:pt>
                <c:pt idx="196">
                  <c:v>139</c:v>
                </c:pt>
                <c:pt idx="197">
                  <c:v>40</c:v>
                </c:pt>
                <c:pt idx="198">
                  <c:v>53</c:v>
                </c:pt>
                <c:pt idx="199">
                  <c:v>220</c:v>
                </c:pt>
                <c:pt idx="200">
                  <c:v>114</c:v>
                </c:pt>
                <c:pt idx="201">
                  <c:v>39</c:v>
                </c:pt>
                <c:pt idx="202">
                  <c:v>859</c:v>
                </c:pt>
                <c:pt idx="203">
                  <c:v>137</c:v>
                </c:pt>
                <c:pt idx="204">
                  <c:v>54</c:v>
                </c:pt>
                <c:pt idx="205">
                  <c:v>74</c:v>
                </c:pt>
                <c:pt idx="206">
                  <c:v>98</c:v>
                </c:pt>
                <c:pt idx="207">
                  <c:v>264</c:v>
                </c:pt>
                <c:pt idx="208">
                  <c:v>36</c:v>
                </c:pt>
                <c:pt idx="209">
                  <c:v>11</c:v>
                </c:pt>
                <c:pt idx="210">
                  <c:v>435</c:v>
                </c:pt>
                <c:pt idx="211">
                  <c:v>114</c:v>
                </c:pt>
                <c:pt idx="212">
                  <c:v>17</c:v>
                </c:pt>
                <c:pt idx="213">
                  <c:v>15</c:v>
                </c:pt>
                <c:pt idx="214">
                  <c:v>87</c:v>
                </c:pt>
                <c:pt idx="215">
                  <c:v>227</c:v>
                </c:pt>
                <c:pt idx="216">
                  <c:v>86</c:v>
                </c:pt>
                <c:pt idx="217">
                  <c:v>179</c:v>
                </c:pt>
                <c:pt idx="218">
                  <c:v>74</c:v>
                </c:pt>
                <c:pt idx="219">
                  <c:v>332</c:v>
                </c:pt>
                <c:pt idx="220">
                  <c:v>80</c:v>
                </c:pt>
                <c:pt idx="221">
                  <c:v>95</c:v>
                </c:pt>
                <c:pt idx="222">
                  <c:v>188</c:v>
                </c:pt>
                <c:pt idx="223">
                  <c:v>109</c:v>
                </c:pt>
                <c:pt idx="224">
                  <c:v>367</c:v>
                </c:pt>
                <c:pt idx="225">
                  <c:v>102</c:v>
                </c:pt>
                <c:pt idx="226">
                  <c:v>113</c:v>
                </c:pt>
                <c:pt idx="227">
                  <c:v>94</c:v>
                </c:pt>
                <c:pt idx="228">
                  <c:v>14</c:v>
                </c:pt>
                <c:pt idx="229">
                  <c:v>43</c:v>
                </c:pt>
                <c:pt idx="230">
                  <c:v>98</c:v>
                </c:pt>
                <c:pt idx="231">
                  <c:v>13</c:v>
                </c:pt>
                <c:pt idx="232">
                  <c:v>237</c:v>
                </c:pt>
                <c:pt idx="233">
                  <c:v>112</c:v>
                </c:pt>
                <c:pt idx="234">
                  <c:v>101</c:v>
                </c:pt>
                <c:pt idx="235">
                  <c:v>145</c:v>
                </c:pt>
                <c:pt idx="236">
                  <c:v>535</c:v>
                </c:pt>
                <c:pt idx="237">
                  <c:v>118</c:v>
                </c:pt>
                <c:pt idx="238">
                  <c:v>484</c:v>
                </c:pt>
                <c:pt idx="239">
                  <c:v>315</c:v>
                </c:pt>
                <c:pt idx="240">
                  <c:v>5172</c:v>
                </c:pt>
                <c:pt idx="241">
                  <c:v>154</c:v>
                </c:pt>
                <c:pt idx="242">
                  <c:v>73</c:v>
                </c:pt>
                <c:pt idx="243">
                  <c:v>96</c:v>
                </c:pt>
                <c:pt idx="244">
                  <c:v>98</c:v>
                </c:pt>
                <c:pt idx="245">
                  <c:v>53</c:v>
                </c:pt>
                <c:pt idx="246">
                  <c:v>71</c:v>
                </c:pt>
                <c:pt idx="247">
                  <c:v>194</c:v>
                </c:pt>
                <c:pt idx="248">
                  <c:v>226</c:v>
                </c:pt>
                <c:pt idx="249">
                  <c:v>238</c:v>
                </c:pt>
                <c:pt idx="250">
                  <c:v>755</c:v>
                </c:pt>
                <c:pt idx="251">
                  <c:v>47</c:v>
                </c:pt>
                <c:pt idx="252">
                  <c:v>126</c:v>
                </c:pt>
                <c:pt idx="253">
                  <c:v>104</c:v>
                </c:pt>
                <c:pt idx="254">
                  <c:v>167</c:v>
                </c:pt>
                <c:pt idx="255">
                  <c:v>152</c:v>
                </c:pt>
                <c:pt idx="256">
                  <c:v>128</c:v>
                </c:pt>
                <c:pt idx="257">
                  <c:v>234</c:v>
                </c:pt>
                <c:pt idx="258">
                  <c:v>61</c:v>
                </c:pt>
                <c:pt idx="259">
                  <c:v>66</c:v>
                </c:pt>
                <c:pt idx="260">
                  <c:v>529</c:v>
                </c:pt>
                <c:pt idx="261">
                  <c:v>42</c:v>
                </c:pt>
                <c:pt idx="262">
                  <c:v>75</c:v>
                </c:pt>
                <c:pt idx="263">
                  <c:v>61</c:v>
                </c:pt>
                <c:pt idx="264">
                  <c:v>162</c:v>
                </c:pt>
                <c:pt idx="265">
                  <c:v>47</c:v>
                </c:pt>
                <c:pt idx="266">
                  <c:v>696</c:v>
                </c:pt>
                <c:pt idx="267">
                  <c:v>215</c:v>
                </c:pt>
                <c:pt idx="268">
                  <c:v>534</c:v>
                </c:pt>
                <c:pt idx="269">
                  <c:v>143</c:v>
                </c:pt>
                <c:pt idx="270">
                  <c:v>46</c:v>
                </c:pt>
                <c:pt idx="271">
                  <c:v>98</c:v>
                </c:pt>
                <c:pt idx="272">
                  <c:v>25</c:v>
                </c:pt>
                <c:pt idx="273">
                  <c:v>204</c:v>
                </c:pt>
                <c:pt idx="274">
                  <c:v>202</c:v>
                </c:pt>
                <c:pt idx="275">
                  <c:v>148</c:v>
                </c:pt>
                <c:pt idx="276">
                  <c:v>40</c:v>
                </c:pt>
                <c:pt idx="277">
                  <c:v>71</c:v>
                </c:pt>
                <c:pt idx="278">
                  <c:v>104</c:v>
                </c:pt>
                <c:pt idx="279">
                  <c:v>34</c:v>
                </c:pt>
                <c:pt idx="280">
                  <c:v>129</c:v>
                </c:pt>
                <c:pt idx="281">
                  <c:v>72</c:v>
                </c:pt>
                <c:pt idx="282">
                  <c:v>15</c:v>
                </c:pt>
                <c:pt idx="283">
                  <c:v>102</c:v>
                </c:pt>
                <c:pt idx="284">
                  <c:v>469</c:v>
                </c:pt>
                <c:pt idx="285">
                  <c:v>57</c:v>
                </c:pt>
                <c:pt idx="286">
                  <c:v>23</c:v>
                </c:pt>
                <c:pt idx="287">
                  <c:v>141</c:v>
                </c:pt>
                <c:pt idx="288">
                  <c:v>19</c:v>
                </c:pt>
                <c:pt idx="289">
                  <c:v>71</c:v>
                </c:pt>
                <c:pt idx="290">
                  <c:v>72</c:v>
                </c:pt>
                <c:pt idx="291">
                  <c:v>54</c:v>
                </c:pt>
                <c:pt idx="292">
                  <c:v>93</c:v>
                </c:pt>
                <c:pt idx="293">
                  <c:v>62</c:v>
                </c:pt>
                <c:pt idx="294">
                  <c:v>78</c:v>
                </c:pt>
                <c:pt idx="295">
                  <c:v>14</c:v>
                </c:pt>
                <c:pt idx="296">
                  <c:v>231</c:v>
                </c:pt>
                <c:pt idx="297">
                  <c:v>72</c:v>
                </c:pt>
                <c:pt idx="298">
                  <c:v>197</c:v>
                </c:pt>
                <c:pt idx="299">
                  <c:v>330</c:v>
                </c:pt>
                <c:pt idx="300">
                  <c:v>148</c:v>
                </c:pt>
                <c:pt idx="301">
                  <c:v>208</c:v>
                </c:pt>
                <c:pt idx="302">
                  <c:v>148</c:v>
                </c:pt>
                <c:pt idx="303">
                  <c:v>154</c:v>
                </c:pt>
                <c:pt idx="304">
                  <c:v>142</c:v>
                </c:pt>
                <c:pt idx="305">
                  <c:v>107</c:v>
                </c:pt>
                <c:pt idx="306">
                  <c:v>22</c:v>
                </c:pt>
                <c:pt idx="307">
                  <c:v>84</c:v>
                </c:pt>
                <c:pt idx="308">
                  <c:v>59</c:v>
                </c:pt>
                <c:pt idx="309">
                  <c:v>65</c:v>
                </c:pt>
                <c:pt idx="310">
                  <c:v>24</c:v>
                </c:pt>
                <c:pt idx="311">
                  <c:v>186</c:v>
                </c:pt>
                <c:pt idx="312">
                  <c:v>58</c:v>
                </c:pt>
                <c:pt idx="313">
                  <c:v>74</c:v>
                </c:pt>
                <c:pt idx="314">
                  <c:v>180</c:v>
                </c:pt>
                <c:pt idx="315">
                  <c:v>168</c:v>
                </c:pt>
                <c:pt idx="316">
                  <c:v>36</c:v>
                </c:pt>
                <c:pt idx="317">
                  <c:v>51</c:v>
                </c:pt>
                <c:pt idx="318">
                  <c:v>67</c:v>
                </c:pt>
                <c:pt idx="319">
                  <c:v>1372</c:v>
                </c:pt>
                <c:pt idx="320">
                  <c:v>57</c:v>
                </c:pt>
                <c:pt idx="321">
                  <c:v>33</c:v>
                </c:pt>
                <c:pt idx="322">
                  <c:v>79</c:v>
                </c:pt>
                <c:pt idx="323">
                  <c:v>97</c:v>
                </c:pt>
                <c:pt idx="324">
                  <c:v>617</c:v>
                </c:pt>
                <c:pt idx="325">
                  <c:v>139</c:v>
                </c:pt>
                <c:pt idx="326">
                  <c:v>199</c:v>
                </c:pt>
                <c:pt idx="327">
                  <c:v>107</c:v>
                </c:pt>
                <c:pt idx="328">
                  <c:v>50</c:v>
                </c:pt>
                <c:pt idx="329">
                  <c:v>64</c:v>
                </c:pt>
                <c:pt idx="330">
                  <c:v>55</c:v>
                </c:pt>
                <c:pt idx="331">
                  <c:v>142</c:v>
                </c:pt>
                <c:pt idx="332">
                  <c:v>72</c:v>
                </c:pt>
                <c:pt idx="333">
                  <c:v>79</c:v>
                </c:pt>
                <c:pt idx="334">
                  <c:v>244</c:v>
                </c:pt>
                <c:pt idx="335">
                  <c:v>307</c:v>
                </c:pt>
                <c:pt idx="336">
                  <c:v>212</c:v>
                </c:pt>
                <c:pt idx="337">
                  <c:v>95</c:v>
                </c:pt>
                <c:pt idx="338">
                  <c:v>194</c:v>
                </c:pt>
                <c:pt idx="339">
                  <c:v>101</c:v>
                </c:pt>
                <c:pt idx="340">
                  <c:v>46</c:v>
                </c:pt>
                <c:pt idx="341">
                  <c:v>156</c:v>
                </c:pt>
                <c:pt idx="342">
                  <c:v>821</c:v>
                </c:pt>
                <c:pt idx="343">
                  <c:v>58</c:v>
                </c:pt>
                <c:pt idx="344">
                  <c:v>155</c:v>
                </c:pt>
                <c:pt idx="345">
                  <c:v>1639</c:v>
                </c:pt>
                <c:pt idx="346">
                  <c:v>155</c:v>
                </c:pt>
                <c:pt idx="347">
                  <c:v>166</c:v>
                </c:pt>
                <c:pt idx="348">
                  <c:v>210</c:v>
                </c:pt>
                <c:pt idx="349">
                  <c:v>400</c:v>
                </c:pt>
                <c:pt idx="350">
                  <c:v>98</c:v>
                </c:pt>
                <c:pt idx="351">
                  <c:v>138</c:v>
                </c:pt>
                <c:pt idx="352">
                  <c:v>148</c:v>
                </c:pt>
                <c:pt idx="353">
                  <c:v>267</c:v>
                </c:pt>
                <c:pt idx="354">
                  <c:v>144</c:v>
                </c:pt>
                <c:pt idx="355">
                  <c:v>256</c:v>
                </c:pt>
                <c:pt idx="356">
                  <c:v>72</c:v>
                </c:pt>
                <c:pt idx="357">
                  <c:v>87</c:v>
                </c:pt>
                <c:pt idx="358">
                  <c:v>129</c:v>
                </c:pt>
                <c:pt idx="359">
                  <c:v>179</c:v>
                </c:pt>
                <c:pt idx="360">
                  <c:v>194</c:v>
                </c:pt>
                <c:pt idx="361">
                  <c:v>124</c:v>
                </c:pt>
                <c:pt idx="362">
                  <c:v>304</c:v>
                </c:pt>
                <c:pt idx="363">
                  <c:v>138</c:v>
                </c:pt>
                <c:pt idx="364">
                  <c:v>41</c:v>
                </c:pt>
                <c:pt idx="365">
                  <c:v>163</c:v>
                </c:pt>
                <c:pt idx="366">
                  <c:v>407</c:v>
                </c:pt>
                <c:pt idx="367">
                  <c:v>447</c:v>
                </c:pt>
                <c:pt idx="368">
                  <c:v>38</c:v>
                </c:pt>
                <c:pt idx="369">
                  <c:v>93</c:v>
                </c:pt>
                <c:pt idx="370">
                  <c:v>59</c:v>
                </c:pt>
                <c:pt idx="371">
                  <c:v>286</c:v>
                </c:pt>
                <c:pt idx="372">
                  <c:v>66</c:v>
                </c:pt>
                <c:pt idx="373">
                  <c:v>236</c:v>
                </c:pt>
                <c:pt idx="374">
                  <c:v>152</c:v>
                </c:pt>
                <c:pt idx="375">
                  <c:v>1998</c:v>
                </c:pt>
                <c:pt idx="376">
                  <c:v>186</c:v>
                </c:pt>
                <c:pt idx="377">
                  <c:v>235</c:v>
                </c:pt>
                <c:pt idx="378">
                  <c:v>64</c:v>
                </c:pt>
                <c:pt idx="379">
                  <c:v>92</c:v>
                </c:pt>
                <c:pt idx="380">
                  <c:v>53</c:v>
                </c:pt>
                <c:pt idx="381">
                  <c:v>140</c:v>
                </c:pt>
                <c:pt idx="382">
                  <c:v>48</c:v>
                </c:pt>
                <c:pt idx="383">
                  <c:v>112</c:v>
                </c:pt>
                <c:pt idx="384">
                  <c:v>35</c:v>
                </c:pt>
                <c:pt idx="385">
                  <c:v>37</c:v>
                </c:pt>
                <c:pt idx="386">
                  <c:v>48</c:v>
                </c:pt>
                <c:pt idx="387">
                  <c:v>766</c:v>
                </c:pt>
                <c:pt idx="388">
                  <c:v>96</c:v>
                </c:pt>
                <c:pt idx="389">
                  <c:v>57</c:v>
                </c:pt>
                <c:pt idx="390">
                  <c:v>114</c:v>
                </c:pt>
                <c:pt idx="391">
                  <c:v>51</c:v>
                </c:pt>
                <c:pt idx="392">
                  <c:v>87</c:v>
                </c:pt>
                <c:pt idx="393">
                  <c:v>81</c:v>
                </c:pt>
                <c:pt idx="394">
                  <c:v>71</c:v>
                </c:pt>
                <c:pt idx="395">
                  <c:v>164</c:v>
                </c:pt>
                <c:pt idx="396">
                  <c:v>91</c:v>
                </c:pt>
                <c:pt idx="397">
                  <c:v>329</c:v>
                </c:pt>
                <c:pt idx="398">
                  <c:v>128</c:v>
                </c:pt>
                <c:pt idx="399">
                  <c:v>379</c:v>
                </c:pt>
                <c:pt idx="400">
                  <c:v>52</c:v>
                </c:pt>
                <c:pt idx="401">
                  <c:v>63</c:v>
                </c:pt>
                <c:pt idx="402">
                  <c:v>97</c:v>
                </c:pt>
                <c:pt idx="403">
                  <c:v>56</c:v>
                </c:pt>
                <c:pt idx="404">
                  <c:v>36</c:v>
                </c:pt>
                <c:pt idx="405">
                  <c:v>138</c:v>
                </c:pt>
                <c:pt idx="406">
                  <c:v>142</c:v>
                </c:pt>
                <c:pt idx="407">
                  <c:v>75</c:v>
                </c:pt>
                <c:pt idx="408">
                  <c:v>89</c:v>
                </c:pt>
                <c:pt idx="409">
                  <c:v>63</c:v>
                </c:pt>
                <c:pt idx="410">
                  <c:v>176</c:v>
                </c:pt>
                <c:pt idx="411">
                  <c:v>227</c:v>
                </c:pt>
                <c:pt idx="412">
                  <c:v>25</c:v>
                </c:pt>
                <c:pt idx="413">
                  <c:v>0</c:v>
                </c:pt>
                <c:pt idx="414">
                  <c:v>27</c:v>
                </c:pt>
                <c:pt idx="415">
                  <c:v>39</c:v>
                </c:pt>
                <c:pt idx="416">
                  <c:v>61</c:v>
                </c:pt>
                <c:pt idx="417">
                  <c:v>32</c:v>
                </c:pt>
                <c:pt idx="418">
                  <c:v>2</c:v>
                </c:pt>
                <c:pt idx="419">
                  <c:v>109</c:v>
                </c:pt>
                <c:pt idx="420">
                  <c:v>32</c:v>
                </c:pt>
                <c:pt idx="421">
                  <c:v>68</c:v>
                </c:pt>
                <c:pt idx="422">
                  <c:v>6</c:v>
                </c:pt>
                <c:pt idx="423">
                  <c:v>213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211</c:v>
                </c:pt>
                <c:pt idx="430">
                  <c:v>15</c:v>
                </c:pt>
                <c:pt idx="431">
                  <c:v>95</c:v>
                </c:pt>
                <c:pt idx="432">
                  <c:v>127</c:v>
                </c:pt>
                <c:pt idx="433">
                  <c:v>136</c:v>
                </c:pt>
                <c:pt idx="434">
                  <c:v>32</c:v>
                </c:pt>
                <c:pt idx="435">
                  <c:v>76</c:v>
                </c:pt>
                <c:pt idx="436">
                  <c:v>28</c:v>
                </c:pt>
                <c:pt idx="437">
                  <c:v>0</c:v>
                </c:pt>
                <c:pt idx="438">
                  <c:v>664</c:v>
                </c:pt>
                <c:pt idx="439">
                  <c:v>62</c:v>
                </c:pt>
                <c:pt idx="440">
                  <c:v>48</c:v>
                </c:pt>
                <c:pt idx="441">
                  <c:v>55</c:v>
                </c:pt>
                <c:pt idx="442">
                  <c:v>197</c:v>
                </c:pt>
                <c:pt idx="443">
                  <c:v>88</c:v>
                </c:pt>
                <c:pt idx="444">
                  <c:v>59</c:v>
                </c:pt>
                <c:pt idx="445">
                  <c:v>234</c:v>
                </c:pt>
                <c:pt idx="446">
                  <c:v>148</c:v>
                </c:pt>
                <c:pt idx="447">
                  <c:v>96</c:v>
                </c:pt>
                <c:pt idx="448">
                  <c:v>49</c:v>
                </c:pt>
                <c:pt idx="449">
                  <c:v>98</c:v>
                </c:pt>
                <c:pt idx="450">
                  <c:v>198</c:v>
                </c:pt>
                <c:pt idx="451">
                  <c:v>159</c:v>
                </c:pt>
                <c:pt idx="452">
                  <c:v>22</c:v>
                </c:pt>
                <c:pt idx="453">
                  <c:v>154</c:v>
                </c:pt>
                <c:pt idx="454">
                  <c:v>128</c:v>
                </c:pt>
                <c:pt idx="455">
                  <c:v>129</c:v>
                </c:pt>
                <c:pt idx="456">
                  <c:v>1546</c:v>
                </c:pt>
                <c:pt idx="457">
                  <c:v>79</c:v>
                </c:pt>
                <c:pt idx="458">
                  <c:v>214</c:v>
                </c:pt>
                <c:pt idx="459">
                  <c:v>134</c:v>
                </c:pt>
                <c:pt idx="460">
                  <c:v>268</c:v>
                </c:pt>
                <c:pt idx="461">
                  <c:v>128</c:v>
                </c:pt>
                <c:pt idx="462">
                  <c:v>47</c:v>
                </c:pt>
                <c:pt idx="463">
                  <c:v>200</c:v>
                </c:pt>
                <c:pt idx="464">
                  <c:v>264</c:v>
                </c:pt>
                <c:pt idx="465">
                  <c:v>193</c:v>
                </c:pt>
                <c:pt idx="466">
                  <c:v>114</c:v>
                </c:pt>
                <c:pt idx="467">
                  <c:v>160</c:v>
                </c:pt>
                <c:pt idx="468">
                  <c:v>46</c:v>
                </c:pt>
                <c:pt idx="469">
                  <c:v>136</c:v>
                </c:pt>
                <c:pt idx="470">
                  <c:v>73</c:v>
                </c:pt>
                <c:pt idx="471">
                  <c:v>65</c:v>
                </c:pt>
                <c:pt idx="472">
                  <c:v>579</c:v>
                </c:pt>
                <c:pt idx="473">
                  <c:v>101</c:v>
                </c:pt>
                <c:pt idx="474">
                  <c:v>74</c:v>
                </c:pt>
                <c:pt idx="475">
                  <c:v>84</c:v>
                </c:pt>
                <c:pt idx="476">
                  <c:v>360</c:v>
                </c:pt>
                <c:pt idx="477">
                  <c:v>5</c:v>
                </c:pt>
                <c:pt idx="478">
                  <c:v>187</c:v>
                </c:pt>
                <c:pt idx="479">
                  <c:v>69</c:v>
                </c:pt>
                <c:pt idx="480">
                  <c:v>82</c:v>
                </c:pt>
                <c:pt idx="481">
                  <c:v>12</c:v>
                </c:pt>
                <c:pt idx="482">
                  <c:v>56</c:v>
                </c:pt>
                <c:pt idx="483">
                  <c:v>44</c:v>
                </c:pt>
                <c:pt idx="484">
                  <c:v>277</c:v>
                </c:pt>
                <c:pt idx="485">
                  <c:v>74</c:v>
                </c:pt>
                <c:pt idx="486">
                  <c:v>79</c:v>
                </c:pt>
                <c:pt idx="487">
                  <c:v>105</c:v>
                </c:pt>
                <c:pt idx="488">
                  <c:v>128</c:v>
                </c:pt>
                <c:pt idx="489">
                  <c:v>185</c:v>
                </c:pt>
                <c:pt idx="490">
                  <c:v>125</c:v>
                </c:pt>
                <c:pt idx="491">
                  <c:v>53</c:v>
                </c:pt>
                <c:pt idx="492">
                  <c:v>53</c:v>
                </c:pt>
                <c:pt idx="493">
                  <c:v>93</c:v>
                </c:pt>
                <c:pt idx="494">
                  <c:v>91</c:v>
                </c:pt>
                <c:pt idx="495">
                  <c:v>91</c:v>
                </c:pt>
              </c:numCache>
            </c:numRef>
          </c:xVal>
          <c:yVal>
            <c:numRef>
              <c:f>'Goldfeld-Quandt'!$C$2:$C$497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4-1741-ABFD-C0E49F725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986735"/>
        <c:axId val="608988367"/>
      </c:scatterChart>
      <c:valAx>
        <c:axId val="60898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988367"/>
        <c:crosses val="autoZero"/>
        <c:crossBetween val="midCat"/>
      </c:valAx>
      <c:valAx>
        <c:axId val="6089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98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" Type="http://schemas.openxmlformats.org/officeDocument/2006/relationships/chart" Target="../charts/chart14.xml"/><Relationship Id="rId21" Type="http://schemas.openxmlformats.org/officeDocument/2006/relationships/chart" Target="../charts/chart32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0</xdr:row>
      <xdr:rowOff>162560</xdr:rowOff>
    </xdr:from>
    <xdr:to>
      <xdr:col>7</xdr:col>
      <xdr:colOff>487680</xdr:colOff>
      <xdr:row>9</xdr:row>
      <xdr:rowOff>193040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8CEA9-5B60-7840-AAAC-CF58B191A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264160</xdr:colOff>
      <xdr:row>10</xdr:row>
      <xdr:rowOff>162560</xdr:rowOff>
    </xdr:from>
    <xdr:to>
      <xdr:col>7</xdr:col>
      <xdr:colOff>477520</xdr:colOff>
      <xdr:row>19</xdr:row>
      <xdr:rowOff>196088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8B6A8-D93E-FF4F-99A1-6BA86C469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264160</xdr:colOff>
      <xdr:row>20</xdr:row>
      <xdr:rowOff>172720</xdr:rowOff>
    </xdr:from>
    <xdr:to>
      <xdr:col>7</xdr:col>
      <xdr:colOff>477520</xdr:colOff>
      <xdr:row>30</xdr:row>
      <xdr:rowOff>3048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E4B08D-6483-5749-9B79-A1408B2B1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264160</xdr:colOff>
      <xdr:row>30</xdr:row>
      <xdr:rowOff>182880</xdr:rowOff>
    </xdr:from>
    <xdr:to>
      <xdr:col>7</xdr:col>
      <xdr:colOff>477520</xdr:colOff>
      <xdr:row>40</xdr:row>
      <xdr:rowOff>13208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C4875F-6200-A74A-BE13-54F407D10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294640</xdr:colOff>
      <xdr:row>0</xdr:row>
      <xdr:rowOff>193040</xdr:rowOff>
    </xdr:from>
    <xdr:to>
      <xdr:col>14</xdr:col>
      <xdr:colOff>508000</xdr:colOff>
      <xdr:row>10</xdr:row>
      <xdr:rowOff>13208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6C55A3-BBAE-0542-B7E0-E4CA66B7D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294640</xdr:colOff>
      <xdr:row>10</xdr:row>
      <xdr:rowOff>172720</xdr:rowOff>
    </xdr:from>
    <xdr:to>
      <xdr:col>14</xdr:col>
      <xdr:colOff>508000</xdr:colOff>
      <xdr:row>20</xdr:row>
      <xdr:rowOff>3048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19D8DE-DF95-C946-BA16-AC2230FEC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284480</xdr:colOff>
      <xdr:row>20</xdr:row>
      <xdr:rowOff>203200</xdr:rowOff>
    </xdr:from>
    <xdr:to>
      <xdr:col>14</xdr:col>
      <xdr:colOff>497840</xdr:colOff>
      <xdr:row>30</xdr:row>
      <xdr:rowOff>10160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CFE72B-A556-894D-9077-9384BC204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274320</xdr:colOff>
      <xdr:row>30</xdr:row>
      <xdr:rowOff>203200</xdr:rowOff>
    </xdr:from>
    <xdr:to>
      <xdr:col>14</xdr:col>
      <xdr:colOff>487680</xdr:colOff>
      <xdr:row>40</xdr:row>
      <xdr:rowOff>33528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587F42-B761-0E44-A661-35EDD9DE0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335280</xdr:colOff>
      <xdr:row>10</xdr:row>
      <xdr:rowOff>172720</xdr:rowOff>
    </xdr:from>
    <xdr:to>
      <xdr:col>21</xdr:col>
      <xdr:colOff>548640</xdr:colOff>
      <xdr:row>20</xdr:row>
      <xdr:rowOff>3048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39CC1C-49D4-444B-8CAB-05F87DD27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325120</xdr:colOff>
      <xdr:row>20</xdr:row>
      <xdr:rowOff>172720</xdr:rowOff>
    </xdr:from>
    <xdr:to>
      <xdr:col>21</xdr:col>
      <xdr:colOff>538480</xdr:colOff>
      <xdr:row>30</xdr:row>
      <xdr:rowOff>3048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33C2762-22E3-EC4C-B9F4-6E71C019D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1013706</xdr:colOff>
      <xdr:row>28</xdr:row>
      <xdr:rowOff>159503</xdr:rowOff>
    </xdr:from>
    <xdr:to>
      <xdr:col>29</xdr:col>
      <xdr:colOff>591949</xdr:colOff>
      <xdr:row>37</xdr:row>
      <xdr:rowOff>8825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49CE2-B2CE-F04E-AAD8-4A32CBA77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335094</xdr:colOff>
      <xdr:row>43</xdr:row>
      <xdr:rowOff>14680</xdr:rowOff>
    </xdr:from>
    <xdr:ext cx="27077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54999C9-F8B0-2F41-88DF-5E2B50F7DF4C}"/>
                </a:ext>
              </a:extLst>
            </xdr:cNvPr>
            <xdr:cNvSpPr txBox="1"/>
          </xdr:nvSpPr>
          <xdr:spPr>
            <a:xfrm>
              <a:off x="18371424" y="8578441"/>
              <a:ext cx="27077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</m:ac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54999C9-F8B0-2F41-88DF-5E2B50F7DF4C}"/>
                </a:ext>
              </a:extLst>
            </xdr:cNvPr>
            <xdr:cNvSpPr txBox="1"/>
          </xdr:nvSpPr>
          <xdr:spPr>
            <a:xfrm>
              <a:off x="18371424" y="8578441"/>
              <a:ext cx="27077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𝐴</a:t>
              </a:r>
              <a:r>
                <a:rPr lang="en-GB" sz="1100" b="0" i="0">
                  <a:latin typeface="Cambria Math" panose="02040503050406030204" pitchFamily="18" charset="0"/>
                </a:rPr>
                <a:t> ̅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241300</xdr:colOff>
      <xdr:row>1</xdr:row>
      <xdr:rowOff>25400</xdr:rowOff>
    </xdr:from>
    <xdr:ext cx="2962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0707404-D3B0-834D-AE97-6D13CF1F0C50}"/>
                </a:ext>
              </a:extLst>
            </xdr:cNvPr>
            <xdr:cNvSpPr txBox="1"/>
          </xdr:nvSpPr>
          <xdr:spPr>
            <a:xfrm>
              <a:off x="21729700" y="228600"/>
              <a:ext cx="2962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</a:rPr>
                      <m:t>𝑋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0707404-D3B0-834D-AE97-6D13CF1F0C50}"/>
                </a:ext>
              </a:extLst>
            </xdr:cNvPr>
            <xdr:cNvSpPr txBox="1"/>
          </xdr:nvSpPr>
          <xdr:spPr>
            <a:xfrm>
              <a:off x="21729700" y="228600"/>
              <a:ext cx="2962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en-GB" sz="1100" b="0" i="0"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latin typeface="Cambria Math" panose="02040503050406030204" pitchFamily="18" charset="0"/>
                </a:rPr>
                <a:t>𝑇 𝑋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24</xdr:col>
      <xdr:colOff>177800</xdr:colOff>
      <xdr:row>14</xdr:row>
      <xdr:rowOff>25400</xdr:rowOff>
    </xdr:from>
    <xdr:ext cx="439864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51F5E02-36A1-3544-AC14-71925B8283FB}"/>
                </a:ext>
              </a:extLst>
            </xdr:cNvPr>
            <xdr:cNvSpPr txBox="1"/>
          </xdr:nvSpPr>
          <xdr:spPr>
            <a:xfrm>
              <a:off x="21666200" y="2870200"/>
              <a:ext cx="43986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p>
                        </m:s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51F5E02-36A1-3544-AC14-71925B8283FB}"/>
                </a:ext>
              </a:extLst>
            </xdr:cNvPr>
            <xdr:cNvSpPr txBox="1"/>
          </xdr:nvSpPr>
          <xdr:spPr>
            <a:xfrm>
              <a:off x="21666200" y="2870200"/>
              <a:ext cx="43986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〖𝑋</a:t>
              </a:r>
              <a:r>
                <a:rPr lang="en-GB" sz="1100" b="0" i="0"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latin typeface="Cambria Math" panose="02040503050406030204" pitchFamily="18" charset="0"/>
                </a:rPr>
                <a:t>𝑇 𝑋〗^(−1)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</xdr:row>
      <xdr:rowOff>63500</xdr:rowOff>
    </xdr:from>
    <xdr:to>
      <xdr:col>15</xdr:col>
      <xdr:colOff>279400</xdr:colOff>
      <xdr:row>11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B4BDF-3539-B94B-B614-8E3CA4746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550333</xdr:colOff>
      <xdr:row>1</xdr:row>
      <xdr:rowOff>80433</xdr:rowOff>
    </xdr:from>
    <xdr:to>
      <xdr:col>21</xdr:col>
      <xdr:colOff>550333</xdr:colOff>
      <xdr:row>11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633BA-32F2-5C41-B8A2-03775BB81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8467</xdr:colOff>
      <xdr:row>1</xdr:row>
      <xdr:rowOff>80433</xdr:rowOff>
    </xdr:from>
    <xdr:to>
      <xdr:col>28</xdr:col>
      <xdr:colOff>8467</xdr:colOff>
      <xdr:row>11</xdr:row>
      <xdr:rowOff>84667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5B510-23FE-8441-8A98-7B726B795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262467</xdr:colOff>
      <xdr:row>1</xdr:row>
      <xdr:rowOff>63500</xdr:rowOff>
    </xdr:from>
    <xdr:to>
      <xdr:col>34</xdr:col>
      <xdr:colOff>262467</xdr:colOff>
      <xdr:row>11</xdr:row>
      <xdr:rowOff>80434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4CA59F-79F5-6643-9374-EFD03BFFB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296333</xdr:colOff>
      <xdr:row>12</xdr:row>
      <xdr:rowOff>12700</xdr:rowOff>
    </xdr:from>
    <xdr:to>
      <xdr:col>15</xdr:col>
      <xdr:colOff>296333</xdr:colOff>
      <xdr:row>22</xdr:row>
      <xdr:rowOff>29633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A00244-1EDB-3D43-BCE2-78A4339A7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550334</xdr:colOff>
      <xdr:row>11</xdr:row>
      <xdr:rowOff>198966</xdr:rowOff>
    </xdr:from>
    <xdr:to>
      <xdr:col>21</xdr:col>
      <xdr:colOff>550334</xdr:colOff>
      <xdr:row>21</xdr:row>
      <xdr:rowOff>198966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CFB373-12C4-D041-A5A2-4113812D6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8467</xdr:colOff>
      <xdr:row>12</xdr:row>
      <xdr:rowOff>12700</xdr:rowOff>
    </xdr:from>
    <xdr:to>
      <xdr:col>28</xdr:col>
      <xdr:colOff>8467</xdr:colOff>
      <xdr:row>22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B7EE40-F89A-9945-90BE-8F1D3A74A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279400</xdr:colOff>
      <xdr:row>12</xdr:row>
      <xdr:rowOff>0</xdr:rowOff>
    </xdr:from>
    <xdr:to>
      <xdr:col>34</xdr:col>
      <xdr:colOff>279400</xdr:colOff>
      <xdr:row>21</xdr:row>
      <xdr:rowOff>182033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81851F-2664-FE48-9D8B-A5005F7EE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296334</xdr:colOff>
      <xdr:row>23</xdr:row>
      <xdr:rowOff>12700</xdr:rowOff>
    </xdr:from>
    <xdr:to>
      <xdr:col>15</xdr:col>
      <xdr:colOff>296334</xdr:colOff>
      <xdr:row>32</xdr:row>
      <xdr:rowOff>186267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FBB642-C809-B34B-97A7-1AD79B77D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567266</xdr:colOff>
      <xdr:row>22</xdr:row>
      <xdr:rowOff>198967</xdr:rowOff>
    </xdr:from>
    <xdr:to>
      <xdr:col>21</xdr:col>
      <xdr:colOff>567266</xdr:colOff>
      <xdr:row>32</xdr:row>
      <xdr:rowOff>182034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4A83E1-88D7-F740-8581-DFC9389A1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25400</xdr:colOff>
      <xdr:row>22</xdr:row>
      <xdr:rowOff>198967</xdr:rowOff>
    </xdr:from>
    <xdr:to>
      <xdr:col>28</xdr:col>
      <xdr:colOff>25400</xdr:colOff>
      <xdr:row>32</xdr:row>
      <xdr:rowOff>182034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C94EFA-6804-3440-B17F-5C3438DD4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279401</xdr:colOff>
      <xdr:row>22</xdr:row>
      <xdr:rowOff>182033</xdr:rowOff>
    </xdr:from>
    <xdr:to>
      <xdr:col>34</xdr:col>
      <xdr:colOff>279401</xdr:colOff>
      <xdr:row>32</xdr:row>
      <xdr:rowOff>182033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09C6B6-43E2-7047-AB62-821D773F9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313266</xdr:colOff>
      <xdr:row>33</xdr:row>
      <xdr:rowOff>198967</xdr:rowOff>
    </xdr:from>
    <xdr:to>
      <xdr:col>15</xdr:col>
      <xdr:colOff>313266</xdr:colOff>
      <xdr:row>44</xdr:row>
      <xdr:rowOff>29633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6AB0585-1943-7246-BE84-BE2578604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567266</xdr:colOff>
      <xdr:row>34</xdr:row>
      <xdr:rowOff>0</xdr:rowOff>
    </xdr:from>
    <xdr:to>
      <xdr:col>21</xdr:col>
      <xdr:colOff>567266</xdr:colOff>
      <xdr:row>44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CBA390-0AD0-3F41-8C77-C3AB3456A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8467</xdr:colOff>
      <xdr:row>33</xdr:row>
      <xdr:rowOff>198967</xdr:rowOff>
    </xdr:from>
    <xdr:to>
      <xdr:col>28</xdr:col>
      <xdr:colOff>8467</xdr:colOff>
      <xdr:row>44</xdr:row>
      <xdr:rowOff>12700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269D7E6-B3F6-3E43-8F51-2F46EEC52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296334</xdr:colOff>
      <xdr:row>34</xdr:row>
      <xdr:rowOff>12700</xdr:rowOff>
    </xdr:from>
    <xdr:to>
      <xdr:col>34</xdr:col>
      <xdr:colOff>296334</xdr:colOff>
      <xdr:row>44</xdr:row>
      <xdr:rowOff>29633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D6C928B-FE1E-4647-AEF3-C804395E9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313266</xdr:colOff>
      <xdr:row>45</xdr:row>
      <xdr:rowOff>12700</xdr:rowOff>
    </xdr:from>
    <xdr:to>
      <xdr:col>15</xdr:col>
      <xdr:colOff>313266</xdr:colOff>
      <xdr:row>55</xdr:row>
      <xdr:rowOff>12700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E5A3FB8-E808-004C-9274-A12141BCD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567267</xdr:colOff>
      <xdr:row>45</xdr:row>
      <xdr:rowOff>12700</xdr:rowOff>
    </xdr:from>
    <xdr:to>
      <xdr:col>21</xdr:col>
      <xdr:colOff>567267</xdr:colOff>
      <xdr:row>55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AB10C8A-7E20-D243-86C9-5EAEF1CA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8467</xdr:colOff>
      <xdr:row>44</xdr:row>
      <xdr:rowOff>198967</xdr:rowOff>
    </xdr:from>
    <xdr:to>
      <xdr:col>28</xdr:col>
      <xdr:colOff>8467</xdr:colOff>
      <xdr:row>54</xdr:row>
      <xdr:rowOff>198967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AF08F82-0CE8-104C-B98E-BC10BFA91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313267</xdr:colOff>
      <xdr:row>45</xdr:row>
      <xdr:rowOff>12700</xdr:rowOff>
    </xdr:from>
    <xdr:to>
      <xdr:col>34</xdr:col>
      <xdr:colOff>313267</xdr:colOff>
      <xdr:row>55</xdr:row>
      <xdr:rowOff>12700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9343F5A-153E-2A4D-8A10-7E22669F6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8467</xdr:colOff>
      <xdr:row>44</xdr:row>
      <xdr:rowOff>182033</xdr:rowOff>
    </xdr:from>
    <xdr:to>
      <xdr:col>41</xdr:col>
      <xdr:colOff>8467</xdr:colOff>
      <xdr:row>54</xdr:row>
      <xdr:rowOff>182033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ACA1CB7-5CBF-B147-A260-398A284CD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444500</xdr:colOff>
      <xdr:row>1</xdr:row>
      <xdr:rowOff>88900</xdr:rowOff>
    </xdr:from>
    <xdr:to>
      <xdr:col>17</xdr:col>
      <xdr:colOff>349250</xdr:colOff>
      <xdr:row>11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EF224-761F-DE41-BB03-2A216C317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9"/>
  <sheetViews>
    <sheetView zoomScale="50" workbookViewId="0">
      <selection activeCell="K53" sqref="K53"/>
    </sheetView>
  </sheetViews>
  <sheetFormatPr baseColWidth="10" defaultRowHeight="16"/>
  <cols>
    <col min="1" max="1" width="14.83203125" customWidth="1"/>
    <col min="2" max="2" width="13" customWidth="1"/>
    <col min="3" max="3" width="12.83203125" customWidth="1"/>
    <col min="4" max="4" width="13.1640625" customWidth="1"/>
    <col min="5" max="6" width="13.33203125" customWidth="1"/>
    <col min="7" max="7" width="12.33203125" customWidth="1"/>
    <col min="11" max="11" width="13" customWidth="1"/>
    <col min="14" max="15" width="12.83203125" bestFit="1" customWidth="1"/>
    <col min="18" max="19" width="12.83203125" bestFit="1" customWidth="1"/>
  </cols>
  <sheetData>
    <row r="1" spans="1:24">
      <c r="A1" s="5" t="s">
        <v>0</v>
      </c>
      <c r="B1" s="5" t="s">
        <v>1</v>
      </c>
      <c r="C1" s="5" t="s">
        <v>2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107</v>
      </c>
      <c r="N1" s="5" t="s">
        <v>0</v>
      </c>
      <c r="O1" s="5" t="s">
        <v>1</v>
      </c>
      <c r="P1" s="5" t="s">
        <v>2</v>
      </c>
      <c r="Q1" s="5" t="s">
        <v>4</v>
      </c>
      <c r="R1" s="5" t="s">
        <v>5</v>
      </c>
      <c r="S1" s="5" t="s">
        <v>6</v>
      </c>
      <c r="T1" s="5" t="s">
        <v>7</v>
      </c>
      <c r="U1" s="5" t="s">
        <v>8</v>
      </c>
      <c r="V1" s="5" t="s">
        <v>9</v>
      </c>
      <c r="W1" s="5" t="s">
        <v>10</v>
      </c>
      <c r="X1" s="5" t="s">
        <v>107</v>
      </c>
    </row>
    <row r="2" spans="1:24">
      <c r="A2" s="5">
        <v>2752</v>
      </c>
      <c r="B2" s="5">
        <v>5091</v>
      </c>
      <c r="C2" s="5">
        <v>178</v>
      </c>
      <c r="D2" s="5">
        <v>159</v>
      </c>
      <c r="E2" s="5">
        <v>3078</v>
      </c>
      <c r="F2" s="5">
        <v>1640</v>
      </c>
      <c r="G2" s="5">
        <v>119</v>
      </c>
      <c r="H2" s="5">
        <v>4</v>
      </c>
      <c r="I2" s="5">
        <v>79</v>
      </c>
      <c r="J2" s="5">
        <v>17</v>
      </c>
      <c r="K2" s="5">
        <v>109</v>
      </c>
      <c r="N2" s="23">
        <f t="shared" ref="N2:N65" si="0">(A2-$A$498)/$A$499</f>
        <v>-2.1692748900201146E-5</v>
      </c>
      <c r="O2" s="23">
        <f t="shared" ref="O2:O65" si="1">(B2-$B$498)/$B$499</f>
        <v>-4.1700832482399131E-6</v>
      </c>
      <c r="P2" s="23">
        <f t="shared" ref="P2:P65" si="2">(C2-$C$498)/$C$499</f>
        <v>-7.6972134268426249E-4</v>
      </c>
      <c r="Q2" s="23">
        <f>(D2-$D$498)/$D$499</f>
        <v>-3.1517282440513846E-4</v>
      </c>
      <c r="R2" s="23">
        <f>(E2-$E$498)/$E$499</f>
        <v>-3.8423340321901498E-6</v>
      </c>
      <c r="S2" s="23">
        <f>(F2-$F$498)/$F$499</f>
        <v>-8.4481364746397263E-5</v>
      </c>
      <c r="T2" s="23">
        <f>(G2-$G$498)/$G$499</f>
        <v>-1.3149767046560584E-3</v>
      </c>
      <c r="U2" s="23">
        <f>(H2-$H$498)/$H$499</f>
        <v>-7.8563372942956171E-3</v>
      </c>
      <c r="V2" s="23">
        <f>(I2-$I$498)/$I$499</f>
        <v>-9.5357661406780445E-4</v>
      </c>
      <c r="W2" s="23">
        <f>(J2-$J$498)/$J$499</f>
        <v>-5.6649100823104419E-3</v>
      </c>
      <c r="X2" s="23">
        <f>(K2-$K$498)/$K$499</f>
        <v>-8.8987353398776461E-4</v>
      </c>
    </row>
    <row r="3" spans="1:24">
      <c r="A3" s="5">
        <v>10460</v>
      </c>
      <c r="B3" s="5">
        <v>19057</v>
      </c>
      <c r="C3" s="5">
        <v>1457</v>
      </c>
      <c r="D3" s="5">
        <v>1674</v>
      </c>
      <c r="E3" s="5">
        <v>11710</v>
      </c>
      <c r="F3" s="5">
        <v>6112</v>
      </c>
      <c r="G3" s="5">
        <v>1108</v>
      </c>
      <c r="H3" s="5">
        <v>5</v>
      </c>
      <c r="I3" s="5">
        <v>130</v>
      </c>
      <c r="J3" s="5">
        <v>29</v>
      </c>
      <c r="K3" s="5">
        <v>1361</v>
      </c>
      <c r="N3" s="23">
        <f t="shared" si="0"/>
        <v>-6.8381100258390582E-6</v>
      </c>
      <c r="O3" s="23">
        <f t="shared" si="1"/>
        <v>-1.8141676662776777E-6</v>
      </c>
      <c r="P3" s="23">
        <f t="shared" si="2"/>
        <v>5.4624602690427299E-4</v>
      </c>
      <c r="Q3" s="23">
        <f t="shared" ref="Q3:Q66" si="3">(D3-$D$498)/$D$499</f>
        <v>6.2124760739270952E-5</v>
      </c>
      <c r="R3" s="23">
        <f t="shared" ref="R3:R66" si="4">(E3-$E$498)/$E$499</f>
        <v>-1.4410069951966924E-6</v>
      </c>
      <c r="S3" s="23">
        <f t="shared" ref="S3:S66" si="5">(F3-$F$498)/$F$499</f>
        <v>-8.8062242121091773E-6</v>
      </c>
      <c r="T3" s="23">
        <f t="shared" ref="T3:T66" si="6">(G3-$G$498)/$G$499</f>
        <v>1.3147944330990039E-3</v>
      </c>
      <c r="U3" s="23">
        <f t="shared" ref="U3:U66" si="7">(H3-$H$498)/$H$499</f>
        <v>-5.6384981947107411E-3</v>
      </c>
      <c r="V3" s="23">
        <f t="shared" ref="V3:V66" si="8">(I3-$I$498)/$I$499</f>
        <v>-4.6709561153756928E-4</v>
      </c>
      <c r="W3" s="23">
        <f t="shared" ref="W3:W66" si="9">(J3-$J$498)/$J$499</f>
        <v>9.5676014744441895E-4</v>
      </c>
      <c r="X3" s="23">
        <f t="shared" ref="X3:X66" si="10">(K3-$K$498)/$K$499</f>
        <v>7.1412378869335107E-4</v>
      </c>
    </row>
    <row r="4" spans="1:24">
      <c r="A4" s="5">
        <v>2413</v>
      </c>
      <c r="B4" s="5">
        <v>4373</v>
      </c>
      <c r="C4" s="5">
        <v>177</v>
      </c>
      <c r="D4" s="5">
        <v>154</v>
      </c>
      <c r="E4" s="5">
        <v>2812</v>
      </c>
      <c r="F4" s="5">
        <v>1503</v>
      </c>
      <c r="G4" s="5">
        <v>132</v>
      </c>
      <c r="H4" s="5">
        <v>0</v>
      </c>
      <c r="I4" s="5">
        <v>66</v>
      </c>
      <c r="J4" s="5">
        <v>14</v>
      </c>
      <c r="K4" s="5">
        <v>113</v>
      </c>
      <c r="N4" s="23">
        <f t="shared" si="0"/>
        <v>-2.2346060080586298E-5</v>
      </c>
      <c r="O4" s="23">
        <f t="shared" si="1"/>
        <v>-4.2912022077020986E-6</v>
      </c>
      <c r="P4" s="23">
        <f t="shared" si="2"/>
        <v>-7.7075024602248651E-4</v>
      </c>
      <c r="Q4" s="23">
        <f t="shared" si="3"/>
        <v>-3.1641803095677014E-4</v>
      </c>
      <c r="R4" s="23">
        <f t="shared" si="4"/>
        <v>-3.916332293524749E-6</v>
      </c>
      <c r="S4" s="23">
        <f t="shared" si="5"/>
        <v>-8.6799677414822458E-5</v>
      </c>
      <c r="T4" s="23">
        <f t="shared" si="6"/>
        <v>-1.2804094399535147E-3</v>
      </c>
      <c r="U4" s="23">
        <f t="shared" si="7"/>
        <v>-1.6727693692635118E-2</v>
      </c>
      <c r="V4" s="23">
        <f t="shared" si="8"/>
        <v>-1.0775815754970801E-3</v>
      </c>
      <c r="W4" s="23">
        <f t="shared" si="9"/>
        <v>-7.320327639749157E-3</v>
      </c>
      <c r="X4" s="23">
        <f t="shared" si="10"/>
        <v>-8.8474894190252145E-4</v>
      </c>
    </row>
    <row r="5" spans="1:24">
      <c r="A5" s="5">
        <v>50128</v>
      </c>
      <c r="B5" s="5">
        <v>87991</v>
      </c>
      <c r="C5" s="5">
        <v>2211</v>
      </c>
      <c r="D5" s="5">
        <v>1119</v>
      </c>
      <c r="E5" s="5">
        <v>61027</v>
      </c>
      <c r="F5" s="5">
        <v>32048</v>
      </c>
      <c r="G5" s="5">
        <v>1386</v>
      </c>
      <c r="H5" s="5">
        <v>58</v>
      </c>
      <c r="I5" s="5">
        <v>1572</v>
      </c>
      <c r="J5" s="5">
        <v>147</v>
      </c>
      <c r="K5" s="5">
        <v>790</v>
      </c>
      <c r="N5" s="23">
        <f t="shared" si="0"/>
        <v>6.9608933937341432E-5</v>
      </c>
      <c r="O5" s="23">
        <f t="shared" si="1"/>
        <v>9.8142645782436417E-6</v>
      </c>
      <c r="P5" s="23">
        <f t="shared" si="2"/>
        <v>1.3220391439251924E-3</v>
      </c>
      <c r="Q5" s="23">
        <f t="shared" si="3"/>
        <v>-7.6093166491849324E-5</v>
      </c>
      <c r="R5" s="23">
        <f t="shared" si="4"/>
        <v>1.227843756960942E-5</v>
      </c>
      <c r="S5" s="23">
        <f t="shared" si="5"/>
        <v>4.3008251570231297E-4</v>
      </c>
      <c r="T5" s="23">
        <f t="shared" si="6"/>
        <v>2.0540020936610942E-3</v>
      </c>
      <c r="U5" s="23">
        <f t="shared" si="7"/>
        <v>0.11190697408328766</v>
      </c>
      <c r="V5" s="23">
        <f t="shared" si="8"/>
        <v>1.328791626392516E-2</v>
      </c>
      <c r="W5" s="23">
        <f t="shared" si="9"/>
        <v>6.6069850740033881E-2</v>
      </c>
      <c r="X5" s="23">
        <f t="shared" si="10"/>
        <v>-1.7411731475113014E-5</v>
      </c>
    </row>
    <row r="6" spans="1:24">
      <c r="A6" s="5">
        <v>7244</v>
      </c>
      <c r="B6" s="5">
        <v>13594</v>
      </c>
      <c r="C6" s="5">
        <v>671</v>
      </c>
      <c r="D6" s="5">
        <v>580</v>
      </c>
      <c r="E6" s="5">
        <v>6228</v>
      </c>
      <c r="F6" s="5">
        <v>3200</v>
      </c>
      <c r="G6" s="5">
        <v>396</v>
      </c>
      <c r="H6" s="5">
        <v>19</v>
      </c>
      <c r="I6" s="5">
        <v>325</v>
      </c>
      <c r="J6" s="5">
        <v>49</v>
      </c>
      <c r="K6" s="5">
        <v>410</v>
      </c>
      <c r="N6" s="23">
        <f t="shared" si="0"/>
        <v>-1.3035893967192E-5</v>
      </c>
      <c r="O6" s="23">
        <f t="shared" si="1"/>
        <v>-2.7357176322134997E-6</v>
      </c>
      <c r="P6" s="23">
        <f t="shared" si="2"/>
        <v>-2.6247199693981528E-4</v>
      </c>
      <c r="Q6" s="23">
        <f t="shared" si="3"/>
        <v>-2.1032643275774811E-4</v>
      </c>
      <c r="R6" s="23">
        <f t="shared" si="4"/>
        <v>-2.9660388321751604E-6</v>
      </c>
      <c r="S6" s="23">
        <f t="shared" si="5"/>
        <v>-5.8083059908854908E-5</v>
      </c>
      <c r="T6" s="23">
        <f t="shared" si="6"/>
        <v>-5.7842806445570225E-4</v>
      </c>
      <c r="U6" s="23">
        <f t="shared" si="7"/>
        <v>2.5411249199477515E-2</v>
      </c>
      <c r="V6" s="23">
        <f t="shared" si="8"/>
        <v>1.3929788099015653E-3</v>
      </c>
      <c r="W6" s="23">
        <f t="shared" si="9"/>
        <v>1.1992877197035854E-2</v>
      </c>
      <c r="X6" s="23">
        <f t="shared" si="10"/>
        <v>-5.0424797957321517E-4</v>
      </c>
    </row>
    <row r="7" spans="1:24">
      <c r="A7" s="5">
        <v>10472</v>
      </c>
      <c r="B7" s="5">
        <v>20849</v>
      </c>
      <c r="C7" s="5">
        <v>1191</v>
      </c>
      <c r="D7" s="5">
        <v>1389</v>
      </c>
      <c r="E7" s="5">
        <v>16034</v>
      </c>
      <c r="F7" s="5">
        <v>7852</v>
      </c>
      <c r="G7" s="5">
        <v>1016</v>
      </c>
      <c r="H7" s="5">
        <v>1</v>
      </c>
      <c r="I7" s="5">
        <v>152</v>
      </c>
      <c r="J7" s="5">
        <v>33</v>
      </c>
      <c r="K7" s="5">
        <v>1073</v>
      </c>
      <c r="N7" s="23">
        <f t="shared" si="0"/>
        <v>-6.814983966356398E-6</v>
      </c>
      <c r="O7" s="23">
        <f t="shared" si="1"/>
        <v>-1.5118763356979608E-6</v>
      </c>
      <c r="P7" s="23">
        <f t="shared" si="2"/>
        <v>2.7255773893668076E-4</v>
      </c>
      <c r="Q7" s="23">
        <f t="shared" si="3"/>
        <v>-8.8520127037367604E-6</v>
      </c>
      <c r="R7" s="23">
        <f t="shared" si="4"/>
        <v>-2.3811796508087796E-7</v>
      </c>
      <c r="S7" s="23">
        <f t="shared" si="5"/>
        <v>2.0638038875918836E-5</v>
      </c>
      <c r="T7" s="23">
        <f t="shared" si="6"/>
        <v>1.0701645598194633E-3</v>
      </c>
      <c r="U7" s="23">
        <f t="shared" si="7"/>
        <v>-1.4509854593050243E-2</v>
      </c>
      <c r="V7" s="23">
        <f t="shared" si="8"/>
        <v>-2.5724106142648744E-4</v>
      </c>
      <c r="W7" s="23">
        <f t="shared" si="9"/>
        <v>3.1639835573627059E-3</v>
      </c>
      <c r="X7" s="23">
        <f t="shared" si="10"/>
        <v>3.4515315855584207E-4</v>
      </c>
    </row>
    <row r="8" spans="1:24">
      <c r="A8" s="5">
        <v>11692</v>
      </c>
      <c r="B8" s="5">
        <v>19479</v>
      </c>
      <c r="C8" s="5">
        <v>481</v>
      </c>
      <c r="D8" s="5">
        <v>364</v>
      </c>
      <c r="E8" s="5">
        <v>15432</v>
      </c>
      <c r="F8" s="5">
        <v>9328</v>
      </c>
      <c r="G8" s="5">
        <v>379</v>
      </c>
      <c r="H8" s="5">
        <v>3</v>
      </c>
      <c r="I8" s="5">
        <v>249</v>
      </c>
      <c r="J8" s="5">
        <v>27</v>
      </c>
      <c r="K8" s="5">
        <v>265</v>
      </c>
      <c r="N8" s="23">
        <f t="shared" si="0"/>
        <v>-4.4638345856192742E-6</v>
      </c>
      <c r="O8" s="23">
        <f t="shared" si="1"/>
        <v>-1.7429807569558917E-6</v>
      </c>
      <c r="P8" s="23">
        <f t="shared" si="2"/>
        <v>-4.5796363120238114E-4</v>
      </c>
      <c r="Q8" s="23">
        <f t="shared" si="3"/>
        <v>-2.6411935578823817E-4</v>
      </c>
      <c r="R8" s="23">
        <f t="shared" si="4"/>
        <v>-4.0558771441707599E-7</v>
      </c>
      <c r="S8" s="23">
        <f t="shared" si="5"/>
        <v>4.5614896529901215E-5</v>
      </c>
      <c r="T8" s="23">
        <f t="shared" si="6"/>
        <v>-6.2363141060518259E-4</v>
      </c>
      <c r="U8" s="23">
        <f t="shared" si="7"/>
        <v>-1.0074176393880493E-2</v>
      </c>
      <c r="V8" s="23">
        <f t="shared" si="8"/>
        <v>6.6802672769964615E-4</v>
      </c>
      <c r="W8" s="23">
        <f t="shared" si="9"/>
        <v>-1.4685155751472447E-4</v>
      </c>
      <c r="X8" s="23">
        <f t="shared" si="10"/>
        <v>-6.9001444266328057E-4</v>
      </c>
    </row>
    <row r="9" spans="1:24">
      <c r="A9" s="5">
        <v>13720</v>
      </c>
      <c r="B9" s="5">
        <v>24137</v>
      </c>
      <c r="C9" s="5">
        <v>537</v>
      </c>
      <c r="D9" s="5">
        <v>305</v>
      </c>
      <c r="E9" s="5">
        <v>19728</v>
      </c>
      <c r="F9" s="5">
        <v>11056</v>
      </c>
      <c r="G9" s="5">
        <v>422</v>
      </c>
      <c r="H9" s="5">
        <v>0</v>
      </c>
      <c r="I9" s="5">
        <v>325</v>
      </c>
      <c r="J9" s="5">
        <v>14</v>
      </c>
      <c r="K9" s="5">
        <v>232</v>
      </c>
      <c r="N9" s="23">
        <f t="shared" si="0"/>
        <v>-5.5553053304969598E-7</v>
      </c>
      <c r="O9" s="23">
        <f t="shared" si="1"/>
        <v>-9.5722572467892682E-7</v>
      </c>
      <c r="P9" s="23">
        <f t="shared" si="2"/>
        <v>-4.0034504426183544E-4</v>
      </c>
      <c r="Q9" s="23">
        <f t="shared" si="3"/>
        <v>-2.7881279309749238E-4</v>
      </c>
      <c r="R9" s="23">
        <f t="shared" si="4"/>
        <v>7.8951202503193856E-7</v>
      </c>
      <c r="S9" s="23">
        <f t="shared" si="5"/>
        <v>7.4856095734563522E-5</v>
      </c>
      <c r="T9" s="23">
        <f t="shared" si="6"/>
        <v>-5.0929353505061467E-4</v>
      </c>
      <c r="U9" s="23">
        <f t="shared" si="7"/>
        <v>-1.6727693692635118E-2</v>
      </c>
      <c r="V9" s="23">
        <f t="shared" si="8"/>
        <v>1.3929788099015653E-3</v>
      </c>
      <c r="W9" s="23">
        <f t="shared" si="9"/>
        <v>-7.320327639749157E-3</v>
      </c>
      <c r="X9" s="23">
        <f t="shared" si="10"/>
        <v>-7.3229232736653682E-4</v>
      </c>
    </row>
    <row r="10" spans="1:24">
      <c r="A10" s="5">
        <v>11844</v>
      </c>
      <c r="B10" s="5">
        <v>22538</v>
      </c>
      <c r="C10" s="5">
        <v>1530</v>
      </c>
      <c r="D10" s="5">
        <v>1692</v>
      </c>
      <c r="E10" s="5">
        <v>15220</v>
      </c>
      <c r="F10" s="5">
        <v>7912</v>
      </c>
      <c r="G10" s="5">
        <v>1250</v>
      </c>
      <c r="H10" s="5">
        <v>0</v>
      </c>
      <c r="I10" s="5">
        <v>161</v>
      </c>
      <c r="J10" s="5">
        <v>31</v>
      </c>
      <c r="K10" s="5">
        <v>1407</v>
      </c>
      <c r="N10" s="23">
        <f t="shared" si="0"/>
        <v>-4.1709044988389118E-6</v>
      </c>
      <c r="O10" s="23">
        <f t="shared" si="1"/>
        <v>-1.2269600090522344E-6</v>
      </c>
      <c r="P10" s="23">
        <f t="shared" si="2"/>
        <v>6.2135597059462722E-4</v>
      </c>
      <c r="Q10" s="23">
        <f t="shared" si="3"/>
        <v>6.6607504325145116E-5</v>
      </c>
      <c r="R10" s="23">
        <f t="shared" si="4"/>
        <v>-4.6456377232284671E-7</v>
      </c>
      <c r="S10" s="23">
        <f t="shared" si="5"/>
        <v>2.1653358292747387E-5</v>
      </c>
      <c r="T10" s="23">
        <f t="shared" si="6"/>
        <v>1.6923753244652516E-3</v>
      </c>
      <c r="U10" s="23">
        <f t="shared" si="7"/>
        <v>-1.6727693692635118E-2</v>
      </c>
      <c r="V10" s="23">
        <f t="shared" si="8"/>
        <v>-1.7139147274468122E-4</v>
      </c>
      <c r="W10" s="23">
        <f t="shared" si="9"/>
        <v>2.0603718524035623E-3</v>
      </c>
      <c r="X10" s="23">
        <f t="shared" si="10"/>
        <v>7.7305659767364771E-4</v>
      </c>
    </row>
    <row r="11" spans="1:24">
      <c r="A11" s="5">
        <v>4694</v>
      </c>
      <c r="B11" s="5">
        <v>8668</v>
      </c>
      <c r="C11" s="5">
        <v>280</v>
      </c>
      <c r="D11" s="5">
        <v>250</v>
      </c>
      <c r="E11" s="5">
        <v>4309</v>
      </c>
      <c r="F11" s="5">
        <v>2324</v>
      </c>
      <c r="G11" s="5">
        <v>199</v>
      </c>
      <c r="H11" s="5">
        <v>3</v>
      </c>
      <c r="I11" s="5">
        <v>113</v>
      </c>
      <c r="J11" s="5">
        <v>26</v>
      </c>
      <c r="K11" s="5">
        <v>183</v>
      </c>
      <c r="N11" s="23">
        <f t="shared" si="0"/>
        <v>-1.7950181607257298E-5</v>
      </c>
      <c r="O11" s="23">
        <f t="shared" si="1"/>
        <v>-3.5666814125905565E-6</v>
      </c>
      <c r="P11" s="23">
        <f t="shared" si="2"/>
        <v>-6.6477320218541133E-4</v>
      </c>
      <c r="Q11" s="23">
        <f t="shared" si="3"/>
        <v>-2.9251006516544124E-4</v>
      </c>
      <c r="R11" s="23">
        <f t="shared" si="4"/>
        <v>-3.4998834318033399E-6</v>
      </c>
      <c r="S11" s="23">
        <f t="shared" si="5"/>
        <v>-7.2906723394551776E-5</v>
      </c>
      <c r="T11" s="23">
        <f t="shared" si="6"/>
        <v>-1.1022550757173275E-3</v>
      </c>
      <c r="U11" s="23">
        <f t="shared" si="7"/>
        <v>-1.0074176393880493E-2</v>
      </c>
      <c r="V11" s="23">
        <f t="shared" si="8"/>
        <v>-6.2925594571431437E-4</v>
      </c>
      <c r="W11" s="23">
        <f t="shared" si="9"/>
        <v>-6.9865740999429621E-4</v>
      </c>
      <c r="X11" s="23">
        <f t="shared" si="10"/>
        <v>-7.9506858041076579E-4</v>
      </c>
    </row>
    <row r="12" spans="1:24">
      <c r="A12" s="5">
        <v>21744</v>
      </c>
      <c r="B12" s="5">
        <v>42334</v>
      </c>
      <c r="C12" s="5">
        <v>4258</v>
      </c>
      <c r="D12" s="5">
        <v>4540</v>
      </c>
      <c r="E12" s="5">
        <v>37849</v>
      </c>
      <c r="F12" s="5">
        <v>18952</v>
      </c>
      <c r="G12" s="5">
        <v>3798</v>
      </c>
      <c r="H12" s="5">
        <v>0</v>
      </c>
      <c r="I12" s="5">
        <v>233</v>
      </c>
      <c r="J12" s="5">
        <v>19</v>
      </c>
      <c r="K12" s="5">
        <v>4100</v>
      </c>
      <c r="N12" s="23">
        <f t="shared" si="0"/>
        <v>1.4908094574355776E-5</v>
      </c>
      <c r="O12" s="23">
        <f t="shared" si="1"/>
        <v>2.1124145334455753E-6</v>
      </c>
      <c r="P12" s="23">
        <f t="shared" si="2"/>
        <v>3.4282042772697833E-3</v>
      </c>
      <c r="Q12" s="23">
        <f t="shared" si="3"/>
        <v>7.7587715613456948E-4</v>
      </c>
      <c r="R12" s="23">
        <f t="shared" si="4"/>
        <v>5.8305740312134083E-6</v>
      </c>
      <c r="S12" s="23">
        <f t="shared" si="5"/>
        <v>2.0847213098920098E-4</v>
      </c>
      <c r="T12" s="23">
        <f t="shared" si="6"/>
        <v>8.4675592061638355E-3</v>
      </c>
      <c r="U12" s="23">
        <f t="shared" si="7"/>
        <v>-1.6727693692635118E-2</v>
      </c>
      <c r="V12" s="23">
        <f t="shared" si="8"/>
        <v>5.1540523670976846E-4</v>
      </c>
      <c r="W12" s="23">
        <f t="shared" si="9"/>
        <v>-4.5612983773512979E-3</v>
      </c>
      <c r="X12" s="23">
        <f t="shared" si="10"/>
        <v>4.2231882190636189E-3</v>
      </c>
    </row>
    <row r="13" spans="1:24">
      <c r="A13" s="5">
        <v>3112</v>
      </c>
      <c r="B13" s="5">
        <v>5590</v>
      </c>
      <c r="C13" s="5">
        <v>208</v>
      </c>
      <c r="D13" s="5">
        <v>145</v>
      </c>
      <c r="E13" s="5">
        <v>3887</v>
      </c>
      <c r="F13" s="5">
        <v>2174</v>
      </c>
      <c r="G13" s="5">
        <v>165</v>
      </c>
      <c r="H13" s="5">
        <v>0</v>
      </c>
      <c r="I13" s="5">
        <v>88</v>
      </c>
      <c r="J13" s="5">
        <v>18</v>
      </c>
      <c r="K13" s="5">
        <v>127</v>
      </c>
      <c r="N13" s="23">
        <f t="shared" si="0"/>
        <v>-2.0998967115721339E-5</v>
      </c>
      <c r="O13" s="23">
        <f t="shared" si="1"/>
        <v>-4.0859072583072798E-6</v>
      </c>
      <c r="P13" s="23">
        <f t="shared" si="2"/>
        <v>-7.3885424253754153E-4</v>
      </c>
      <c r="Q13" s="23">
        <f t="shared" si="3"/>
        <v>-3.1865940274970723E-4</v>
      </c>
      <c r="R13" s="23">
        <f t="shared" si="4"/>
        <v>-3.6172791697101099E-6</v>
      </c>
      <c r="S13" s="23">
        <f t="shared" si="5"/>
        <v>-7.5445021936623152E-5</v>
      </c>
      <c r="T13" s="23">
        <f t="shared" si="6"/>
        <v>-1.1926617680162882E-3</v>
      </c>
      <c r="U13" s="23">
        <f t="shared" si="7"/>
        <v>-1.6727693692635118E-2</v>
      </c>
      <c r="V13" s="23">
        <f t="shared" si="8"/>
        <v>-8.6772702538599831E-4</v>
      </c>
      <c r="W13" s="23">
        <f t="shared" si="9"/>
        <v>-5.1131042298308699E-3</v>
      </c>
      <c r="X13" s="23">
        <f t="shared" si="10"/>
        <v>-8.6681286960417026E-4</v>
      </c>
    </row>
    <row r="14" spans="1:24">
      <c r="A14" s="5">
        <v>2847</v>
      </c>
      <c r="B14" s="5">
        <v>5133</v>
      </c>
      <c r="C14" s="5">
        <v>193</v>
      </c>
      <c r="D14" s="5">
        <v>133</v>
      </c>
      <c r="E14" s="5">
        <v>3779</v>
      </c>
      <c r="F14" s="5">
        <v>2072</v>
      </c>
      <c r="G14" s="5">
        <v>152</v>
      </c>
      <c r="H14" s="5">
        <v>0</v>
      </c>
      <c r="I14" s="5">
        <v>90</v>
      </c>
      <c r="J14" s="5">
        <v>14</v>
      </c>
      <c r="K14" s="5">
        <v>115</v>
      </c>
      <c r="N14" s="23">
        <f t="shared" si="0"/>
        <v>-2.1509667595963418E-5</v>
      </c>
      <c r="O14" s="23">
        <f t="shared" si="1"/>
        <v>-4.1629982951794508E-6</v>
      </c>
      <c r="P14" s="23">
        <f t="shared" si="2"/>
        <v>-7.5428779261090201E-4</v>
      </c>
      <c r="Q14" s="23">
        <f t="shared" si="3"/>
        <v>-3.2164789847362335E-4</v>
      </c>
      <c r="R14" s="23">
        <f t="shared" si="4"/>
        <v>-3.6473235765677668E-6</v>
      </c>
      <c r="S14" s="23">
        <f t="shared" si="5"/>
        <v>-7.7171064945231685E-5</v>
      </c>
      <c r="T14" s="23">
        <f t="shared" si="6"/>
        <v>-1.2272290327188318E-3</v>
      </c>
      <c r="U14" s="23">
        <f t="shared" si="7"/>
        <v>-1.6727693692635118E-2</v>
      </c>
      <c r="V14" s="23">
        <f t="shared" si="8"/>
        <v>-8.4864933901226361E-4</v>
      </c>
      <c r="W14" s="23">
        <f t="shared" si="9"/>
        <v>-7.320327639749157E-3</v>
      </c>
      <c r="X14" s="23">
        <f t="shared" si="10"/>
        <v>-8.8218664585989982E-4</v>
      </c>
    </row>
    <row r="15" spans="1:24">
      <c r="A15" s="5">
        <v>2549</v>
      </c>
      <c r="B15" s="5">
        <v>4896</v>
      </c>
      <c r="C15" s="5">
        <v>249</v>
      </c>
      <c r="D15" s="5">
        <v>168</v>
      </c>
      <c r="E15" s="5">
        <v>3631</v>
      </c>
      <c r="F15" s="5">
        <v>1917</v>
      </c>
      <c r="G15" s="5">
        <v>183</v>
      </c>
      <c r="H15" s="5">
        <v>5</v>
      </c>
      <c r="I15" s="5">
        <v>137</v>
      </c>
      <c r="J15" s="5">
        <v>10</v>
      </c>
      <c r="K15" s="5">
        <v>134</v>
      </c>
      <c r="N15" s="23">
        <f t="shared" si="0"/>
        <v>-2.2083964739782813E-5</v>
      </c>
      <c r="O15" s="23">
        <f t="shared" si="1"/>
        <v>-4.2029776731634867E-6</v>
      </c>
      <c r="P15" s="23">
        <f t="shared" si="2"/>
        <v>-6.9666920567035631E-4</v>
      </c>
      <c r="Q15" s="23">
        <f t="shared" si="3"/>
        <v>-3.1293145261220137E-4</v>
      </c>
      <c r="R15" s="23">
        <f t="shared" si="4"/>
        <v>-3.6884955415208517E-6</v>
      </c>
      <c r="S15" s="23">
        <f t="shared" si="5"/>
        <v>-7.9793973438705443E-5</v>
      </c>
      <c r="T15" s="23">
        <f t="shared" si="6"/>
        <v>-1.1447994015050737E-3</v>
      </c>
      <c r="U15" s="23">
        <f t="shared" si="7"/>
        <v>-5.6384981947107411E-3</v>
      </c>
      <c r="V15" s="23">
        <f t="shared" si="8"/>
        <v>-4.0032370922949779E-4</v>
      </c>
      <c r="W15" s="23">
        <f t="shared" si="9"/>
        <v>-9.5275510496674442E-3</v>
      </c>
      <c r="X15" s="23">
        <f t="shared" si="10"/>
        <v>-8.5784483345499466E-4</v>
      </c>
    </row>
    <row r="16" spans="1:24">
      <c r="A16" s="5">
        <v>22784</v>
      </c>
      <c r="B16" s="5">
        <v>39941</v>
      </c>
      <c r="C16" s="5">
        <v>887</v>
      </c>
      <c r="D16" s="5">
        <v>417</v>
      </c>
      <c r="E16" s="5">
        <v>34415</v>
      </c>
      <c r="F16" s="5">
        <v>19312</v>
      </c>
      <c r="G16" s="5">
        <v>684</v>
      </c>
      <c r="H16" s="5">
        <v>2</v>
      </c>
      <c r="I16" s="5">
        <v>577</v>
      </c>
      <c r="J16" s="5">
        <v>20</v>
      </c>
      <c r="K16" s="5">
        <v>337</v>
      </c>
      <c r="N16" s="23">
        <f t="shared" si="0"/>
        <v>1.6912353062852998E-5</v>
      </c>
      <c r="O16" s="23">
        <f t="shared" si="1"/>
        <v>1.7087408983578172E-6</v>
      </c>
      <c r="P16" s="23">
        <f t="shared" si="2"/>
        <v>-4.0228875883424622E-5</v>
      </c>
      <c r="Q16" s="23">
        <f t="shared" si="3"/>
        <v>-2.5092016634094201E-4</v>
      </c>
      <c r="R16" s="23">
        <f t="shared" si="4"/>
        <v>4.8752731687208765E-6</v>
      </c>
      <c r="S16" s="23">
        <f t="shared" si="5"/>
        <v>2.1456404749017229E-4</v>
      </c>
      <c r="T16" s="23">
        <f t="shared" si="6"/>
        <v>1.8736979972372949E-4</v>
      </c>
      <c r="U16" s="23">
        <f t="shared" si="7"/>
        <v>-1.2292015493465367E-2</v>
      </c>
      <c r="V16" s="23">
        <f t="shared" si="8"/>
        <v>3.7967672929921392E-3</v>
      </c>
      <c r="W16" s="23">
        <f t="shared" si="9"/>
        <v>-4.0094925248717267E-3</v>
      </c>
      <c r="X16" s="23">
        <f t="shared" si="10"/>
        <v>-5.9777178512890328E-4</v>
      </c>
    </row>
    <row r="17" spans="1:24">
      <c r="A17" s="5">
        <v>10060</v>
      </c>
      <c r="B17" s="5">
        <v>19680</v>
      </c>
      <c r="C17" s="5">
        <v>1264</v>
      </c>
      <c r="D17" s="5">
        <v>1425</v>
      </c>
      <c r="E17" s="5">
        <v>17272</v>
      </c>
      <c r="F17" s="5">
        <v>8548</v>
      </c>
      <c r="G17" s="5">
        <v>1162</v>
      </c>
      <c r="H17" s="5">
        <v>4</v>
      </c>
      <c r="I17" s="5">
        <v>86</v>
      </c>
      <c r="J17" s="5">
        <v>18</v>
      </c>
      <c r="K17" s="5">
        <v>1209</v>
      </c>
      <c r="N17" s="23">
        <f t="shared" si="0"/>
        <v>-7.6089786752610659E-6</v>
      </c>
      <c r="O17" s="23">
        <f t="shared" si="1"/>
        <v>-1.709074195880823E-6</v>
      </c>
      <c r="P17" s="23">
        <f t="shared" si="2"/>
        <v>3.4766768262703499E-4</v>
      </c>
      <c r="Q17" s="23">
        <f t="shared" si="3"/>
        <v>1.1347446801158149E-7</v>
      </c>
      <c r="R17" s="23">
        <f t="shared" si="4"/>
        <v>1.062799579726323E-7</v>
      </c>
      <c r="S17" s="23">
        <f t="shared" si="5"/>
        <v>3.2415744111130041E-5</v>
      </c>
      <c r="T17" s="23">
        <f t="shared" si="6"/>
        <v>1.4583815326326473E-3</v>
      </c>
      <c r="U17" s="23">
        <f t="shared" si="7"/>
        <v>-7.8563372942956171E-3</v>
      </c>
      <c r="V17" s="23">
        <f t="shared" si="8"/>
        <v>-8.8680471175973301E-4</v>
      </c>
      <c r="W17" s="23">
        <f t="shared" si="9"/>
        <v>-5.1131042298308699E-3</v>
      </c>
      <c r="X17" s="23">
        <f t="shared" si="10"/>
        <v>5.1938928945411019E-4</v>
      </c>
    </row>
    <row r="18" spans="1:24">
      <c r="A18" s="5">
        <v>1722</v>
      </c>
      <c r="B18" s="5">
        <v>2981</v>
      </c>
      <c r="C18" s="5">
        <v>163</v>
      </c>
      <c r="D18" s="5">
        <v>148</v>
      </c>
      <c r="E18" s="5">
        <v>1868</v>
      </c>
      <c r="F18" s="5">
        <v>1050</v>
      </c>
      <c r="G18" s="5">
        <v>123</v>
      </c>
      <c r="H18" s="5">
        <v>2</v>
      </c>
      <c r="I18" s="5">
        <v>40</v>
      </c>
      <c r="J18" s="5">
        <v>12</v>
      </c>
      <c r="K18" s="5">
        <v>123</v>
      </c>
      <c r="N18" s="23">
        <f t="shared" si="0"/>
        <v>-2.3677735672462816E-5</v>
      </c>
      <c r="O18" s="23">
        <f t="shared" si="1"/>
        <v>-4.5260177948488434E-6</v>
      </c>
      <c r="P18" s="23">
        <f t="shared" si="2"/>
        <v>-7.8515489275762297E-4</v>
      </c>
      <c r="Q18" s="23">
        <f t="shared" si="3"/>
        <v>-3.179122788187282E-4</v>
      </c>
      <c r="R18" s="23">
        <f t="shared" si="4"/>
        <v>-4.1789426645768605E-6</v>
      </c>
      <c r="S18" s="23">
        <f t="shared" si="5"/>
        <v>-9.4465339011878029E-5</v>
      </c>
      <c r="T18" s="23">
        <f t="shared" si="6"/>
        <v>-1.3043406232091219E-3</v>
      </c>
      <c r="U18" s="23">
        <f t="shared" si="7"/>
        <v>-1.2292015493465367E-2</v>
      </c>
      <c r="V18" s="23">
        <f t="shared" si="8"/>
        <v>-1.3255914983556314E-3</v>
      </c>
      <c r="W18" s="23">
        <f t="shared" si="9"/>
        <v>-8.4239393447083002E-3</v>
      </c>
      <c r="X18" s="23">
        <f t="shared" si="10"/>
        <v>-8.7193746168941341E-4</v>
      </c>
    </row>
    <row r="19" spans="1:24">
      <c r="A19" s="5">
        <v>53264</v>
      </c>
      <c r="B19" s="5">
        <v>111785</v>
      </c>
      <c r="C19" s="5">
        <v>1706</v>
      </c>
      <c r="D19" s="5">
        <v>1655</v>
      </c>
      <c r="E19" s="5">
        <v>92512</v>
      </c>
      <c r="F19" s="5">
        <v>39776</v>
      </c>
      <c r="G19" s="5">
        <v>1307</v>
      </c>
      <c r="H19" s="5">
        <v>15</v>
      </c>
      <c r="I19" s="5">
        <v>678</v>
      </c>
      <c r="J19" s="5">
        <v>20</v>
      </c>
      <c r="K19" s="5">
        <v>1103</v>
      </c>
      <c r="N19" s="23">
        <f t="shared" si="0"/>
        <v>7.5652544148809968E-5</v>
      </c>
      <c r="O19" s="23">
        <f t="shared" si="1"/>
        <v>1.3828059176354011E-5</v>
      </c>
      <c r="P19" s="23">
        <f t="shared" si="2"/>
        <v>8.0244295812205663E-4</v>
      </c>
      <c r="Q19" s="23">
        <f t="shared" si="3"/>
        <v>5.7392975843070435E-5</v>
      </c>
      <c r="R19" s="23">
        <f t="shared" si="4"/>
        <v>2.1037216735473531E-5</v>
      </c>
      <c r="S19" s="23">
        <f t="shared" si="5"/>
        <v>5.6085565658983054E-4</v>
      </c>
      <c r="T19" s="23">
        <f t="shared" si="6"/>
        <v>1.8439394850840974E-3</v>
      </c>
      <c r="U19" s="23">
        <f t="shared" si="7"/>
        <v>1.6539892801138014E-2</v>
      </c>
      <c r="V19" s="23">
        <f t="shared" si="8"/>
        <v>4.7601904548657424E-3</v>
      </c>
      <c r="W19" s="23">
        <f t="shared" si="9"/>
        <v>-4.0094925248717267E-3</v>
      </c>
      <c r="X19" s="23">
        <f t="shared" si="10"/>
        <v>3.8358759919516588E-4</v>
      </c>
    </row>
    <row r="20" spans="1:24">
      <c r="A20" s="5">
        <v>3930</v>
      </c>
      <c r="B20" s="5">
        <v>7509</v>
      </c>
      <c r="C20" s="5">
        <v>130</v>
      </c>
      <c r="D20" s="5">
        <v>112</v>
      </c>
      <c r="E20" s="5">
        <v>5009</v>
      </c>
      <c r="F20" s="5">
        <v>2410</v>
      </c>
      <c r="G20" s="5">
        <v>101</v>
      </c>
      <c r="H20" s="5">
        <v>4</v>
      </c>
      <c r="I20" s="5">
        <v>54</v>
      </c>
      <c r="J20" s="5">
        <v>17</v>
      </c>
      <c r="K20" s="5">
        <v>86</v>
      </c>
      <c r="N20" s="23">
        <f t="shared" si="0"/>
        <v>-1.9422540727653332E-5</v>
      </c>
      <c r="O20" s="23">
        <f t="shared" si="1"/>
        <v>-3.7621923791875942E-6</v>
      </c>
      <c r="P20" s="23">
        <f t="shared" si="2"/>
        <v>-8.1910870291901599E-4</v>
      </c>
      <c r="Q20" s="23">
        <f t="shared" si="3"/>
        <v>-3.2687776599047655E-4</v>
      </c>
      <c r="R20" s="23">
        <f t="shared" si="4"/>
        <v>-3.305151165133342E-6</v>
      </c>
      <c r="S20" s="23">
        <f t="shared" si="5"/>
        <v>-7.145143223043084E-5</v>
      </c>
      <c r="T20" s="23">
        <f t="shared" si="6"/>
        <v>-1.3628390711672728E-3</v>
      </c>
      <c r="U20" s="23">
        <f t="shared" si="7"/>
        <v>-7.8563372942956171E-3</v>
      </c>
      <c r="V20" s="23">
        <f t="shared" si="8"/>
        <v>-1.1920476937394885E-3</v>
      </c>
      <c r="W20" s="23">
        <f t="shared" si="9"/>
        <v>-5.6649100823104419E-3</v>
      </c>
      <c r="X20" s="23">
        <f t="shared" si="10"/>
        <v>-9.1933993847791292E-4</v>
      </c>
    </row>
    <row r="21" spans="1:24">
      <c r="A21" s="5">
        <v>1591</v>
      </c>
      <c r="B21" s="5">
        <v>2825</v>
      </c>
      <c r="C21" s="5">
        <v>121</v>
      </c>
      <c r="D21" s="5">
        <v>111</v>
      </c>
      <c r="E21" s="5">
        <v>2116</v>
      </c>
      <c r="F21" s="5">
        <v>1161</v>
      </c>
      <c r="G21" s="5">
        <v>100</v>
      </c>
      <c r="H21" s="5">
        <v>0</v>
      </c>
      <c r="I21" s="5">
        <v>34</v>
      </c>
      <c r="J21" s="5">
        <v>8</v>
      </c>
      <c r="K21" s="5">
        <v>88</v>
      </c>
      <c r="N21" s="23">
        <f t="shared" si="0"/>
        <v>-2.3930195155148521E-5</v>
      </c>
      <c r="O21" s="23">
        <f t="shared" si="1"/>
        <v>-4.5523333347877021E-6</v>
      </c>
      <c r="P21" s="23">
        <f t="shared" si="2"/>
        <v>-8.2836883296303222E-4</v>
      </c>
      <c r="Q21" s="23">
        <f t="shared" si="3"/>
        <v>-3.2712680730080288E-4</v>
      </c>
      <c r="R21" s="23">
        <f t="shared" si="4"/>
        <v>-4.109951804385204E-6</v>
      </c>
      <c r="S21" s="23">
        <f t="shared" si="5"/>
        <v>-9.2586998090745209E-5</v>
      </c>
      <c r="T21" s="23">
        <f t="shared" si="6"/>
        <v>-1.3654980915290072E-3</v>
      </c>
      <c r="U21" s="23">
        <f t="shared" si="7"/>
        <v>-1.6727693692635118E-2</v>
      </c>
      <c r="V21" s="23">
        <f t="shared" si="8"/>
        <v>-1.3828245574768355E-3</v>
      </c>
      <c r="W21" s="23">
        <f t="shared" si="9"/>
        <v>-1.0631162754626586E-2</v>
      </c>
      <c r="X21" s="23">
        <f t="shared" si="10"/>
        <v>-9.1677764243529129E-4</v>
      </c>
    </row>
    <row r="22" spans="1:24">
      <c r="A22" s="5">
        <v>2848</v>
      </c>
      <c r="B22" s="5">
        <v>5066</v>
      </c>
      <c r="C22" s="5">
        <v>200</v>
      </c>
      <c r="D22" s="5">
        <v>184</v>
      </c>
      <c r="E22" s="5">
        <v>3561</v>
      </c>
      <c r="F22" s="5">
        <v>1963</v>
      </c>
      <c r="G22" s="5">
        <v>157</v>
      </c>
      <c r="H22" s="5">
        <v>3</v>
      </c>
      <c r="I22" s="5">
        <v>66</v>
      </c>
      <c r="J22" s="5">
        <v>12</v>
      </c>
      <c r="K22" s="5">
        <v>142</v>
      </c>
      <c r="N22" s="23">
        <f t="shared" si="0"/>
        <v>-2.1507740424339864E-5</v>
      </c>
      <c r="O22" s="23">
        <f t="shared" si="1"/>
        <v>-4.1743004822044736E-6</v>
      </c>
      <c r="P22" s="23">
        <f t="shared" si="2"/>
        <v>-7.4708546924333384E-4</v>
      </c>
      <c r="Q22" s="23">
        <f t="shared" si="3"/>
        <v>-3.089467916469799E-4</v>
      </c>
      <c r="R22" s="23">
        <f t="shared" si="4"/>
        <v>-3.7079687681878517E-6</v>
      </c>
      <c r="S22" s="23">
        <f t="shared" si="5"/>
        <v>-7.9015561885803552E-5</v>
      </c>
      <c r="T22" s="23">
        <f t="shared" si="6"/>
        <v>-1.2139339309101612E-3</v>
      </c>
      <c r="U22" s="23">
        <f t="shared" si="7"/>
        <v>-1.0074176393880493E-2</v>
      </c>
      <c r="V22" s="23">
        <f t="shared" si="8"/>
        <v>-1.0775815754970801E-3</v>
      </c>
      <c r="W22" s="23">
        <f t="shared" si="9"/>
        <v>-8.4239393447083002E-3</v>
      </c>
      <c r="X22" s="23">
        <f t="shared" si="10"/>
        <v>-8.4759564928450835E-4</v>
      </c>
    </row>
    <row r="23" spans="1:24">
      <c r="A23" s="5">
        <v>1384</v>
      </c>
      <c r="B23" s="5">
        <v>2467</v>
      </c>
      <c r="C23" s="5">
        <v>15</v>
      </c>
      <c r="D23" s="5">
        <v>20</v>
      </c>
      <c r="E23" s="5">
        <v>2196</v>
      </c>
      <c r="F23" s="5">
        <v>1172</v>
      </c>
      <c r="G23" s="5">
        <v>15</v>
      </c>
      <c r="H23" s="5">
        <v>0</v>
      </c>
      <c r="I23" s="5">
        <v>0</v>
      </c>
      <c r="J23" s="5">
        <v>0</v>
      </c>
      <c r="K23" s="5">
        <v>15</v>
      </c>
      <c r="N23" s="23">
        <f t="shared" si="0"/>
        <v>-2.4329119681224411E-5</v>
      </c>
      <c r="O23" s="23">
        <f t="shared" si="1"/>
        <v>-4.612724125160213E-6</v>
      </c>
      <c r="P23" s="23">
        <f t="shared" si="2"/>
        <v>-9.3743258681477947E-4</v>
      </c>
      <c r="Q23" s="23">
        <f t="shared" si="3"/>
        <v>-3.497895665405001E-4</v>
      </c>
      <c r="R23" s="23">
        <f t="shared" si="4"/>
        <v>-4.0876966881943472E-6</v>
      </c>
      <c r="S23" s="23">
        <f t="shared" si="5"/>
        <v>-9.2400856197659968E-5</v>
      </c>
      <c r="T23" s="23">
        <f t="shared" si="6"/>
        <v>-1.5915148222764089E-3</v>
      </c>
      <c r="U23" s="23">
        <f t="shared" si="7"/>
        <v>-1.6727693692635118E-2</v>
      </c>
      <c r="V23" s="23">
        <f t="shared" si="8"/>
        <v>-1.7071452258303258E-3</v>
      </c>
      <c r="W23" s="23">
        <f t="shared" si="9"/>
        <v>-1.5045609574463161E-2</v>
      </c>
      <c r="X23" s="23">
        <f t="shared" si="10"/>
        <v>-1.0103014479909793E-3</v>
      </c>
    </row>
    <row r="24" spans="1:24">
      <c r="A24" s="5">
        <v>3454</v>
      </c>
      <c r="B24" s="5">
        <v>6853</v>
      </c>
      <c r="C24" s="5">
        <v>118</v>
      </c>
      <c r="D24" s="5">
        <v>130</v>
      </c>
      <c r="E24" s="5">
        <v>6282</v>
      </c>
      <c r="F24" s="5">
        <v>3100</v>
      </c>
      <c r="G24" s="5">
        <v>106</v>
      </c>
      <c r="H24" s="5">
        <v>0</v>
      </c>
      <c r="I24" s="5">
        <v>16</v>
      </c>
      <c r="J24" s="5">
        <v>2</v>
      </c>
      <c r="K24" s="5">
        <v>104</v>
      </c>
      <c r="N24" s="23">
        <f t="shared" si="0"/>
        <v>-2.0339874420465522E-5</v>
      </c>
      <c r="O24" s="23">
        <f t="shared" si="1"/>
        <v>-3.8728525984176694E-6</v>
      </c>
      <c r="P24" s="23">
        <f t="shared" si="2"/>
        <v>-8.3145554297770429E-4</v>
      </c>
      <c r="Q24" s="23">
        <f t="shared" si="3"/>
        <v>-3.2239502240460238E-4</v>
      </c>
      <c r="R24" s="23">
        <f t="shared" si="4"/>
        <v>-2.9510166287463317E-6</v>
      </c>
      <c r="S24" s="23">
        <f t="shared" si="5"/>
        <v>-5.9775258936902494E-5</v>
      </c>
      <c r="T24" s="23">
        <f t="shared" si="6"/>
        <v>-1.3495439693586022E-3</v>
      </c>
      <c r="U24" s="23">
        <f t="shared" si="7"/>
        <v>-1.6727693692635118E-2</v>
      </c>
      <c r="V24" s="23">
        <f t="shared" si="8"/>
        <v>-1.554523734840448E-3</v>
      </c>
      <c r="W24" s="23">
        <f t="shared" si="9"/>
        <v>-1.3941997869504017E-2</v>
      </c>
      <c r="X24" s="23">
        <f t="shared" si="10"/>
        <v>-8.9627927409431857E-4</v>
      </c>
    </row>
    <row r="25" spans="1:24">
      <c r="A25" s="5">
        <v>2723</v>
      </c>
      <c r="B25" s="5">
        <v>4888</v>
      </c>
      <c r="C25" s="5">
        <v>176</v>
      </c>
      <c r="D25" s="5">
        <v>143</v>
      </c>
      <c r="E25" s="5">
        <v>2964</v>
      </c>
      <c r="F25" s="5">
        <v>1621</v>
      </c>
      <c r="G25" s="5">
        <v>143</v>
      </c>
      <c r="H25" s="5">
        <v>0</v>
      </c>
      <c r="I25" s="5">
        <v>72</v>
      </c>
      <c r="J25" s="5">
        <v>24</v>
      </c>
      <c r="K25" s="5">
        <v>118</v>
      </c>
      <c r="N25" s="23">
        <f t="shared" si="0"/>
        <v>-2.174863687728424E-5</v>
      </c>
      <c r="O25" s="23">
        <f t="shared" si="1"/>
        <v>-4.2043271880321462E-6</v>
      </c>
      <c r="P25" s="23">
        <f t="shared" si="2"/>
        <v>-7.7177914936071054E-4</v>
      </c>
      <c r="Q25" s="23">
        <f t="shared" si="3"/>
        <v>-3.1915748537035993E-4</v>
      </c>
      <c r="R25" s="23">
        <f t="shared" si="4"/>
        <v>-3.8740475727621211E-6</v>
      </c>
      <c r="S25" s="23">
        <f t="shared" si="5"/>
        <v>-8.4802882561726303E-5</v>
      </c>
      <c r="T25" s="23">
        <f t="shared" si="6"/>
        <v>-1.2511602159744391E-3</v>
      </c>
      <c r="U25" s="23">
        <f t="shared" si="7"/>
        <v>-1.6727693692635118E-2</v>
      </c>
      <c r="V25" s="23">
        <f t="shared" si="8"/>
        <v>-1.020348516375876E-3</v>
      </c>
      <c r="W25" s="23">
        <f t="shared" si="9"/>
        <v>-1.8022691149534396E-3</v>
      </c>
      <c r="X25" s="23">
        <f t="shared" si="10"/>
        <v>-8.7834320179596749E-4</v>
      </c>
    </row>
    <row r="26" spans="1:24">
      <c r="A26" s="5">
        <v>8488</v>
      </c>
      <c r="B26" s="5">
        <v>15294</v>
      </c>
      <c r="C26" s="5">
        <v>1341</v>
      </c>
      <c r="D26" s="5">
        <v>1489</v>
      </c>
      <c r="E26" s="5">
        <v>9684</v>
      </c>
      <c r="F26" s="5">
        <v>5244</v>
      </c>
      <c r="G26" s="5">
        <v>995</v>
      </c>
      <c r="H26" s="5">
        <v>3</v>
      </c>
      <c r="I26" s="5">
        <v>99</v>
      </c>
      <c r="J26" s="5">
        <v>19</v>
      </c>
      <c r="K26" s="5">
        <v>1270</v>
      </c>
      <c r="N26" s="23">
        <f t="shared" si="0"/>
        <v>-1.0638492467489555E-5</v>
      </c>
      <c r="O26" s="23">
        <f t="shared" si="1"/>
        <v>-2.4489457226233667E-6</v>
      </c>
      <c r="P26" s="23">
        <f t="shared" si="2"/>
        <v>4.2689323967028537E-4</v>
      </c>
      <c r="Q26" s="23">
        <f t="shared" si="3"/>
        <v>1.6052118328897524E-5</v>
      </c>
      <c r="R26" s="23">
        <f t="shared" si="4"/>
        <v>-2.0046178127301429E-6</v>
      </c>
      <c r="S26" s="23">
        <f t="shared" si="5"/>
        <v>-2.3494511775562232E-5</v>
      </c>
      <c r="T26" s="23">
        <f t="shared" si="6"/>
        <v>1.0143251322230465E-3</v>
      </c>
      <c r="U26" s="23">
        <f t="shared" si="7"/>
        <v>-1.0074176393880493E-2</v>
      </c>
      <c r="V26" s="23">
        <f t="shared" si="8"/>
        <v>-7.6279975033045737E-4</v>
      </c>
      <c r="W26" s="23">
        <f t="shared" si="9"/>
        <v>-4.5612983773512979E-3</v>
      </c>
      <c r="X26" s="23">
        <f t="shared" si="10"/>
        <v>5.9753931875406873E-4</v>
      </c>
    </row>
    <row r="27" spans="1:24">
      <c r="A27" s="5">
        <v>8284</v>
      </c>
      <c r="B27" s="5">
        <v>15104</v>
      </c>
      <c r="C27" s="5">
        <v>1521</v>
      </c>
      <c r="D27" s="5">
        <v>1711</v>
      </c>
      <c r="E27" s="5">
        <v>10266</v>
      </c>
      <c r="F27" s="5">
        <v>5372</v>
      </c>
      <c r="G27" s="5">
        <v>1200</v>
      </c>
      <c r="H27" s="5">
        <v>0</v>
      </c>
      <c r="I27" s="5">
        <v>88</v>
      </c>
      <c r="J27" s="5">
        <v>18</v>
      </c>
      <c r="K27" s="5">
        <v>1462</v>
      </c>
      <c r="N27" s="23">
        <f t="shared" si="0"/>
        <v>-1.103163547869478E-5</v>
      </c>
      <c r="O27" s="23">
        <f t="shared" si="1"/>
        <v>-2.4809967007540287E-6</v>
      </c>
      <c r="P27" s="23">
        <f t="shared" si="2"/>
        <v>6.1209584055061089E-4</v>
      </c>
      <c r="Q27" s="23">
        <f t="shared" si="3"/>
        <v>7.1339289221345633E-5</v>
      </c>
      <c r="R27" s="23">
        <f t="shared" si="4"/>
        <v>-1.8427118424416592E-6</v>
      </c>
      <c r="S27" s="23">
        <f t="shared" si="5"/>
        <v>-2.1328497019661321E-5</v>
      </c>
      <c r="T27" s="23">
        <f t="shared" si="6"/>
        <v>1.5594243063785447E-3</v>
      </c>
      <c r="U27" s="23">
        <f t="shared" si="7"/>
        <v>-1.6727693692635118E-2</v>
      </c>
      <c r="V27" s="23">
        <f t="shared" si="8"/>
        <v>-8.6772702538599831E-4</v>
      </c>
      <c r="W27" s="23">
        <f t="shared" si="9"/>
        <v>-5.1131042298308699E-3</v>
      </c>
      <c r="X27" s="23">
        <f t="shared" si="10"/>
        <v>8.4351973884574136E-4</v>
      </c>
    </row>
    <row r="28" spans="1:24">
      <c r="A28" s="5">
        <v>19552</v>
      </c>
      <c r="B28" s="5">
        <v>34143</v>
      </c>
      <c r="C28" s="5">
        <v>2806</v>
      </c>
      <c r="D28" s="5">
        <v>3420</v>
      </c>
      <c r="E28" s="5">
        <v>17748</v>
      </c>
      <c r="F28" s="5">
        <v>9824</v>
      </c>
      <c r="G28" s="5">
        <v>1779</v>
      </c>
      <c r="H28" s="5">
        <v>10</v>
      </c>
      <c r="I28" s="5">
        <v>412</v>
      </c>
      <c r="J28" s="5">
        <v>72</v>
      </c>
      <c r="K28" s="5">
        <v>2531</v>
      </c>
      <c r="N28" s="23">
        <f t="shared" si="0"/>
        <v>1.0683734375523176E-5</v>
      </c>
      <c r="O28" s="23">
        <f t="shared" si="1"/>
        <v>7.3067999729688072E-7</v>
      </c>
      <c r="P28" s="23">
        <f t="shared" si="2"/>
        <v>1.9342366301684907E-3</v>
      </c>
      <c r="Q28" s="23">
        <f t="shared" si="3"/>
        <v>4.9695088856906557E-4</v>
      </c>
      <c r="R28" s="23">
        <f t="shared" si="4"/>
        <v>2.3869789930823073E-7</v>
      </c>
      <c r="S28" s="23">
        <f t="shared" si="5"/>
        <v>5.4008203709017247E-5</v>
      </c>
      <c r="T28" s="23">
        <f t="shared" si="6"/>
        <v>3.0989970958226107E-3</v>
      </c>
      <c r="U28" s="23">
        <f t="shared" si="7"/>
        <v>5.4506973032136365E-3</v>
      </c>
      <c r="V28" s="23">
        <f t="shared" si="8"/>
        <v>2.2228581671590252E-3</v>
      </c>
      <c r="W28" s="23">
        <f t="shared" si="9"/>
        <v>2.4684411804066001E-2</v>
      </c>
      <c r="X28" s="23">
        <f t="shared" si="10"/>
        <v>2.2130669736269812E-3</v>
      </c>
    </row>
    <row r="29" spans="1:24">
      <c r="A29" s="5">
        <v>2478</v>
      </c>
      <c r="B29" s="5">
        <v>4306</v>
      </c>
      <c r="C29" s="5">
        <v>212</v>
      </c>
      <c r="D29" s="5">
        <v>149</v>
      </c>
      <c r="E29" s="5">
        <v>2612</v>
      </c>
      <c r="F29" s="5">
        <v>1443</v>
      </c>
      <c r="G29" s="5">
        <v>166</v>
      </c>
      <c r="H29" s="5">
        <v>0</v>
      </c>
      <c r="I29" s="5">
        <v>100</v>
      </c>
      <c r="J29" s="5">
        <v>17</v>
      </c>
      <c r="K29" s="5">
        <v>124</v>
      </c>
      <c r="N29" s="23">
        <f t="shared" si="0"/>
        <v>-2.2220793925055219E-5</v>
      </c>
      <c r="O29" s="23">
        <f t="shared" si="1"/>
        <v>-4.3025043947271214E-6</v>
      </c>
      <c r="P29" s="23">
        <f t="shared" si="2"/>
        <v>-7.3473862918464544E-4</v>
      </c>
      <c r="Q29" s="23">
        <f t="shared" si="3"/>
        <v>-3.1766323750840187E-4</v>
      </c>
      <c r="R29" s="23">
        <f t="shared" si="4"/>
        <v>-3.9719700840018912E-6</v>
      </c>
      <c r="S29" s="23">
        <f t="shared" si="5"/>
        <v>-8.7814996831651006E-5</v>
      </c>
      <c r="T29" s="23">
        <f t="shared" si="6"/>
        <v>-1.1900027476545541E-3</v>
      </c>
      <c r="U29" s="23">
        <f t="shared" si="7"/>
        <v>-1.6727693692635118E-2</v>
      </c>
      <c r="V29" s="23">
        <f t="shared" si="8"/>
        <v>-7.5326090714359002E-4</v>
      </c>
      <c r="W29" s="23">
        <f t="shared" si="9"/>
        <v>-5.6649100823104419E-3</v>
      </c>
      <c r="X29" s="23">
        <f t="shared" si="10"/>
        <v>-8.706563136681027E-4</v>
      </c>
    </row>
    <row r="30" spans="1:24">
      <c r="A30" s="5">
        <v>9560</v>
      </c>
      <c r="B30" s="5">
        <v>18264</v>
      </c>
      <c r="C30" s="5">
        <v>973</v>
      </c>
      <c r="D30" s="5">
        <v>885</v>
      </c>
      <c r="E30" s="5">
        <v>9217</v>
      </c>
      <c r="F30" s="5">
        <v>4748</v>
      </c>
      <c r="G30" s="5">
        <v>621</v>
      </c>
      <c r="H30" s="5">
        <v>36</v>
      </c>
      <c r="I30" s="5">
        <v>523</v>
      </c>
      <c r="J30" s="5">
        <v>63</v>
      </c>
      <c r="K30" s="5">
        <v>559</v>
      </c>
      <c r="N30" s="23">
        <f t="shared" si="0"/>
        <v>-8.5725644870385759E-6</v>
      </c>
      <c r="O30" s="23">
        <f t="shared" si="1"/>
        <v>-1.9479383276335457E-6</v>
      </c>
      <c r="P30" s="23">
        <f t="shared" si="2"/>
        <v>4.8256811203842028E-5</v>
      </c>
      <c r="Q30" s="23">
        <f t="shared" si="3"/>
        <v>-1.3436883310821354E-4</v>
      </c>
      <c r="R30" s="23">
        <f t="shared" si="4"/>
        <v>-2.1345320534942702E-6</v>
      </c>
      <c r="S30" s="23">
        <f t="shared" si="5"/>
        <v>-3.1887818954678264E-5</v>
      </c>
      <c r="T30" s="23">
        <f t="shared" si="6"/>
        <v>1.9851516934478787E-5</v>
      </c>
      <c r="U30" s="23">
        <f t="shared" si="7"/>
        <v>6.3114513892420399E-2</v>
      </c>
      <c r="V30" s="23">
        <f t="shared" si="8"/>
        <v>3.2816697609013017E-3</v>
      </c>
      <c r="W30" s="23">
        <f t="shared" si="9"/>
        <v>1.9718159131749857E-2</v>
      </c>
      <c r="X30" s="23">
        <f t="shared" si="10"/>
        <v>-3.1335692439790673E-4</v>
      </c>
    </row>
    <row r="31" spans="1:24">
      <c r="A31" s="5">
        <v>36208</v>
      </c>
      <c r="B31" s="5">
        <v>61262</v>
      </c>
      <c r="C31" s="5">
        <v>1141</v>
      </c>
      <c r="D31" s="5">
        <v>1728</v>
      </c>
      <c r="E31" s="5">
        <v>30131</v>
      </c>
      <c r="F31" s="5">
        <v>14112</v>
      </c>
      <c r="G31" s="5">
        <v>559</v>
      </c>
      <c r="H31" s="5">
        <v>18</v>
      </c>
      <c r="I31" s="5">
        <v>143</v>
      </c>
      <c r="J31" s="5">
        <v>13</v>
      </c>
      <c r="K31" s="5">
        <v>1068</v>
      </c>
      <c r="N31" s="23">
        <f t="shared" si="0"/>
        <v>4.2782704937455575E-5</v>
      </c>
      <c r="O31" s="23">
        <f t="shared" si="1"/>
        <v>5.3053667126938348E-6</v>
      </c>
      <c r="P31" s="23">
        <f t="shared" si="2"/>
        <v>2.2111257202547921E-4</v>
      </c>
      <c r="Q31" s="23">
        <f t="shared" si="3"/>
        <v>7.5572991496893459E-5</v>
      </c>
      <c r="R31" s="23">
        <f t="shared" si="4"/>
        <v>3.6835116967004904E-6</v>
      </c>
      <c r="S31" s="23">
        <f t="shared" si="5"/>
        <v>1.2656969803169778E-4</v>
      </c>
      <c r="T31" s="23">
        <f t="shared" si="6"/>
        <v>-1.4500774549303777E-4</v>
      </c>
      <c r="U31" s="23">
        <f t="shared" si="7"/>
        <v>2.3193410099892637E-2</v>
      </c>
      <c r="V31" s="23">
        <f t="shared" si="8"/>
        <v>-3.4309065010829364E-4</v>
      </c>
      <c r="W31" s="23">
        <f t="shared" si="9"/>
        <v>-7.8721334922287282E-3</v>
      </c>
      <c r="X31" s="23">
        <f t="shared" si="10"/>
        <v>3.3874741844928805E-4</v>
      </c>
    </row>
    <row r="32" spans="1:24">
      <c r="A32" s="5">
        <v>4940</v>
      </c>
      <c r="B32" s="5">
        <v>9390</v>
      </c>
      <c r="C32" s="5">
        <v>385</v>
      </c>
      <c r="D32" s="5">
        <v>501</v>
      </c>
      <c r="E32" s="5">
        <v>5860</v>
      </c>
      <c r="F32" s="5">
        <v>2930</v>
      </c>
      <c r="G32" s="5">
        <v>273</v>
      </c>
      <c r="H32" s="5">
        <v>33</v>
      </c>
      <c r="I32" s="5">
        <v>107</v>
      </c>
      <c r="J32" s="5">
        <v>22</v>
      </c>
      <c r="K32" s="5">
        <v>306</v>
      </c>
      <c r="N32" s="23">
        <f t="shared" si="0"/>
        <v>-1.7476097387862762E-5</v>
      </c>
      <c r="O32" s="23">
        <f t="shared" si="1"/>
        <v>-3.4448876956940408E-6</v>
      </c>
      <c r="P32" s="23">
        <f t="shared" si="2"/>
        <v>-5.567383516718881E-4</v>
      </c>
      <c r="Q32" s="23">
        <f t="shared" si="3"/>
        <v>-2.3000069627352918E-4</v>
      </c>
      <c r="R32" s="23">
        <f t="shared" si="4"/>
        <v>-3.0684123666531021E-6</v>
      </c>
      <c r="S32" s="23">
        <f t="shared" si="5"/>
        <v>-6.2651997284583386E-5</v>
      </c>
      <c r="T32" s="23">
        <f t="shared" si="6"/>
        <v>-9.0548756894900126E-4</v>
      </c>
      <c r="U32" s="23">
        <f t="shared" si="7"/>
        <v>5.6460996593665769E-2</v>
      </c>
      <c r="V32" s="23">
        <f t="shared" si="8"/>
        <v>-6.8648900483551847E-4</v>
      </c>
      <c r="W32" s="23">
        <f t="shared" si="9"/>
        <v>-2.9058808199125831E-3</v>
      </c>
      <c r="X32" s="23">
        <f t="shared" si="10"/>
        <v>-6.374873737895379E-4</v>
      </c>
    </row>
    <row r="33" spans="1:24">
      <c r="A33" s="5">
        <v>1683</v>
      </c>
      <c r="B33" s="5">
        <v>2929</v>
      </c>
      <c r="C33" s="5">
        <v>192</v>
      </c>
      <c r="D33" s="5">
        <v>221</v>
      </c>
      <c r="E33" s="5">
        <v>1585</v>
      </c>
      <c r="F33" s="5">
        <v>858</v>
      </c>
      <c r="G33" s="5">
        <v>131</v>
      </c>
      <c r="H33" s="5">
        <v>1</v>
      </c>
      <c r="I33" s="5">
        <v>27</v>
      </c>
      <c r="J33" s="5">
        <v>11</v>
      </c>
      <c r="K33" s="5">
        <v>171</v>
      </c>
      <c r="N33" s="23">
        <f t="shared" si="0"/>
        <v>-2.3752895365781462E-5</v>
      </c>
      <c r="O33" s="23">
        <f t="shared" si="1"/>
        <v>-4.5347896414951291E-6</v>
      </c>
      <c r="P33" s="23">
        <f t="shared" si="2"/>
        <v>-7.5531669594912604E-4</v>
      </c>
      <c r="Q33" s="23">
        <f t="shared" si="3"/>
        <v>-2.9973226316490521E-4</v>
      </c>
      <c r="R33" s="23">
        <f t="shared" si="4"/>
        <v>-4.2576701381020164E-6</v>
      </c>
      <c r="S33" s="23">
        <f t="shared" si="5"/>
        <v>-9.771436114572939E-5</v>
      </c>
      <c r="T33" s="23">
        <f t="shared" si="6"/>
        <v>-1.2830684603152489E-3</v>
      </c>
      <c r="U33" s="23">
        <f t="shared" si="7"/>
        <v>-1.4509854593050243E-2</v>
      </c>
      <c r="V33" s="23">
        <f t="shared" si="8"/>
        <v>-1.449596459784907E-3</v>
      </c>
      <c r="W33" s="23">
        <f t="shared" si="9"/>
        <v>-8.9757451971878722E-3</v>
      </c>
      <c r="X33" s="23">
        <f t="shared" si="10"/>
        <v>-8.1044235666649525E-4</v>
      </c>
    </row>
    <row r="34" spans="1:24">
      <c r="A34" s="5">
        <v>5280</v>
      </c>
      <c r="B34" s="5">
        <v>9578</v>
      </c>
      <c r="C34" s="5">
        <v>368</v>
      </c>
      <c r="D34" s="5">
        <v>345</v>
      </c>
      <c r="E34" s="5">
        <v>4480</v>
      </c>
      <c r="F34" s="5">
        <v>2422</v>
      </c>
      <c r="G34" s="5">
        <v>268</v>
      </c>
      <c r="H34" s="5">
        <v>2</v>
      </c>
      <c r="I34" s="5">
        <v>155</v>
      </c>
      <c r="J34" s="5">
        <v>47</v>
      </c>
      <c r="K34" s="5">
        <v>237</v>
      </c>
      <c r="N34" s="23">
        <f t="shared" si="0"/>
        <v>-1.6820859035854056E-5</v>
      </c>
      <c r="O34" s="23">
        <f t="shared" si="1"/>
        <v>-3.4131740962805439E-6</v>
      </c>
      <c r="P34" s="23">
        <f t="shared" si="2"/>
        <v>-5.7422970842169662E-4</v>
      </c>
      <c r="Q34" s="23">
        <f t="shared" si="3"/>
        <v>-2.6885114068443867E-4</v>
      </c>
      <c r="R34" s="23">
        <f t="shared" si="4"/>
        <v>-3.4523131209453833E-6</v>
      </c>
      <c r="S34" s="23">
        <f t="shared" si="5"/>
        <v>-7.1248368347065136E-5</v>
      </c>
      <c r="T34" s="23">
        <f t="shared" si="6"/>
        <v>-9.1878267075767189E-4</v>
      </c>
      <c r="U34" s="23">
        <f t="shared" si="7"/>
        <v>-1.2292015493465367E-2</v>
      </c>
      <c r="V34" s="23">
        <f t="shared" si="8"/>
        <v>-2.2862453186588537E-4</v>
      </c>
      <c r="W34" s="23">
        <f t="shared" si="9"/>
        <v>1.088926549207671E-2</v>
      </c>
      <c r="X34" s="23">
        <f t="shared" si="10"/>
        <v>-7.2588658725998274E-4</v>
      </c>
    </row>
    <row r="35" spans="1:24">
      <c r="A35" s="5">
        <v>3002</v>
      </c>
      <c r="B35" s="5">
        <v>5318</v>
      </c>
      <c r="C35" s="5">
        <v>268</v>
      </c>
      <c r="D35" s="5">
        <v>247</v>
      </c>
      <c r="E35" s="5">
        <v>3039</v>
      </c>
      <c r="F35" s="5">
        <v>1676</v>
      </c>
      <c r="G35" s="5">
        <v>194</v>
      </c>
      <c r="H35" s="5">
        <v>4</v>
      </c>
      <c r="I35" s="5">
        <v>98</v>
      </c>
      <c r="J35" s="5">
        <v>23</v>
      </c>
      <c r="K35" s="5">
        <v>185</v>
      </c>
      <c r="N35" s="23">
        <f t="shared" si="0"/>
        <v>-2.1210955994312391E-5</v>
      </c>
      <c r="O35" s="23">
        <f t="shared" si="1"/>
        <v>-4.1317907638417013E-6</v>
      </c>
      <c r="P35" s="23">
        <f t="shared" si="2"/>
        <v>-6.7712004224409973E-4</v>
      </c>
      <c r="Q35" s="23">
        <f t="shared" si="3"/>
        <v>-2.9325718909642027E-4</v>
      </c>
      <c r="R35" s="23">
        <f t="shared" si="4"/>
        <v>-3.8531834013331932E-6</v>
      </c>
      <c r="S35" s="23">
        <f t="shared" si="5"/>
        <v>-8.3872173096300137E-5</v>
      </c>
      <c r="T35" s="23">
        <f t="shared" si="6"/>
        <v>-1.1155501775259981E-3</v>
      </c>
      <c r="U35" s="23">
        <f t="shared" si="7"/>
        <v>-7.8563372942956171E-3</v>
      </c>
      <c r="V35" s="23">
        <f t="shared" si="8"/>
        <v>-7.7233859351732471E-4</v>
      </c>
      <c r="W35" s="23">
        <f t="shared" si="9"/>
        <v>-2.3540749674330111E-3</v>
      </c>
      <c r="X35" s="23">
        <f t="shared" si="10"/>
        <v>-7.9250628436814416E-4</v>
      </c>
    </row>
    <row r="36" spans="1:24">
      <c r="A36" s="5">
        <v>3766</v>
      </c>
      <c r="B36" s="5">
        <v>7149</v>
      </c>
      <c r="C36" s="5">
        <v>298</v>
      </c>
      <c r="D36" s="5">
        <v>431</v>
      </c>
      <c r="E36" s="5">
        <v>5782</v>
      </c>
      <c r="F36" s="5">
        <v>2938</v>
      </c>
      <c r="G36" s="5">
        <v>244</v>
      </c>
      <c r="H36" s="5">
        <v>2</v>
      </c>
      <c r="I36" s="5">
        <v>56</v>
      </c>
      <c r="J36" s="5">
        <v>17</v>
      </c>
      <c r="K36" s="5">
        <v>260</v>
      </c>
      <c r="N36" s="23">
        <f t="shared" si="0"/>
        <v>-1.9738596873916357E-5</v>
      </c>
      <c r="O36" s="23">
        <f t="shared" si="1"/>
        <v>-3.8229205482772693E-6</v>
      </c>
      <c r="P36" s="23">
        <f t="shared" si="2"/>
        <v>-6.4625294209737878E-4</v>
      </c>
      <c r="Q36" s="23">
        <f t="shared" si="3"/>
        <v>-2.4743358799637319E-4</v>
      </c>
      <c r="R36" s="23">
        <f t="shared" si="4"/>
        <v>-3.0901111049391875E-6</v>
      </c>
      <c r="S36" s="23">
        <f t="shared" si="5"/>
        <v>-6.2516621362339588E-5</v>
      </c>
      <c r="T36" s="23">
        <f t="shared" si="6"/>
        <v>-9.8259915943929121E-4</v>
      </c>
      <c r="U36" s="23">
        <f t="shared" si="7"/>
        <v>-1.2292015493465367E-2</v>
      </c>
      <c r="V36" s="23">
        <f t="shared" si="8"/>
        <v>-1.1729700073657538E-3</v>
      </c>
      <c r="W36" s="23">
        <f t="shared" si="9"/>
        <v>-5.6649100823104419E-3</v>
      </c>
      <c r="X36" s="23">
        <f t="shared" si="10"/>
        <v>-6.9642018276983454E-4</v>
      </c>
    </row>
    <row r="37" spans="1:24">
      <c r="A37" s="5">
        <v>4512</v>
      </c>
      <c r="B37" s="5">
        <v>7808</v>
      </c>
      <c r="C37" s="5">
        <v>423</v>
      </c>
      <c r="D37" s="5">
        <v>431</v>
      </c>
      <c r="E37" s="5">
        <v>5183</v>
      </c>
      <c r="F37" s="5">
        <v>2954</v>
      </c>
      <c r="G37" s="5">
        <v>316</v>
      </c>
      <c r="H37" s="5">
        <v>6</v>
      </c>
      <c r="I37" s="5">
        <v>172</v>
      </c>
      <c r="J37" s="5">
        <v>21</v>
      </c>
      <c r="K37" s="5">
        <v>284</v>
      </c>
      <c r="N37" s="23">
        <f t="shared" si="0"/>
        <v>-1.8300926842744312E-5</v>
      </c>
      <c r="O37" s="23">
        <f t="shared" si="1"/>
        <v>-3.7117542609714471E-6</v>
      </c>
      <c r="P37" s="23">
        <f t="shared" si="2"/>
        <v>-5.1764002481937495E-4</v>
      </c>
      <c r="Q37" s="23">
        <f t="shared" si="3"/>
        <v>-2.4743358799637319E-4</v>
      </c>
      <c r="R37" s="23">
        <f t="shared" si="4"/>
        <v>-3.2567462874182284E-6</v>
      </c>
      <c r="S37" s="23">
        <f t="shared" si="5"/>
        <v>-6.2245869517851978E-5</v>
      </c>
      <c r="T37" s="23">
        <f t="shared" si="6"/>
        <v>-7.9114969339443323E-4</v>
      </c>
      <c r="U37" s="23">
        <f t="shared" si="7"/>
        <v>-3.4206590951258659E-3</v>
      </c>
      <c r="V37" s="23">
        <f t="shared" si="8"/>
        <v>-6.6464197689140305E-5</v>
      </c>
      <c r="W37" s="23">
        <f t="shared" si="9"/>
        <v>-3.4576866723921547E-3</v>
      </c>
      <c r="X37" s="23">
        <f t="shared" si="10"/>
        <v>-6.656726302583754E-4</v>
      </c>
    </row>
    <row r="38" spans="1:24">
      <c r="A38" s="5">
        <v>2690</v>
      </c>
      <c r="B38" s="5">
        <v>4628</v>
      </c>
      <c r="C38" s="5">
        <v>252</v>
      </c>
      <c r="D38" s="5">
        <v>226</v>
      </c>
      <c r="E38" s="5">
        <v>3052</v>
      </c>
      <c r="F38" s="5">
        <v>1727</v>
      </c>
      <c r="G38" s="5">
        <v>199</v>
      </c>
      <c r="H38" s="5">
        <v>0</v>
      </c>
      <c r="I38" s="5">
        <v>96</v>
      </c>
      <c r="J38" s="5">
        <v>17</v>
      </c>
      <c r="K38" s="5">
        <v>168</v>
      </c>
      <c r="N38" s="23">
        <f t="shared" si="0"/>
        <v>-2.1812233540861556E-5</v>
      </c>
      <c r="O38" s="23">
        <f t="shared" si="1"/>
        <v>-4.2481864212635789E-6</v>
      </c>
      <c r="P38" s="23">
        <f t="shared" si="2"/>
        <v>-6.9358249565568424E-4</v>
      </c>
      <c r="Q38" s="23">
        <f t="shared" si="3"/>
        <v>-2.9848705661327348E-4</v>
      </c>
      <c r="R38" s="23">
        <f t="shared" si="4"/>
        <v>-3.8495669449521784E-6</v>
      </c>
      <c r="S38" s="23">
        <f t="shared" si="5"/>
        <v>-8.3009151591995864E-5</v>
      </c>
      <c r="T38" s="23">
        <f t="shared" si="6"/>
        <v>-1.1022550757173275E-3</v>
      </c>
      <c r="U38" s="23">
        <f t="shared" si="7"/>
        <v>-1.6727693692635118E-2</v>
      </c>
      <c r="V38" s="23">
        <f t="shared" si="8"/>
        <v>-7.9141627989105941E-4</v>
      </c>
      <c r="W38" s="23">
        <f t="shared" si="9"/>
        <v>-5.6649100823104419E-3</v>
      </c>
      <c r="X38" s="23">
        <f t="shared" si="10"/>
        <v>-8.142858007304277E-4</v>
      </c>
    </row>
    <row r="39" spans="1:24">
      <c r="A39" s="5">
        <v>19800</v>
      </c>
      <c r="B39" s="5">
        <v>28663</v>
      </c>
      <c r="C39" s="5">
        <v>479</v>
      </c>
      <c r="D39" s="5">
        <v>805</v>
      </c>
      <c r="E39" s="5">
        <v>5187</v>
      </c>
      <c r="F39" s="5">
        <v>2752</v>
      </c>
      <c r="G39" s="5">
        <v>248</v>
      </c>
      <c r="H39" s="5">
        <v>16</v>
      </c>
      <c r="I39" s="5">
        <v>76</v>
      </c>
      <c r="J39" s="5">
        <v>8</v>
      </c>
      <c r="K39" s="5">
        <v>424</v>
      </c>
      <c r="N39" s="23">
        <f t="shared" si="0"/>
        <v>1.1161672938164821E-5</v>
      </c>
      <c r="O39" s="23">
        <f t="shared" si="1"/>
        <v>-1.9373768773484276E-7</v>
      </c>
      <c r="P39" s="23">
        <f t="shared" si="2"/>
        <v>-4.6002143787882919E-4</v>
      </c>
      <c r="Q39" s="23">
        <f t="shared" si="3"/>
        <v>-1.5429213793432097E-4</v>
      </c>
      <c r="R39" s="23">
        <f t="shared" si="4"/>
        <v>-3.2556335316086855E-6</v>
      </c>
      <c r="S39" s="23">
        <f t="shared" si="5"/>
        <v>-6.5664111554508103E-5</v>
      </c>
      <c r="T39" s="23">
        <f t="shared" si="6"/>
        <v>-9.7196307799235471E-4</v>
      </c>
      <c r="U39" s="23">
        <f t="shared" si="7"/>
        <v>1.8757731900722888E-2</v>
      </c>
      <c r="V39" s="23">
        <f t="shared" si="8"/>
        <v>-9.8219314362840661E-4</v>
      </c>
      <c r="W39" s="23">
        <f t="shared" si="9"/>
        <v>-1.0631162754626586E-2</v>
      </c>
      <c r="X39" s="23">
        <f t="shared" si="10"/>
        <v>-4.8631190727486408E-4</v>
      </c>
    </row>
    <row r="40" spans="1:24">
      <c r="A40" s="5">
        <v>17576</v>
      </c>
      <c r="B40" s="5">
        <v>33058</v>
      </c>
      <c r="C40" s="5">
        <v>5352</v>
      </c>
      <c r="D40" s="5">
        <v>6547</v>
      </c>
      <c r="E40" s="5">
        <v>23135</v>
      </c>
      <c r="F40" s="5">
        <v>11792</v>
      </c>
      <c r="G40" s="5">
        <v>4104</v>
      </c>
      <c r="H40" s="5">
        <v>11</v>
      </c>
      <c r="I40" s="5">
        <v>227</v>
      </c>
      <c r="J40" s="5">
        <v>31</v>
      </c>
      <c r="K40" s="5">
        <v>5202</v>
      </c>
      <c r="N40" s="23">
        <f t="shared" si="0"/>
        <v>6.8756432473784574E-6</v>
      </c>
      <c r="O40" s="23">
        <f t="shared" si="1"/>
        <v>5.4765204323494276E-7</v>
      </c>
      <c r="P40" s="23">
        <f t="shared" si="2"/>
        <v>4.5538245292868727E-3</v>
      </c>
      <c r="Q40" s="23">
        <f t="shared" si="3"/>
        <v>1.2757030659595395E-3</v>
      </c>
      <c r="R40" s="23">
        <f t="shared" si="4"/>
        <v>1.737301785810056E-6</v>
      </c>
      <c r="S40" s="23">
        <f t="shared" si="5"/>
        <v>8.7310680580993759E-5</v>
      </c>
      <c r="T40" s="23">
        <f t="shared" si="6"/>
        <v>9.2812194368544817E-3</v>
      </c>
      <c r="U40" s="23">
        <f t="shared" si="7"/>
        <v>7.6685364027985117E-3</v>
      </c>
      <c r="V40" s="23">
        <f t="shared" si="8"/>
        <v>4.5817217758856431E-4</v>
      </c>
      <c r="W40" s="23">
        <f t="shared" si="9"/>
        <v>2.0603718524035623E-3</v>
      </c>
      <c r="X40" s="23">
        <f t="shared" si="10"/>
        <v>5.6350133385481152E-3</v>
      </c>
    </row>
    <row r="41" spans="1:24">
      <c r="A41" s="5">
        <v>3290</v>
      </c>
      <c r="B41" s="5">
        <v>6085</v>
      </c>
      <c r="C41" s="5">
        <v>306</v>
      </c>
      <c r="D41" s="5">
        <v>402</v>
      </c>
      <c r="E41" s="5">
        <v>4986</v>
      </c>
      <c r="F41" s="5">
        <v>2584</v>
      </c>
      <c r="G41" s="5">
        <v>247</v>
      </c>
      <c r="H41" s="5">
        <v>1</v>
      </c>
      <c r="I41" s="5">
        <v>44</v>
      </c>
      <c r="J41" s="5">
        <v>14</v>
      </c>
      <c r="K41" s="5">
        <v>284</v>
      </c>
      <c r="N41" s="23">
        <f t="shared" si="0"/>
        <v>-2.0655930566728544E-5</v>
      </c>
      <c r="O41" s="23">
        <f t="shared" si="1"/>
        <v>-4.0024060258089759E-6</v>
      </c>
      <c r="P41" s="23">
        <f t="shared" si="2"/>
        <v>-6.3802171539158658E-4</v>
      </c>
      <c r="Q41" s="23">
        <f t="shared" si="3"/>
        <v>-2.5465578599583711E-4</v>
      </c>
      <c r="R41" s="23">
        <f t="shared" si="4"/>
        <v>-3.3115495110382136E-6</v>
      </c>
      <c r="S41" s="23">
        <f t="shared" si="5"/>
        <v>-6.8507005921628042E-5</v>
      </c>
      <c r="T41" s="23">
        <f t="shared" si="6"/>
        <v>-9.7462209835408884E-4</v>
      </c>
      <c r="U41" s="23">
        <f t="shared" si="7"/>
        <v>-1.4509854593050243E-2</v>
      </c>
      <c r="V41" s="23">
        <f t="shared" si="8"/>
        <v>-1.287436125608162E-3</v>
      </c>
      <c r="W41" s="23">
        <f t="shared" si="9"/>
        <v>-7.320327639749157E-3</v>
      </c>
      <c r="X41" s="23">
        <f t="shared" si="10"/>
        <v>-6.656726302583754E-4</v>
      </c>
    </row>
    <row r="42" spans="1:24">
      <c r="A42" s="5">
        <v>13280</v>
      </c>
      <c r="B42" s="5">
        <v>24198</v>
      </c>
      <c r="C42" s="5">
        <v>2055</v>
      </c>
      <c r="D42" s="5">
        <v>2720</v>
      </c>
      <c r="E42" s="5">
        <v>17627</v>
      </c>
      <c r="F42" s="5">
        <v>9344</v>
      </c>
      <c r="G42" s="5">
        <v>1716</v>
      </c>
      <c r="H42" s="5">
        <v>7</v>
      </c>
      <c r="I42" s="5">
        <v>216</v>
      </c>
      <c r="J42" s="5">
        <v>39</v>
      </c>
      <c r="K42" s="5">
        <v>1912</v>
      </c>
      <c r="N42" s="23">
        <f t="shared" si="0"/>
        <v>-1.4034860474139042E-6</v>
      </c>
      <c r="O42" s="23">
        <f t="shared" si="1"/>
        <v>-9.4693567380539843E-7</v>
      </c>
      <c r="P42" s="23">
        <f t="shared" si="2"/>
        <v>1.1615302231622435E-3</v>
      </c>
      <c r="Q42" s="23">
        <f t="shared" si="3"/>
        <v>3.2262197134062554E-4</v>
      </c>
      <c r="R42" s="23">
        <f t="shared" si="4"/>
        <v>2.0503703606955971E-7</v>
      </c>
      <c r="S42" s="23">
        <f t="shared" si="5"/>
        <v>4.5885648374388832E-5</v>
      </c>
      <c r="T42" s="23">
        <f t="shared" si="6"/>
        <v>2.9314788130333602E-3</v>
      </c>
      <c r="U42" s="23">
        <f t="shared" si="7"/>
        <v>-1.2028199955409903E-3</v>
      </c>
      <c r="V42" s="23">
        <f t="shared" si="8"/>
        <v>3.5324490253302342E-4</v>
      </c>
      <c r="W42" s="23">
        <f t="shared" si="9"/>
        <v>6.4748186722401362E-3</v>
      </c>
      <c r="X42" s="23">
        <f t="shared" si="10"/>
        <v>1.4200363484355991E-3</v>
      </c>
    </row>
    <row r="43" spans="1:24">
      <c r="A43" s="5">
        <v>18480</v>
      </c>
      <c r="B43" s="5">
        <v>28438</v>
      </c>
      <c r="C43" s="5">
        <v>517</v>
      </c>
      <c r="D43" s="5">
        <v>460</v>
      </c>
      <c r="E43" s="5">
        <v>12078</v>
      </c>
      <c r="F43" s="5">
        <v>6752</v>
      </c>
      <c r="G43" s="5">
        <v>319</v>
      </c>
      <c r="H43" s="5">
        <v>6</v>
      </c>
      <c r="I43" s="5">
        <v>187</v>
      </c>
      <c r="J43" s="5">
        <v>18</v>
      </c>
      <c r="K43" s="5">
        <v>366</v>
      </c>
      <c r="N43" s="23">
        <f t="shared" si="0"/>
        <v>8.6178063950721946E-6</v>
      </c>
      <c r="O43" s="23">
        <f t="shared" si="1"/>
        <v>-2.3169279341588981E-7</v>
      </c>
      <c r="P43" s="23">
        <f t="shared" si="2"/>
        <v>-4.2092311102631604E-4</v>
      </c>
      <c r="Q43" s="23">
        <f t="shared" si="3"/>
        <v>-2.4021138999690925E-4</v>
      </c>
      <c r="R43" s="23">
        <f t="shared" si="4"/>
        <v>-1.3386334607187507E-6</v>
      </c>
      <c r="S43" s="23">
        <f t="shared" si="5"/>
        <v>2.0238495673953788E-6</v>
      </c>
      <c r="T43" s="23">
        <f t="shared" si="6"/>
        <v>-7.8317263230923086E-4</v>
      </c>
      <c r="U43" s="23">
        <f t="shared" si="7"/>
        <v>-3.4206590951258659E-3</v>
      </c>
      <c r="V43" s="23">
        <f t="shared" si="8"/>
        <v>7.6618450113870049E-5</v>
      </c>
      <c r="W43" s="23">
        <f t="shared" si="9"/>
        <v>-5.1131042298308699E-3</v>
      </c>
      <c r="X43" s="23">
        <f t="shared" si="10"/>
        <v>-5.6061849251089018E-4</v>
      </c>
    </row>
    <row r="44" spans="1:24">
      <c r="A44" s="5">
        <v>7268</v>
      </c>
      <c r="B44" s="5">
        <v>13989</v>
      </c>
      <c r="C44" s="5">
        <v>2087</v>
      </c>
      <c r="D44" s="5">
        <v>12074</v>
      </c>
      <c r="E44" s="5">
        <v>13544</v>
      </c>
      <c r="F44" s="5">
        <v>7096</v>
      </c>
      <c r="G44" s="5">
        <v>1975</v>
      </c>
      <c r="H44" s="5">
        <v>7</v>
      </c>
      <c r="I44" s="5">
        <v>26</v>
      </c>
      <c r="J44" s="5">
        <v>3</v>
      </c>
      <c r="K44" s="5">
        <v>2079</v>
      </c>
      <c r="N44" s="23">
        <f t="shared" si="0"/>
        <v>-1.2989641848226678E-5</v>
      </c>
      <c r="O44" s="23">
        <f t="shared" si="1"/>
        <v>-2.6690853355734395E-6</v>
      </c>
      <c r="P44" s="23">
        <f t="shared" si="2"/>
        <v>1.1944551299854125E-3</v>
      </c>
      <c r="Q44" s="23">
        <f t="shared" si="3"/>
        <v>2.6521543881332364E-3</v>
      </c>
      <c r="R44" s="23">
        <f t="shared" si="4"/>
        <v>-9.308084565212984E-7</v>
      </c>
      <c r="S44" s="23">
        <f t="shared" si="5"/>
        <v>7.8450142238790769E-6</v>
      </c>
      <c r="T44" s="23">
        <f t="shared" si="6"/>
        <v>3.6201650867225019E-3</v>
      </c>
      <c r="U44" s="23">
        <f t="shared" si="7"/>
        <v>-1.2028199955409903E-3</v>
      </c>
      <c r="V44" s="23">
        <f t="shared" si="8"/>
        <v>-1.4591353029717745E-3</v>
      </c>
      <c r="W44" s="23">
        <f t="shared" si="9"/>
        <v>-1.3390192017024445E-2</v>
      </c>
      <c r="X44" s="23">
        <f t="shared" si="10"/>
        <v>1.633988067994502E-3</v>
      </c>
    </row>
    <row r="45" spans="1:24">
      <c r="A45" s="5">
        <v>2645</v>
      </c>
      <c r="B45" s="5">
        <v>4270</v>
      </c>
      <c r="C45" s="5">
        <v>134</v>
      </c>
      <c r="D45" s="5">
        <v>170</v>
      </c>
      <c r="E45" s="5">
        <v>2330</v>
      </c>
      <c r="F45" s="5">
        <v>1377</v>
      </c>
      <c r="G45" s="5">
        <v>101</v>
      </c>
      <c r="H45" s="5">
        <v>7</v>
      </c>
      <c r="I45" s="5">
        <v>29</v>
      </c>
      <c r="J45" s="5">
        <v>10</v>
      </c>
      <c r="K45" s="5">
        <v>109</v>
      </c>
      <c r="N45" s="23">
        <f t="shared" si="0"/>
        <v>-2.1898956263921532E-5</v>
      </c>
      <c r="O45" s="23">
        <f t="shared" si="1"/>
        <v>-4.3085772116360889E-6</v>
      </c>
      <c r="P45" s="23">
        <f t="shared" si="2"/>
        <v>-8.1499308956611979E-4</v>
      </c>
      <c r="Q45" s="23">
        <f t="shared" si="3"/>
        <v>-3.1243336999154867E-4</v>
      </c>
      <c r="R45" s="23">
        <f t="shared" si="4"/>
        <v>-4.0504193685746621E-6</v>
      </c>
      <c r="S45" s="23">
        <f t="shared" si="5"/>
        <v>-8.8931848190162413E-5</v>
      </c>
      <c r="T45" s="23">
        <f t="shared" si="6"/>
        <v>-1.3628390711672728E-3</v>
      </c>
      <c r="U45" s="23">
        <f t="shared" si="7"/>
        <v>-1.2028199955409903E-3</v>
      </c>
      <c r="V45" s="23">
        <f t="shared" si="8"/>
        <v>-1.4305187734111723E-3</v>
      </c>
      <c r="W45" s="23">
        <f t="shared" si="9"/>
        <v>-9.5275510496674442E-3</v>
      </c>
      <c r="X45" s="23">
        <f t="shared" si="10"/>
        <v>-8.8987353398776461E-4</v>
      </c>
    </row>
    <row r="46" spans="1:24">
      <c r="A46" s="5">
        <v>4284</v>
      </c>
      <c r="B46" s="5">
        <v>8387</v>
      </c>
      <c r="C46" s="5">
        <v>355</v>
      </c>
      <c r="D46" s="5">
        <v>513</v>
      </c>
      <c r="E46" s="5">
        <v>7283</v>
      </c>
      <c r="F46" s="5">
        <v>3634</v>
      </c>
      <c r="G46" s="5">
        <v>291</v>
      </c>
      <c r="H46" s="5">
        <v>0</v>
      </c>
      <c r="I46" s="5">
        <v>47</v>
      </c>
      <c r="J46" s="5">
        <v>11</v>
      </c>
      <c r="K46" s="5">
        <v>316</v>
      </c>
      <c r="N46" s="23">
        <f t="shared" si="0"/>
        <v>-1.8740321972914855E-5</v>
      </c>
      <c r="O46" s="23">
        <f t="shared" si="1"/>
        <v>-3.6140831223522194E-6</v>
      </c>
      <c r="P46" s="23">
        <f t="shared" si="2"/>
        <v>-5.8760545181860905E-4</v>
      </c>
      <c r="Q46" s="23">
        <f t="shared" si="3"/>
        <v>-2.2701220054961309E-4</v>
      </c>
      <c r="R46" s="23">
        <f t="shared" si="4"/>
        <v>-2.672549487408235E-6</v>
      </c>
      <c r="S46" s="23">
        <f t="shared" si="5"/>
        <v>-5.0738916127128383E-5</v>
      </c>
      <c r="T46" s="23">
        <f t="shared" si="6"/>
        <v>-8.5762520243778668E-4</v>
      </c>
      <c r="U46" s="23">
        <f t="shared" si="7"/>
        <v>-1.6727693692635118E-2</v>
      </c>
      <c r="V46" s="23">
        <f t="shared" si="8"/>
        <v>-1.2588195960475598E-3</v>
      </c>
      <c r="W46" s="23">
        <f t="shared" si="9"/>
        <v>-8.9757451971878722E-3</v>
      </c>
      <c r="X46" s="23">
        <f t="shared" si="10"/>
        <v>-6.2467589357642996E-4</v>
      </c>
    </row>
    <row r="47" spans="1:24">
      <c r="A47" s="5">
        <v>7968</v>
      </c>
      <c r="B47" s="5">
        <v>13023</v>
      </c>
      <c r="C47" s="5">
        <v>206</v>
      </c>
      <c r="D47" s="5">
        <v>223</v>
      </c>
      <c r="E47" s="5">
        <v>6734</v>
      </c>
      <c r="F47" s="5">
        <v>3492</v>
      </c>
      <c r="G47" s="5">
        <v>138</v>
      </c>
      <c r="H47" s="5">
        <v>4</v>
      </c>
      <c r="I47" s="5">
        <v>57</v>
      </c>
      <c r="J47" s="5">
        <v>10</v>
      </c>
      <c r="K47" s="5">
        <v>158</v>
      </c>
      <c r="N47" s="23">
        <f t="shared" si="0"/>
        <v>-1.1640621711738166E-5</v>
      </c>
      <c r="O47" s="23">
        <f t="shared" si="1"/>
        <v>-2.8320392559640679E-6</v>
      </c>
      <c r="P47" s="23">
        <f t="shared" si="2"/>
        <v>-7.4091204921398958E-4</v>
      </c>
      <c r="Q47" s="23">
        <f t="shared" si="3"/>
        <v>-2.9923418054425251E-4</v>
      </c>
      <c r="R47" s="23">
        <f t="shared" si="4"/>
        <v>-2.8252752222679906E-6</v>
      </c>
      <c r="S47" s="23">
        <f t="shared" si="5"/>
        <v>-5.3141838746955954E-5</v>
      </c>
      <c r="T47" s="23">
        <f t="shared" si="6"/>
        <v>-1.2644553177831098E-3</v>
      </c>
      <c r="U47" s="23">
        <f t="shared" si="7"/>
        <v>-7.8563372942956171E-3</v>
      </c>
      <c r="V47" s="23">
        <f t="shared" si="8"/>
        <v>-1.1634311641788863E-3</v>
      </c>
      <c r="W47" s="23">
        <f t="shared" si="9"/>
        <v>-9.5275510496674442E-3</v>
      </c>
      <c r="X47" s="23">
        <f t="shared" si="10"/>
        <v>-8.2709728094353563E-4</v>
      </c>
    </row>
    <row r="48" spans="1:24">
      <c r="A48" s="5">
        <v>16576</v>
      </c>
      <c r="B48" s="5">
        <v>30612</v>
      </c>
      <c r="C48" s="5">
        <v>3572</v>
      </c>
      <c r="D48" s="5">
        <v>4802</v>
      </c>
      <c r="E48" s="5">
        <v>24363</v>
      </c>
      <c r="F48" s="5">
        <v>12888</v>
      </c>
      <c r="G48" s="5">
        <v>3014</v>
      </c>
      <c r="H48" s="5">
        <v>4</v>
      </c>
      <c r="I48" s="5">
        <v>174</v>
      </c>
      <c r="J48" s="5">
        <v>36</v>
      </c>
      <c r="K48" s="5">
        <v>3464</v>
      </c>
      <c r="N48" s="23">
        <f t="shared" si="0"/>
        <v>4.9484716238234382E-6</v>
      </c>
      <c r="O48" s="23">
        <f t="shared" si="1"/>
        <v>1.3503787214231581E-7</v>
      </c>
      <c r="P48" s="23">
        <f t="shared" si="2"/>
        <v>2.7223765872480981E-3</v>
      </c>
      <c r="Q48" s="23">
        <f t="shared" si="3"/>
        <v>8.4112597944007133E-4</v>
      </c>
      <c r="R48" s="23">
        <f t="shared" si="4"/>
        <v>2.078917819339709E-6</v>
      </c>
      <c r="S48" s="23">
        <f t="shared" si="5"/>
        <v>1.0585718192839531E-4</v>
      </c>
      <c r="T48" s="23">
        <f t="shared" si="6"/>
        <v>6.382887242564271E-3</v>
      </c>
      <c r="U48" s="23">
        <f t="shared" si="7"/>
        <v>-7.8563372942956171E-3</v>
      </c>
      <c r="V48" s="23">
        <f t="shared" si="8"/>
        <v>-4.7386511315405587E-5</v>
      </c>
      <c r="W48" s="23">
        <f t="shared" si="9"/>
        <v>4.819401114801421E-3</v>
      </c>
      <c r="X48" s="23">
        <f t="shared" si="10"/>
        <v>3.4083780775099534E-3</v>
      </c>
    </row>
    <row r="49" spans="1:24">
      <c r="A49" s="5">
        <v>1925</v>
      </c>
      <c r="B49" s="5">
        <v>3481</v>
      </c>
      <c r="C49" s="5">
        <v>97</v>
      </c>
      <c r="D49" s="5">
        <v>126</v>
      </c>
      <c r="E49" s="5">
        <v>2307</v>
      </c>
      <c r="F49" s="5">
        <v>1180</v>
      </c>
      <c r="G49" s="5">
        <v>77</v>
      </c>
      <c r="H49" s="5">
        <v>6</v>
      </c>
      <c r="I49" s="5">
        <v>18</v>
      </c>
      <c r="J49" s="5">
        <v>8</v>
      </c>
      <c r="K49" s="5">
        <v>83</v>
      </c>
      <c r="N49" s="23">
        <f t="shared" si="0"/>
        <v>-2.3286519832881144E-5</v>
      </c>
      <c r="O49" s="23">
        <f t="shared" si="1"/>
        <v>-4.4416731155576274E-6</v>
      </c>
      <c r="P49" s="23">
        <f t="shared" si="2"/>
        <v>-8.5306251308040902E-4</v>
      </c>
      <c r="Q49" s="23">
        <f t="shared" si="3"/>
        <v>-3.2339118764590773E-4</v>
      </c>
      <c r="R49" s="23">
        <f t="shared" si="4"/>
        <v>-4.0568177144795328E-6</v>
      </c>
      <c r="S49" s="23">
        <f t="shared" si="5"/>
        <v>-9.2265480275416169E-5</v>
      </c>
      <c r="T49" s="23">
        <f t="shared" si="6"/>
        <v>-1.4266555598488923E-3</v>
      </c>
      <c r="U49" s="23">
        <f t="shared" si="7"/>
        <v>-3.4206590951258659E-3</v>
      </c>
      <c r="V49" s="23">
        <f t="shared" si="8"/>
        <v>-1.5354460484667133E-3</v>
      </c>
      <c r="W49" s="23">
        <f t="shared" si="9"/>
        <v>-1.0631162754626586E-2</v>
      </c>
      <c r="X49" s="23">
        <f t="shared" si="10"/>
        <v>-9.2318338254184526E-4</v>
      </c>
    </row>
    <row r="50" spans="1:24">
      <c r="A50" s="5">
        <v>3786</v>
      </c>
      <c r="B50" s="5">
        <v>7329</v>
      </c>
      <c r="C50" s="5">
        <v>338</v>
      </c>
      <c r="D50" s="5">
        <v>450</v>
      </c>
      <c r="E50" s="5">
        <v>6336</v>
      </c>
      <c r="F50" s="5">
        <v>3216</v>
      </c>
      <c r="G50" s="5">
        <v>280</v>
      </c>
      <c r="H50" s="5">
        <v>0</v>
      </c>
      <c r="I50" s="5">
        <v>77</v>
      </c>
      <c r="J50" s="5">
        <v>15</v>
      </c>
      <c r="K50" s="5">
        <v>283</v>
      </c>
      <c r="N50" s="23">
        <f t="shared" si="0"/>
        <v>-1.9700053441445257E-5</v>
      </c>
      <c r="O50" s="23">
        <f t="shared" si="1"/>
        <v>-3.792556463732432E-6</v>
      </c>
      <c r="P50" s="23">
        <f t="shared" si="2"/>
        <v>-6.0509680856841758E-4</v>
      </c>
      <c r="Q50" s="23">
        <f t="shared" si="3"/>
        <v>-2.4270180310017269E-4</v>
      </c>
      <c r="R50" s="23">
        <f t="shared" si="4"/>
        <v>-2.9359944253175035E-6</v>
      </c>
      <c r="S50" s="23">
        <f t="shared" si="5"/>
        <v>-5.7812308064367291E-5</v>
      </c>
      <c r="T50" s="23">
        <f t="shared" si="6"/>
        <v>-8.8687442641686228E-4</v>
      </c>
      <c r="U50" s="23">
        <f t="shared" si="7"/>
        <v>-1.6727693692635118E-2</v>
      </c>
      <c r="V50" s="23">
        <f t="shared" si="8"/>
        <v>-9.7265430044153926E-4</v>
      </c>
      <c r="W50" s="23">
        <f t="shared" si="9"/>
        <v>-6.768521787269585E-3</v>
      </c>
      <c r="X50" s="23">
        <f t="shared" si="10"/>
        <v>-6.6695377827968622E-4</v>
      </c>
    </row>
    <row r="51" spans="1:24">
      <c r="A51" s="5">
        <v>1536</v>
      </c>
      <c r="B51" s="5">
        <v>3094</v>
      </c>
      <c r="C51" s="5">
        <v>84</v>
      </c>
      <c r="D51" s="5">
        <v>99</v>
      </c>
      <c r="E51" s="5">
        <v>2903</v>
      </c>
      <c r="F51" s="5">
        <v>1407</v>
      </c>
      <c r="G51" s="5">
        <v>76</v>
      </c>
      <c r="H51" s="5">
        <v>1</v>
      </c>
      <c r="I51" s="5">
        <v>12</v>
      </c>
      <c r="J51" s="5">
        <v>1</v>
      </c>
      <c r="K51" s="5">
        <v>76</v>
      </c>
      <c r="N51" s="23">
        <f t="shared" si="0"/>
        <v>-2.4036189594444048E-5</v>
      </c>
      <c r="O51" s="23">
        <f t="shared" si="1"/>
        <v>-4.506955897329028E-6</v>
      </c>
      <c r="P51" s="23">
        <f t="shared" si="2"/>
        <v>-8.6643825647732134E-4</v>
      </c>
      <c r="Q51" s="23">
        <f t="shared" si="3"/>
        <v>-3.30115303024719E-4</v>
      </c>
      <c r="R51" s="23">
        <f t="shared" si="4"/>
        <v>-3.8910170988576493E-6</v>
      </c>
      <c r="S51" s="23">
        <f t="shared" si="5"/>
        <v>-8.8424188481748146E-5</v>
      </c>
      <c r="T51" s="23">
        <f t="shared" si="6"/>
        <v>-1.4293145802106264E-3</v>
      </c>
      <c r="U51" s="23">
        <f t="shared" si="7"/>
        <v>-1.4509854593050243E-2</v>
      </c>
      <c r="V51" s="23">
        <f t="shared" si="8"/>
        <v>-1.5926791075879174E-3</v>
      </c>
      <c r="W51" s="23">
        <f t="shared" si="9"/>
        <v>-1.4493803721983589E-2</v>
      </c>
      <c r="X51" s="23">
        <f t="shared" si="10"/>
        <v>-9.3215141869102086E-4</v>
      </c>
    </row>
    <row r="52" spans="1:24">
      <c r="A52" s="5">
        <v>1728</v>
      </c>
      <c r="B52" s="5">
        <v>3155</v>
      </c>
      <c r="C52" s="5">
        <v>108</v>
      </c>
      <c r="D52" s="5">
        <v>95</v>
      </c>
      <c r="E52" s="5">
        <v>2313</v>
      </c>
      <c r="F52" s="5">
        <v>1232</v>
      </c>
      <c r="G52" s="5">
        <v>77</v>
      </c>
      <c r="H52" s="5">
        <v>1</v>
      </c>
      <c r="I52" s="5">
        <v>48</v>
      </c>
      <c r="J52" s="5">
        <v>9</v>
      </c>
      <c r="K52" s="5">
        <v>65</v>
      </c>
      <c r="N52" s="23">
        <f t="shared" si="0"/>
        <v>-2.3666172642721486E-5</v>
      </c>
      <c r="O52" s="23">
        <f t="shared" si="1"/>
        <v>-4.4966658464555001E-6</v>
      </c>
      <c r="P52" s="23">
        <f t="shared" si="2"/>
        <v>-8.4174457635994464E-4</v>
      </c>
      <c r="Q52" s="23">
        <f t="shared" si="3"/>
        <v>-3.3111146826602441E-4</v>
      </c>
      <c r="R52" s="23">
        <f t="shared" si="4"/>
        <v>-4.0551485807652189E-6</v>
      </c>
      <c r="S52" s="23">
        <f t="shared" si="5"/>
        <v>-9.138553678083142E-5</v>
      </c>
      <c r="T52" s="23">
        <f t="shared" si="6"/>
        <v>-1.4266555598488923E-3</v>
      </c>
      <c r="U52" s="23">
        <f t="shared" si="7"/>
        <v>-1.4509854593050243E-2</v>
      </c>
      <c r="V52" s="23">
        <f t="shared" si="8"/>
        <v>-1.2492807528606926E-3</v>
      </c>
      <c r="W52" s="23">
        <f t="shared" si="9"/>
        <v>-1.0079356902147014E-2</v>
      </c>
      <c r="X52" s="23">
        <f t="shared" si="10"/>
        <v>-9.4624404692543961E-4</v>
      </c>
    </row>
    <row r="53" spans="1:24">
      <c r="A53" s="5">
        <v>25248</v>
      </c>
      <c r="B53" s="5">
        <v>40125</v>
      </c>
      <c r="C53" s="5">
        <v>726</v>
      </c>
      <c r="D53" s="5">
        <v>863</v>
      </c>
      <c r="E53" s="5">
        <v>16132</v>
      </c>
      <c r="F53" s="5">
        <v>8608</v>
      </c>
      <c r="G53" s="5">
        <v>451</v>
      </c>
      <c r="H53" s="5">
        <v>24</v>
      </c>
      <c r="I53" s="5">
        <v>285</v>
      </c>
      <c r="J53" s="5">
        <v>28</v>
      </c>
      <c r="K53" s="5">
        <v>467</v>
      </c>
      <c r="N53" s="23">
        <f t="shared" si="0"/>
        <v>2.1660903943292563E-5</v>
      </c>
      <c r="O53" s="23">
        <f t="shared" si="1"/>
        <v>1.7397797403369847E-6</v>
      </c>
      <c r="P53" s="23">
        <f t="shared" si="2"/>
        <v>-2.058823133374936E-4</v>
      </c>
      <c r="Q53" s="23">
        <f t="shared" si="3"/>
        <v>-1.3984774193539308E-4</v>
      </c>
      <c r="R53" s="23">
        <f t="shared" si="4"/>
        <v>-2.1085544774707827E-7</v>
      </c>
      <c r="S53" s="23">
        <f t="shared" si="5"/>
        <v>3.3431063527958588E-5</v>
      </c>
      <c r="T53" s="23">
        <f t="shared" si="6"/>
        <v>-4.3218194456032466E-4</v>
      </c>
      <c r="U53" s="23">
        <f t="shared" si="7"/>
        <v>3.6500444697401893E-2</v>
      </c>
      <c r="V53" s="23">
        <f t="shared" si="8"/>
        <v>1.0114250824268709E-3</v>
      </c>
      <c r="W53" s="23">
        <f t="shared" si="9"/>
        <v>4.0495429496484721E-4</v>
      </c>
      <c r="X53" s="23">
        <f t="shared" si="10"/>
        <v>-4.3122254235849989E-4</v>
      </c>
    </row>
    <row r="54" spans="1:24">
      <c r="A54" s="5">
        <v>4894</v>
      </c>
      <c r="B54" s="5">
        <v>8899</v>
      </c>
      <c r="C54" s="5">
        <v>355</v>
      </c>
      <c r="D54" s="5">
        <v>264</v>
      </c>
      <c r="E54" s="5">
        <v>4914</v>
      </c>
      <c r="F54" s="5">
        <v>2712</v>
      </c>
      <c r="G54" s="5">
        <v>246</v>
      </c>
      <c r="H54" s="5">
        <v>9</v>
      </c>
      <c r="I54" s="5">
        <v>202</v>
      </c>
      <c r="J54" s="5">
        <v>31</v>
      </c>
      <c r="K54" s="5">
        <v>181</v>
      </c>
      <c r="N54" s="23">
        <f t="shared" si="0"/>
        <v>-1.7564747282546295E-5</v>
      </c>
      <c r="O54" s="23">
        <f t="shared" si="1"/>
        <v>-3.5277141707580145E-6</v>
      </c>
      <c r="P54" s="23">
        <f t="shared" si="2"/>
        <v>-5.8760545181860905E-4</v>
      </c>
      <c r="Q54" s="23">
        <f t="shared" si="3"/>
        <v>-2.8902348682087242E-4</v>
      </c>
      <c r="R54" s="23">
        <f t="shared" si="4"/>
        <v>-3.3315791156099846E-6</v>
      </c>
      <c r="S54" s="23">
        <f t="shared" si="5"/>
        <v>-6.6340991165727135E-5</v>
      </c>
      <c r="T54" s="23">
        <f t="shared" si="6"/>
        <v>-9.7728111871582296E-4</v>
      </c>
      <c r="U54" s="23">
        <f t="shared" si="7"/>
        <v>3.2328582036287609E-3</v>
      </c>
      <c r="V54" s="23">
        <f t="shared" si="8"/>
        <v>2.197010979168804E-4</v>
      </c>
      <c r="W54" s="23">
        <f t="shared" si="9"/>
        <v>2.0603718524035623E-3</v>
      </c>
      <c r="X54" s="23">
        <f t="shared" si="10"/>
        <v>-7.9763087645338732E-4</v>
      </c>
    </row>
    <row r="55" spans="1:24">
      <c r="A55" s="5">
        <v>2935</v>
      </c>
      <c r="B55" s="5">
        <v>5439</v>
      </c>
      <c r="C55" s="5">
        <v>237</v>
      </c>
      <c r="D55" s="5">
        <v>401</v>
      </c>
      <c r="E55" s="5">
        <v>3901</v>
      </c>
      <c r="F55" s="5">
        <v>2044</v>
      </c>
      <c r="G55" s="5">
        <v>201</v>
      </c>
      <c r="H55" s="5">
        <v>4</v>
      </c>
      <c r="I55" s="5">
        <v>64</v>
      </c>
      <c r="J55" s="5">
        <v>19</v>
      </c>
      <c r="K55" s="5">
        <v>182</v>
      </c>
      <c r="N55" s="23">
        <f t="shared" si="0"/>
        <v>-2.1340076493090578E-5</v>
      </c>
      <c r="O55" s="23">
        <f t="shared" si="1"/>
        <v>-4.1113793514532273E-6</v>
      </c>
      <c r="P55" s="23">
        <f t="shared" si="2"/>
        <v>-7.0901604572904471E-4</v>
      </c>
      <c r="Q55" s="23">
        <f t="shared" si="3"/>
        <v>-2.5490482730616349E-4</v>
      </c>
      <c r="R55" s="23">
        <f t="shared" si="4"/>
        <v>-3.61338452437671E-6</v>
      </c>
      <c r="S55" s="23">
        <f t="shared" si="5"/>
        <v>-7.7644880673085012E-5</v>
      </c>
      <c r="T55" s="23">
        <f t="shared" si="6"/>
        <v>-1.0969370349938592E-3</v>
      </c>
      <c r="U55" s="23">
        <f t="shared" si="7"/>
        <v>-7.8563372942956171E-3</v>
      </c>
      <c r="V55" s="23">
        <f t="shared" si="8"/>
        <v>-1.0966592618708148E-3</v>
      </c>
      <c r="W55" s="23">
        <f t="shared" si="9"/>
        <v>-4.5612983773512979E-3</v>
      </c>
      <c r="X55" s="23">
        <f t="shared" si="10"/>
        <v>-7.963497284320765E-4</v>
      </c>
    </row>
    <row r="56" spans="1:24">
      <c r="A56" s="5">
        <v>2425</v>
      </c>
      <c r="B56" s="5">
        <v>4462</v>
      </c>
      <c r="C56" s="5">
        <v>260</v>
      </c>
      <c r="D56" s="5">
        <v>433</v>
      </c>
      <c r="E56" s="5">
        <v>3017</v>
      </c>
      <c r="F56" s="5">
        <v>1510</v>
      </c>
      <c r="G56" s="5">
        <v>175</v>
      </c>
      <c r="H56" s="5">
        <v>4</v>
      </c>
      <c r="I56" s="5">
        <v>66</v>
      </c>
      <c r="J56" s="5">
        <v>13</v>
      </c>
      <c r="K56" s="5">
        <v>213</v>
      </c>
      <c r="N56" s="23">
        <f t="shared" si="0"/>
        <v>-2.2322934021103635E-5</v>
      </c>
      <c r="O56" s="23">
        <f t="shared" si="1"/>
        <v>-4.2761888547882627E-6</v>
      </c>
      <c r="P56" s="23">
        <f t="shared" si="2"/>
        <v>-6.8535126894989193E-4</v>
      </c>
      <c r="Q56" s="23">
        <f t="shared" si="3"/>
        <v>-2.4693550537572049E-4</v>
      </c>
      <c r="R56" s="23">
        <f t="shared" si="4"/>
        <v>-3.859303558285678E-6</v>
      </c>
      <c r="S56" s="23">
        <f t="shared" si="5"/>
        <v>-8.6681223482859123E-5</v>
      </c>
      <c r="T56" s="23">
        <f t="shared" si="6"/>
        <v>-1.1660715643989467E-3</v>
      </c>
      <c r="U56" s="23">
        <f t="shared" si="7"/>
        <v>-7.8563372942956171E-3</v>
      </c>
      <c r="V56" s="23">
        <f t="shared" si="8"/>
        <v>-1.0775815754970801E-3</v>
      </c>
      <c r="W56" s="23">
        <f t="shared" si="9"/>
        <v>-7.8721334922287282E-3</v>
      </c>
      <c r="X56" s="23">
        <f t="shared" si="10"/>
        <v>-7.5663413977144188E-4</v>
      </c>
    </row>
    <row r="57" spans="1:24">
      <c r="A57" s="5">
        <v>16416</v>
      </c>
      <c r="B57" s="5">
        <v>31950</v>
      </c>
      <c r="C57" s="5">
        <v>459</v>
      </c>
      <c r="D57" s="5">
        <v>539</v>
      </c>
      <c r="E57" s="5">
        <v>21436</v>
      </c>
      <c r="F57" s="5">
        <v>9568</v>
      </c>
      <c r="G57" s="5">
        <v>363</v>
      </c>
      <c r="H57" s="5">
        <v>2</v>
      </c>
      <c r="I57" s="5">
        <v>65</v>
      </c>
      <c r="J57" s="5">
        <v>14</v>
      </c>
      <c r="K57" s="5">
        <v>411</v>
      </c>
      <c r="N57" s="23">
        <f t="shared" si="0"/>
        <v>4.6401241640546351E-6</v>
      </c>
      <c r="O57" s="23">
        <f t="shared" si="1"/>
        <v>3.6074423392560885E-7</v>
      </c>
      <c r="P57" s="23">
        <f t="shared" si="2"/>
        <v>-4.8059950464330984E-4</v>
      </c>
      <c r="Q57" s="23">
        <f t="shared" si="3"/>
        <v>-2.2053712648112818E-4</v>
      </c>
      <c r="R57" s="23">
        <f t="shared" si="4"/>
        <v>1.2646587557067331E-6</v>
      </c>
      <c r="S57" s="23">
        <f t="shared" si="5"/>
        <v>4.9676174197215426E-5</v>
      </c>
      <c r="T57" s="23">
        <f t="shared" si="6"/>
        <v>-6.6617573639292881E-4</v>
      </c>
      <c r="U57" s="23">
        <f t="shared" si="7"/>
        <v>-1.2292015493465367E-2</v>
      </c>
      <c r="V57" s="23">
        <f t="shared" si="8"/>
        <v>-1.0871204186839476E-3</v>
      </c>
      <c r="W57" s="23">
        <f t="shared" si="9"/>
        <v>-7.320327639749157E-3</v>
      </c>
      <c r="X57" s="23">
        <f t="shared" si="10"/>
        <v>-5.0296683155190446E-4</v>
      </c>
    </row>
    <row r="58" spans="1:24">
      <c r="A58" s="5">
        <v>5812</v>
      </c>
      <c r="B58" s="5">
        <v>10465</v>
      </c>
      <c r="C58" s="5">
        <v>343</v>
      </c>
      <c r="D58" s="5">
        <v>301</v>
      </c>
      <c r="E58" s="5">
        <v>4976</v>
      </c>
      <c r="F58" s="5">
        <v>2764</v>
      </c>
      <c r="G58" s="5">
        <v>240</v>
      </c>
      <c r="H58" s="5">
        <v>2</v>
      </c>
      <c r="I58" s="5">
        <v>164</v>
      </c>
      <c r="J58" s="5">
        <v>54</v>
      </c>
      <c r="K58" s="5">
        <v>204</v>
      </c>
      <c r="N58" s="23">
        <f t="shared" si="0"/>
        <v>-1.5795603732122787E-5</v>
      </c>
      <c r="O58" s="23">
        <f t="shared" si="1"/>
        <v>-3.2635466352179272E-6</v>
      </c>
      <c r="P58" s="23">
        <f t="shared" si="2"/>
        <v>-5.9995229187729735E-4</v>
      </c>
      <c r="Q58" s="23">
        <f t="shared" si="3"/>
        <v>-2.7980895833879774E-4</v>
      </c>
      <c r="R58" s="23">
        <f t="shared" si="4"/>
        <v>-3.3143314005620705E-6</v>
      </c>
      <c r="S58" s="23">
        <f t="shared" si="5"/>
        <v>-6.5461047671142386E-5</v>
      </c>
      <c r="T58" s="23">
        <f t="shared" si="6"/>
        <v>-9.9323524088622771E-4</v>
      </c>
      <c r="U58" s="23">
        <f t="shared" si="7"/>
        <v>-1.2292015493465367E-2</v>
      </c>
      <c r="V58" s="23">
        <f t="shared" si="8"/>
        <v>-1.4277494318407915E-4</v>
      </c>
      <c r="W58" s="23">
        <f t="shared" si="9"/>
        <v>1.4751906459433712E-2</v>
      </c>
      <c r="X58" s="23">
        <f t="shared" si="10"/>
        <v>-7.68164471963239E-4</v>
      </c>
    </row>
    <row r="59" spans="1:24">
      <c r="A59" s="5">
        <v>2545</v>
      </c>
      <c r="B59" s="5">
        <v>4846</v>
      </c>
      <c r="C59" s="5">
        <v>165</v>
      </c>
      <c r="D59" s="5">
        <v>167</v>
      </c>
      <c r="E59" s="5">
        <v>3675</v>
      </c>
      <c r="F59" s="5">
        <v>1901</v>
      </c>
      <c r="G59" s="5">
        <v>134</v>
      </c>
      <c r="H59" s="5">
        <v>0</v>
      </c>
      <c r="I59" s="5">
        <v>40</v>
      </c>
      <c r="J59" s="5">
        <v>13</v>
      </c>
      <c r="K59" s="5">
        <v>131</v>
      </c>
      <c r="N59" s="23">
        <f t="shared" si="0"/>
        <v>-2.2091673426277035E-5</v>
      </c>
      <c r="O59" s="23">
        <f t="shared" si="1"/>
        <v>-4.2114121410926086E-6</v>
      </c>
      <c r="P59" s="23">
        <f t="shared" si="2"/>
        <v>-7.8309708608117492E-4</v>
      </c>
      <c r="Q59" s="23">
        <f t="shared" si="3"/>
        <v>-3.1318049392252769E-4</v>
      </c>
      <c r="R59" s="23">
        <f t="shared" si="4"/>
        <v>-3.6762552276158804E-6</v>
      </c>
      <c r="S59" s="23">
        <f t="shared" si="5"/>
        <v>-8.0064725283193066E-5</v>
      </c>
      <c r="T59" s="23">
        <f t="shared" si="6"/>
        <v>-1.2750913992300465E-3</v>
      </c>
      <c r="U59" s="23">
        <f t="shared" si="7"/>
        <v>-1.6727693692635118E-2</v>
      </c>
      <c r="V59" s="23">
        <f t="shared" si="8"/>
        <v>-1.3255914983556314E-3</v>
      </c>
      <c r="W59" s="23">
        <f t="shared" si="9"/>
        <v>-7.8721334922287282E-3</v>
      </c>
      <c r="X59" s="23">
        <f t="shared" si="10"/>
        <v>-8.616882775189271E-4</v>
      </c>
    </row>
    <row r="60" spans="1:24">
      <c r="A60" s="5">
        <v>2257</v>
      </c>
      <c r="B60" s="5">
        <v>4372</v>
      </c>
      <c r="C60" s="5">
        <v>230</v>
      </c>
      <c r="D60" s="5">
        <v>327</v>
      </c>
      <c r="E60" s="5">
        <v>3188</v>
      </c>
      <c r="F60" s="5">
        <v>1557</v>
      </c>
      <c r="G60" s="5">
        <v>168</v>
      </c>
      <c r="H60" s="5">
        <v>3</v>
      </c>
      <c r="I60" s="5">
        <v>76</v>
      </c>
      <c r="J60" s="5">
        <v>11</v>
      </c>
      <c r="K60" s="5">
        <v>173</v>
      </c>
      <c r="N60" s="23">
        <f t="shared" si="0"/>
        <v>-2.2646698853860879E-5</v>
      </c>
      <c r="O60" s="23">
        <f t="shared" si="1"/>
        <v>-4.2913708970606813E-6</v>
      </c>
      <c r="P60" s="23">
        <f t="shared" si="2"/>
        <v>-7.1621836909661288E-4</v>
      </c>
      <c r="Q60" s="23">
        <f t="shared" si="3"/>
        <v>-2.7333388427031285E-4</v>
      </c>
      <c r="R60" s="23">
        <f t="shared" si="4"/>
        <v>-3.8117332474277219E-6</v>
      </c>
      <c r="S60" s="23">
        <f t="shared" si="5"/>
        <v>-8.5885889939676756E-5</v>
      </c>
      <c r="T60" s="23">
        <f t="shared" si="6"/>
        <v>-1.1846847069310858E-3</v>
      </c>
      <c r="U60" s="23">
        <f t="shared" si="7"/>
        <v>-1.0074176393880493E-2</v>
      </c>
      <c r="V60" s="23">
        <f t="shared" si="8"/>
        <v>-9.8219314362840661E-4</v>
      </c>
      <c r="W60" s="23">
        <f t="shared" si="9"/>
        <v>-8.9757451971878722E-3</v>
      </c>
      <c r="X60" s="23">
        <f t="shared" si="10"/>
        <v>-8.0788006062387373E-4</v>
      </c>
    </row>
    <row r="61" spans="1:24">
      <c r="A61" s="5">
        <v>27072</v>
      </c>
      <c r="B61" s="5">
        <v>84885</v>
      </c>
      <c r="C61" s="5">
        <v>421</v>
      </c>
      <c r="D61" s="5">
        <v>487</v>
      </c>
      <c r="E61" s="5">
        <v>35637</v>
      </c>
      <c r="F61" s="5">
        <v>9712</v>
      </c>
      <c r="G61" s="5">
        <v>263</v>
      </c>
      <c r="H61" s="5">
        <v>4</v>
      </c>
      <c r="I61" s="5">
        <v>139</v>
      </c>
      <c r="J61" s="5">
        <v>17</v>
      </c>
      <c r="K61" s="5">
        <v>304</v>
      </c>
      <c r="N61" s="23">
        <f t="shared" si="0"/>
        <v>2.5176064984656918E-5</v>
      </c>
      <c r="O61" s="23">
        <f t="shared" si="1"/>
        <v>9.2903154304866103E-6</v>
      </c>
      <c r="P61" s="23">
        <f t="shared" si="2"/>
        <v>-5.19697831495823E-4</v>
      </c>
      <c r="Q61" s="23">
        <f t="shared" si="3"/>
        <v>-2.3348727461809801E-4</v>
      </c>
      <c r="R61" s="23">
        <f t="shared" si="4"/>
        <v>5.2152200685362151E-6</v>
      </c>
      <c r="S61" s="23">
        <f t="shared" si="5"/>
        <v>5.211294079760395E-5</v>
      </c>
      <c r="T61" s="23">
        <f t="shared" si="6"/>
        <v>-9.3207777256634262E-4</v>
      </c>
      <c r="U61" s="23">
        <f t="shared" si="7"/>
        <v>-7.8563372942956171E-3</v>
      </c>
      <c r="V61" s="23">
        <f t="shared" si="8"/>
        <v>-3.8124602285576309E-4</v>
      </c>
      <c r="W61" s="23">
        <f t="shared" si="9"/>
        <v>-5.6649100823104419E-3</v>
      </c>
      <c r="X61" s="23">
        <f t="shared" si="10"/>
        <v>-6.4004966983215953E-4</v>
      </c>
    </row>
    <row r="62" spans="1:24">
      <c r="A62" s="5">
        <v>10940</v>
      </c>
      <c r="B62" s="5">
        <v>27951</v>
      </c>
      <c r="C62" s="5">
        <v>417</v>
      </c>
      <c r="D62" s="5">
        <v>591</v>
      </c>
      <c r="E62" s="5">
        <v>15066</v>
      </c>
      <c r="F62" s="5">
        <v>5100</v>
      </c>
      <c r="G62" s="5">
        <v>319</v>
      </c>
      <c r="H62" s="5">
        <v>8</v>
      </c>
      <c r="I62" s="5">
        <v>101</v>
      </c>
      <c r="J62" s="5">
        <v>14</v>
      </c>
      <c r="K62" s="5">
        <v>335</v>
      </c>
      <c r="N62" s="23">
        <f t="shared" si="0"/>
        <v>-5.913067646532649E-6</v>
      </c>
      <c r="O62" s="23">
        <f t="shared" si="1"/>
        <v>-3.1384451104553386E-7</v>
      </c>
      <c r="P62" s="23">
        <f t="shared" si="2"/>
        <v>-5.2381344484871909E-4</v>
      </c>
      <c r="Q62" s="23">
        <f t="shared" si="3"/>
        <v>-2.0758697834415835E-4</v>
      </c>
      <c r="R62" s="23">
        <f t="shared" si="4"/>
        <v>-5.074048709902462E-7</v>
      </c>
      <c r="S62" s="23">
        <f t="shared" si="5"/>
        <v>-2.5931278375950756E-5</v>
      </c>
      <c r="T62" s="23">
        <f t="shared" si="6"/>
        <v>-7.8317263230923086E-4</v>
      </c>
      <c r="U62" s="23">
        <f t="shared" si="7"/>
        <v>1.0150191040438853E-3</v>
      </c>
      <c r="V62" s="23">
        <f t="shared" si="8"/>
        <v>-7.4372206395672267E-4</v>
      </c>
      <c r="W62" s="23">
        <f t="shared" si="9"/>
        <v>-7.320327639749157E-3</v>
      </c>
      <c r="X62" s="23">
        <f t="shared" si="10"/>
        <v>-6.0033408117152491E-4</v>
      </c>
    </row>
    <row r="63" spans="1:24">
      <c r="A63" s="5">
        <v>50912</v>
      </c>
      <c r="B63" s="5">
        <v>164528</v>
      </c>
      <c r="C63" s="5">
        <v>630</v>
      </c>
      <c r="D63" s="5">
        <v>952</v>
      </c>
      <c r="E63" s="5">
        <v>54653</v>
      </c>
      <c r="F63" s="5">
        <v>12704</v>
      </c>
      <c r="G63" s="5">
        <v>346</v>
      </c>
      <c r="H63" s="5">
        <v>8</v>
      </c>
      <c r="I63" s="5">
        <v>144</v>
      </c>
      <c r="J63" s="5">
        <v>10</v>
      </c>
      <c r="K63" s="5">
        <v>513</v>
      </c>
      <c r="N63" s="23">
        <f t="shared" si="0"/>
        <v>7.111983649020857E-5</v>
      </c>
      <c r="O63" s="23">
        <f t="shared" si="1"/>
        <v>2.272524201606718E-5</v>
      </c>
      <c r="P63" s="23">
        <f t="shared" si="2"/>
        <v>-3.0465703380700055E-4</v>
      </c>
      <c r="Q63" s="23">
        <f t="shared" si="3"/>
        <v>-1.1768306531634858E-4</v>
      </c>
      <c r="R63" s="23">
        <f t="shared" si="4"/>
        <v>1.0505261187102898E-5</v>
      </c>
      <c r="S63" s="23">
        <f t="shared" si="5"/>
        <v>1.0274353571678775E-4</v>
      </c>
      <c r="T63" s="23">
        <f t="shared" si="6"/>
        <v>-7.1137908254240915E-4</v>
      </c>
      <c r="U63" s="23">
        <f t="shared" si="7"/>
        <v>1.0150191040438853E-3</v>
      </c>
      <c r="V63" s="23">
        <f t="shared" si="8"/>
        <v>-3.3355180692142629E-4</v>
      </c>
      <c r="W63" s="23">
        <f t="shared" si="9"/>
        <v>-9.5275510496674442E-3</v>
      </c>
      <c r="X63" s="23">
        <f t="shared" si="10"/>
        <v>-3.7228973337820331E-4</v>
      </c>
    </row>
    <row r="64" spans="1:24">
      <c r="A64" s="5">
        <v>28752</v>
      </c>
      <c r="B64" s="5">
        <v>47358</v>
      </c>
      <c r="C64" s="5">
        <v>802</v>
      </c>
      <c r="D64" s="5">
        <v>1268</v>
      </c>
      <c r="E64" s="5">
        <v>14091</v>
      </c>
      <c r="F64" s="5">
        <v>7456</v>
      </c>
      <c r="G64" s="5">
        <v>408</v>
      </c>
      <c r="H64" s="5">
        <v>10</v>
      </c>
      <c r="I64" s="5">
        <v>179</v>
      </c>
      <c r="J64" s="5">
        <v>13</v>
      </c>
      <c r="K64" s="5">
        <v>654</v>
      </c>
      <c r="N64" s="23">
        <f t="shared" si="0"/>
        <v>2.8413713312229352E-5</v>
      </c>
      <c r="O64" s="23">
        <f t="shared" si="1"/>
        <v>2.9599098709637103E-6</v>
      </c>
      <c r="P64" s="23">
        <f t="shared" si="2"/>
        <v>-1.2768565963246724E-4</v>
      </c>
      <c r="Q64" s="23">
        <f t="shared" si="3"/>
        <v>-3.8986011253224246E-5</v>
      </c>
      <c r="R64" s="23">
        <f t="shared" si="4"/>
        <v>-7.7863909956631448E-7</v>
      </c>
      <c r="S64" s="23">
        <f t="shared" si="5"/>
        <v>1.393693072485039E-5</v>
      </c>
      <c r="T64" s="23">
        <f t="shared" si="6"/>
        <v>-5.4651982011489264E-4</v>
      </c>
      <c r="U64" s="23">
        <f t="shared" si="7"/>
        <v>5.4506973032136365E-3</v>
      </c>
      <c r="V64" s="23">
        <f t="shared" si="8"/>
        <v>3.0770461893119632E-7</v>
      </c>
      <c r="W64" s="23">
        <f t="shared" si="9"/>
        <v>-7.8721334922287282E-3</v>
      </c>
      <c r="X64" s="23">
        <f t="shared" si="10"/>
        <v>-1.9164786237338118E-4</v>
      </c>
    </row>
    <row r="65" spans="1:24">
      <c r="A65" s="5">
        <v>27216</v>
      </c>
      <c r="B65" s="5">
        <v>81908</v>
      </c>
      <c r="C65" s="5">
        <v>541</v>
      </c>
      <c r="D65" s="5">
        <v>540</v>
      </c>
      <c r="E65" s="5">
        <v>26869</v>
      </c>
      <c r="F65" s="5">
        <v>7760</v>
      </c>
      <c r="G65" s="5">
        <v>315</v>
      </c>
      <c r="H65" s="5">
        <v>4</v>
      </c>
      <c r="I65" s="5">
        <v>219</v>
      </c>
      <c r="J65" s="5">
        <v>22</v>
      </c>
      <c r="K65" s="5">
        <v>335</v>
      </c>
      <c r="N65" s="23">
        <f t="shared" si="0"/>
        <v>2.545357769844884E-5</v>
      </c>
      <c r="O65" s="23">
        <f t="shared" si="1"/>
        <v>8.7881272099867118E-6</v>
      </c>
      <c r="P65" s="23">
        <f t="shared" si="2"/>
        <v>-3.9622943090893929E-4</v>
      </c>
      <c r="Q65" s="23">
        <f t="shared" si="3"/>
        <v>-2.2028808517080182E-4</v>
      </c>
      <c r="R65" s="23">
        <f t="shared" si="4"/>
        <v>2.7760593340183011E-6</v>
      </c>
      <c r="S65" s="23">
        <f t="shared" si="5"/>
        <v>1.9081215770115055E-5</v>
      </c>
      <c r="T65" s="23">
        <f t="shared" si="6"/>
        <v>-7.9380871375616746E-4</v>
      </c>
      <c r="U65" s="23">
        <f t="shared" si="7"/>
        <v>-7.8563372942956171E-3</v>
      </c>
      <c r="V65" s="23">
        <f t="shared" si="8"/>
        <v>3.8186143209362547E-4</v>
      </c>
      <c r="W65" s="23">
        <f t="shared" si="9"/>
        <v>-2.9058808199125831E-3</v>
      </c>
      <c r="X65" s="23">
        <f t="shared" si="10"/>
        <v>-6.0033408117152491E-4</v>
      </c>
    </row>
    <row r="66" spans="1:24">
      <c r="A66" s="5">
        <v>2352</v>
      </c>
      <c r="B66" s="5">
        <v>5234</v>
      </c>
      <c r="C66" s="5">
        <v>232</v>
      </c>
      <c r="D66" s="5">
        <v>258</v>
      </c>
      <c r="E66" s="5">
        <v>4101</v>
      </c>
      <c r="F66" s="5">
        <v>1761</v>
      </c>
      <c r="G66" s="5">
        <v>181</v>
      </c>
      <c r="H66" s="5">
        <v>2</v>
      </c>
      <c r="I66" s="5">
        <v>60</v>
      </c>
      <c r="J66" s="5">
        <v>7</v>
      </c>
      <c r="K66" s="5">
        <v>182</v>
      </c>
      <c r="N66" s="23">
        <f t="shared" ref="N66:N129" si="11">(A66-$A$498)/$A$499</f>
        <v>-2.2463617549623152E-5</v>
      </c>
      <c r="O66" s="23">
        <f t="shared" ref="O66:O129" si="12">(B66-$B$498)/$B$499</f>
        <v>-4.1459606699626251E-6</v>
      </c>
      <c r="P66" s="23">
        <f t="shared" ref="P66:P129" si="13">(C66-$C$498)/$C$499</f>
        <v>-7.1416056242016484E-4</v>
      </c>
      <c r="Q66" s="23">
        <f t="shared" si="3"/>
        <v>-2.9051773468283048E-4</v>
      </c>
      <c r="R66" s="23">
        <f t="shared" si="4"/>
        <v>-3.5577467338995675E-6</v>
      </c>
      <c r="S66" s="23">
        <f t="shared" si="5"/>
        <v>-8.2433803922459678E-5</v>
      </c>
      <c r="T66" s="23">
        <f t="shared" si="6"/>
        <v>-1.150117442228542E-3</v>
      </c>
      <c r="U66" s="23">
        <f t="shared" si="7"/>
        <v>-1.2292015493465367E-2</v>
      </c>
      <c r="V66" s="23">
        <f t="shared" si="8"/>
        <v>-1.1348146346182842E-3</v>
      </c>
      <c r="W66" s="23">
        <f t="shared" si="9"/>
        <v>-1.1182968607106158E-2</v>
      </c>
      <c r="X66" s="23">
        <f t="shared" si="10"/>
        <v>-7.963497284320765E-4</v>
      </c>
    </row>
    <row r="67" spans="1:24">
      <c r="A67" s="5">
        <v>3416</v>
      </c>
      <c r="B67" s="5">
        <v>6167</v>
      </c>
      <c r="C67" s="5">
        <v>356</v>
      </c>
      <c r="D67" s="5">
        <v>641</v>
      </c>
      <c r="E67" s="5">
        <v>4530</v>
      </c>
      <c r="F67" s="5">
        <v>2388</v>
      </c>
      <c r="G67" s="5">
        <v>280</v>
      </c>
      <c r="H67" s="5">
        <v>19</v>
      </c>
      <c r="I67" s="5">
        <v>77</v>
      </c>
      <c r="J67" s="5">
        <v>23</v>
      </c>
      <c r="K67" s="5">
        <v>298</v>
      </c>
      <c r="N67" s="23">
        <f t="shared" si="11"/>
        <v>-2.0413106942160611E-5</v>
      </c>
      <c r="O67" s="23">
        <f t="shared" si="12"/>
        <v>-3.9885734984052168E-6</v>
      </c>
      <c r="P67" s="23">
        <f t="shared" si="13"/>
        <v>-5.8657654848038503E-4</v>
      </c>
      <c r="Q67" s="23">
        <f t="shared" ref="Q67:Q130" si="14">(D67-$D$498)/$D$499</f>
        <v>-1.9513491282784119E-4</v>
      </c>
      <c r="R67" s="23">
        <f t="shared" ref="R67:R130" si="15">(E67-$E$498)/$E$499</f>
        <v>-3.4384036733260976E-6</v>
      </c>
      <c r="S67" s="23">
        <f t="shared" ref="S67:S130" si="16">(F67-$F$498)/$F$499</f>
        <v>-7.1823716016601309E-5</v>
      </c>
      <c r="T67" s="23">
        <f t="shared" ref="T67:T130" si="17">(G67-$G$498)/$G$499</f>
        <v>-8.8687442641686228E-4</v>
      </c>
      <c r="U67" s="23">
        <f t="shared" ref="U67:U130" si="18">(H67-$H$498)/$H$499</f>
        <v>2.5411249199477515E-2</v>
      </c>
      <c r="V67" s="23">
        <f t="shared" ref="V67:V130" si="19">(I67-$I$498)/$I$499</f>
        <v>-9.7265430044153926E-4</v>
      </c>
      <c r="W67" s="23">
        <f t="shared" ref="W67:W130" si="20">(J67-$J$498)/$J$499</f>
        <v>-2.3540749674330111E-3</v>
      </c>
      <c r="X67" s="23">
        <f t="shared" ref="X67:X130" si="21">(K67-$K$498)/$K$499</f>
        <v>-6.4773655796002431E-4</v>
      </c>
    </row>
    <row r="68" spans="1:24">
      <c r="A68" s="5">
        <v>2149</v>
      </c>
      <c r="B68" s="5">
        <v>4120</v>
      </c>
      <c r="C68" s="5">
        <v>197</v>
      </c>
      <c r="D68" s="5">
        <v>219</v>
      </c>
      <c r="E68" s="5">
        <v>3302</v>
      </c>
      <c r="F68" s="5">
        <v>1640</v>
      </c>
      <c r="G68" s="5">
        <v>161</v>
      </c>
      <c r="H68" s="5">
        <v>0</v>
      </c>
      <c r="I68" s="5">
        <v>48</v>
      </c>
      <c r="J68" s="5">
        <v>7</v>
      </c>
      <c r="K68" s="5">
        <v>156</v>
      </c>
      <c r="N68" s="23">
        <f t="shared" si="11"/>
        <v>-2.2854833389204823E-5</v>
      </c>
      <c r="O68" s="23">
        <f t="shared" si="12"/>
        <v>-4.3338806154234536E-6</v>
      </c>
      <c r="P68" s="23">
        <f t="shared" si="13"/>
        <v>-7.5017217925800591E-4</v>
      </c>
      <c r="Q68" s="23">
        <f t="shared" si="14"/>
        <v>-3.0023034578555786E-4</v>
      </c>
      <c r="R68" s="23">
        <f t="shared" si="15"/>
        <v>-3.7800197068557505E-6</v>
      </c>
      <c r="S68" s="23">
        <f t="shared" si="16"/>
        <v>-8.4481364746397263E-5</v>
      </c>
      <c r="T68" s="23">
        <f t="shared" si="17"/>
        <v>-1.2032978494632247E-3</v>
      </c>
      <c r="U68" s="23">
        <f t="shared" si="18"/>
        <v>-1.6727693692635118E-2</v>
      </c>
      <c r="V68" s="23">
        <f t="shared" si="19"/>
        <v>-1.2492807528606926E-3</v>
      </c>
      <c r="W68" s="23">
        <f t="shared" si="20"/>
        <v>-1.1182968607106158E-2</v>
      </c>
      <c r="X68" s="23">
        <f t="shared" si="21"/>
        <v>-8.2965957698615726E-4</v>
      </c>
    </row>
    <row r="69" spans="1:24">
      <c r="A69" s="5">
        <v>53456</v>
      </c>
      <c r="B69" s="5">
        <v>93790</v>
      </c>
      <c r="C69" s="5">
        <v>1576</v>
      </c>
      <c r="D69" s="5">
        <v>1469</v>
      </c>
      <c r="E69" s="5">
        <v>32646</v>
      </c>
      <c r="F69" s="5">
        <v>14912</v>
      </c>
      <c r="G69" s="5">
        <v>884</v>
      </c>
      <c r="H69" s="5">
        <v>20</v>
      </c>
      <c r="I69" s="5">
        <v>697</v>
      </c>
      <c r="J69" s="5">
        <v>70</v>
      </c>
      <c r="K69" s="5">
        <v>995</v>
      </c>
      <c r="N69" s="23">
        <f t="shared" si="11"/>
        <v>7.6022561100532531E-5</v>
      </c>
      <c r="O69" s="23">
        <f t="shared" si="12"/>
        <v>1.0792494168663159E-5</v>
      </c>
      <c r="P69" s="23">
        <f t="shared" si="13"/>
        <v>6.6868552415293267E-4</v>
      </c>
      <c r="Q69" s="23">
        <f t="shared" si="14"/>
        <v>1.1071292122370667E-5</v>
      </c>
      <c r="R69" s="23">
        <f t="shared" si="15"/>
        <v>4.3831569119505538E-6</v>
      </c>
      <c r="S69" s="23">
        <f t="shared" si="16"/>
        <v>1.4010729025607844E-4</v>
      </c>
      <c r="T69" s="23">
        <f t="shared" si="17"/>
        <v>7.1917387207055708E-4</v>
      </c>
      <c r="U69" s="23">
        <f t="shared" si="18"/>
        <v>2.7629088299062389E-2</v>
      </c>
      <c r="V69" s="23">
        <f t="shared" si="19"/>
        <v>4.9414284754162215E-3</v>
      </c>
      <c r="W69" s="23">
        <f t="shared" si="20"/>
        <v>2.3580800099106861E-2</v>
      </c>
      <c r="X69" s="23">
        <f t="shared" si="21"/>
        <v>2.452236128936E-4</v>
      </c>
    </row>
    <row r="70" spans="1:24">
      <c r="A70" s="5">
        <v>2168</v>
      </c>
      <c r="B70" s="5">
        <v>3891</v>
      </c>
      <c r="C70" s="5">
        <v>211</v>
      </c>
      <c r="D70" s="5">
        <v>202</v>
      </c>
      <c r="E70" s="5">
        <v>2873</v>
      </c>
      <c r="F70" s="5">
        <v>1539</v>
      </c>
      <c r="G70" s="5">
        <v>171</v>
      </c>
      <c r="H70" s="5">
        <v>0</v>
      </c>
      <c r="I70" s="5">
        <v>53</v>
      </c>
      <c r="J70" s="5">
        <v>17</v>
      </c>
      <c r="K70" s="5">
        <v>168</v>
      </c>
      <c r="N70" s="23">
        <f t="shared" si="11"/>
        <v>-2.2818217128357277E-5</v>
      </c>
      <c r="O70" s="23">
        <f t="shared" si="12"/>
        <v>-4.3725104785388309E-6</v>
      </c>
      <c r="P70" s="23">
        <f t="shared" si="13"/>
        <v>-7.3576753252286946E-4</v>
      </c>
      <c r="Q70" s="23">
        <f t="shared" si="14"/>
        <v>-3.0446404806110572E-4</v>
      </c>
      <c r="R70" s="23">
        <f t="shared" si="15"/>
        <v>-3.8993627674292208E-6</v>
      </c>
      <c r="S70" s="23">
        <f t="shared" si="16"/>
        <v>-8.6190485764725333E-5</v>
      </c>
      <c r="T70" s="23">
        <f t="shared" si="17"/>
        <v>-1.1767076458458832E-3</v>
      </c>
      <c r="U70" s="23">
        <f t="shared" si="18"/>
        <v>-1.6727693692635118E-2</v>
      </c>
      <c r="V70" s="23">
        <f t="shared" si="19"/>
        <v>-1.2015865369263557E-3</v>
      </c>
      <c r="W70" s="23">
        <f t="shared" si="20"/>
        <v>-5.6649100823104419E-3</v>
      </c>
      <c r="X70" s="23">
        <f t="shared" si="21"/>
        <v>-8.142858007304277E-4</v>
      </c>
    </row>
    <row r="71" spans="1:24">
      <c r="A71" s="5">
        <v>3102</v>
      </c>
      <c r="B71" s="5">
        <v>5939</v>
      </c>
      <c r="C71" s="5">
        <v>360</v>
      </c>
      <c r="D71" s="5">
        <v>512</v>
      </c>
      <c r="E71" s="5">
        <v>3537</v>
      </c>
      <c r="F71" s="5">
        <v>1780</v>
      </c>
      <c r="G71" s="5">
        <v>275</v>
      </c>
      <c r="H71" s="5">
        <v>7</v>
      </c>
      <c r="I71" s="5">
        <v>84</v>
      </c>
      <c r="J71" s="5">
        <v>28</v>
      </c>
      <c r="K71" s="5">
        <v>288</v>
      </c>
      <c r="N71" s="23">
        <f t="shared" si="11"/>
        <v>-2.1018238831956888E-5</v>
      </c>
      <c r="O71" s="23">
        <f t="shared" si="12"/>
        <v>-4.0270346721620113E-6</v>
      </c>
      <c r="P71" s="23">
        <f t="shared" si="13"/>
        <v>-5.8246093512748882E-4</v>
      </c>
      <c r="Q71" s="23">
        <f t="shared" si="14"/>
        <v>-2.2726124185993942E-4</v>
      </c>
      <c r="R71" s="23">
        <f t="shared" si="15"/>
        <v>-3.7146453030451088E-6</v>
      </c>
      <c r="S71" s="23">
        <f t="shared" si="16"/>
        <v>-8.2112286107130638E-5</v>
      </c>
      <c r="T71" s="23">
        <f t="shared" si="17"/>
        <v>-9.001695282255329E-4</v>
      </c>
      <c r="U71" s="23">
        <f t="shared" si="18"/>
        <v>-1.2028199955409903E-3</v>
      </c>
      <c r="V71" s="23">
        <f t="shared" si="19"/>
        <v>-9.0588239813346771E-4</v>
      </c>
      <c r="W71" s="23">
        <f t="shared" si="20"/>
        <v>4.0495429496484721E-4</v>
      </c>
      <c r="X71" s="23">
        <f t="shared" si="21"/>
        <v>-6.6054803817313225E-4</v>
      </c>
    </row>
    <row r="72" spans="1:24">
      <c r="A72" s="5">
        <v>39344</v>
      </c>
      <c r="B72" s="5">
        <v>103050</v>
      </c>
      <c r="C72" s="5">
        <v>588</v>
      </c>
      <c r="D72" s="5">
        <v>695</v>
      </c>
      <c r="E72" s="5">
        <v>39304</v>
      </c>
      <c r="F72" s="5">
        <v>11392</v>
      </c>
      <c r="G72" s="5">
        <v>336</v>
      </c>
      <c r="H72" s="5">
        <v>7</v>
      </c>
      <c r="I72" s="5">
        <v>146</v>
      </c>
      <c r="J72" s="5">
        <v>9</v>
      </c>
      <c r="K72" s="5">
        <v>460</v>
      </c>
      <c r="N72" s="23">
        <f t="shared" si="11"/>
        <v>4.8826315148924111E-5</v>
      </c>
      <c r="O72" s="23">
        <f t="shared" si="12"/>
        <v>1.2354557629136474E-5</v>
      </c>
      <c r="P72" s="23">
        <f t="shared" si="13"/>
        <v>-3.4787097401240986E-4</v>
      </c>
      <c r="Q72" s="23">
        <f t="shared" si="14"/>
        <v>-1.8168668207021869E-4</v>
      </c>
      <c r="R72" s="23">
        <f t="shared" si="15"/>
        <v>6.2353389569346175E-6</v>
      </c>
      <c r="S72" s="23">
        <f t="shared" si="16"/>
        <v>8.0541884468803414E-5</v>
      </c>
      <c r="T72" s="23">
        <f t="shared" si="17"/>
        <v>-7.3796928615975051E-4</v>
      </c>
      <c r="U72" s="23">
        <f t="shared" si="18"/>
        <v>-1.2028199955409903E-3</v>
      </c>
      <c r="V72" s="23">
        <f t="shared" si="19"/>
        <v>-3.1447412054769159E-4</v>
      </c>
      <c r="W72" s="23">
        <f t="shared" si="20"/>
        <v>-1.0079356902147014E-2</v>
      </c>
      <c r="X72" s="23">
        <f t="shared" si="21"/>
        <v>-4.4019057850767544E-4</v>
      </c>
    </row>
    <row r="73" spans="1:24">
      <c r="A73" s="5">
        <v>100768</v>
      </c>
      <c r="B73" s="5">
        <v>220447</v>
      </c>
      <c r="C73" s="5">
        <v>2101</v>
      </c>
      <c r="D73" s="5">
        <v>2331</v>
      </c>
      <c r="E73" s="5">
        <v>59658</v>
      </c>
      <c r="F73" s="5">
        <v>18880</v>
      </c>
      <c r="G73" s="5">
        <v>885</v>
      </c>
      <c r="H73" s="5">
        <v>17</v>
      </c>
      <c r="I73" s="5">
        <v>449</v>
      </c>
      <c r="J73" s="5">
        <v>84</v>
      </c>
      <c r="K73" s="5">
        <v>1735</v>
      </c>
      <c r="N73" s="23">
        <f t="shared" si="11"/>
        <v>1.6720090495416759E-4</v>
      </c>
      <c r="O73" s="23">
        <f t="shared" si="12"/>
        <v>3.215818225863816E-5</v>
      </c>
      <c r="P73" s="23">
        <f t="shared" si="13"/>
        <v>1.2088597767205488E-3</v>
      </c>
      <c r="Q73" s="23">
        <f t="shared" si="14"/>
        <v>2.257449016236782E-4</v>
      </c>
      <c r="R73" s="23">
        <f t="shared" si="15"/>
        <v>1.1897596893793381E-5</v>
      </c>
      <c r="S73" s="23">
        <f t="shared" si="16"/>
        <v>2.072537476890067E-4</v>
      </c>
      <c r="T73" s="23">
        <f t="shared" si="17"/>
        <v>7.218328924322912E-4</v>
      </c>
      <c r="U73" s="23">
        <f t="shared" si="18"/>
        <v>2.0975571000307763E-2</v>
      </c>
      <c r="V73" s="23">
        <f t="shared" si="19"/>
        <v>2.5757953650731172E-3</v>
      </c>
      <c r="W73" s="23">
        <f t="shared" si="20"/>
        <v>3.1306082033820862E-2</v>
      </c>
      <c r="X73" s="23">
        <f t="shared" si="21"/>
        <v>1.1932731486635885E-3</v>
      </c>
    </row>
    <row r="74" spans="1:24">
      <c r="A74" s="5">
        <v>9056</v>
      </c>
      <c r="B74" s="5">
        <v>16362</v>
      </c>
      <c r="C74" s="5">
        <v>1006</v>
      </c>
      <c r="D74" s="5">
        <v>1153</v>
      </c>
      <c r="E74" s="5">
        <v>9562</v>
      </c>
      <c r="F74" s="5">
        <v>5180</v>
      </c>
      <c r="G74" s="5">
        <v>740</v>
      </c>
      <c r="H74" s="5">
        <v>3</v>
      </c>
      <c r="I74" s="5">
        <v>226</v>
      </c>
      <c r="J74" s="5">
        <v>44</v>
      </c>
      <c r="K74" s="5">
        <v>847</v>
      </c>
      <c r="N74" s="23">
        <f t="shared" si="11"/>
        <v>-9.5438589853103054E-6</v>
      </c>
      <c r="O74" s="23">
        <f t="shared" si="12"/>
        <v>-2.2687854876573299E-6</v>
      </c>
      <c r="P74" s="23">
        <f t="shared" si="13"/>
        <v>8.221062136523505E-5</v>
      </c>
      <c r="Q74" s="23">
        <f t="shared" si="14"/>
        <v>-6.7625761940753672E-5</v>
      </c>
      <c r="R74" s="23">
        <f t="shared" si="15"/>
        <v>-2.0385568649211996E-6</v>
      </c>
      <c r="S74" s="23">
        <f t="shared" si="16"/>
        <v>-2.4577519153512689E-5</v>
      </c>
      <c r="T74" s="23">
        <f t="shared" si="17"/>
        <v>3.3627493998084122E-4</v>
      </c>
      <c r="U74" s="23">
        <f t="shared" si="18"/>
        <v>-1.0074176393880493E-2</v>
      </c>
      <c r="V74" s="23">
        <f t="shared" si="19"/>
        <v>4.4863333440169697E-4</v>
      </c>
      <c r="W74" s="23">
        <f t="shared" si="20"/>
        <v>9.2338479346379954E-3</v>
      </c>
      <c r="X74" s="23">
        <f t="shared" si="21"/>
        <v>5.5613705739602315E-5</v>
      </c>
    </row>
    <row r="75" spans="1:24">
      <c r="A75" s="5">
        <v>11444</v>
      </c>
      <c r="B75" s="5">
        <v>46054</v>
      </c>
      <c r="C75" s="5">
        <v>555</v>
      </c>
      <c r="D75" s="5">
        <v>717</v>
      </c>
      <c r="E75" s="5">
        <v>13737</v>
      </c>
      <c r="F75" s="5">
        <v>4320</v>
      </c>
      <c r="G75" s="5">
        <v>438</v>
      </c>
      <c r="H75" s="5">
        <v>14</v>
      </c>
      <c r="I75" s="5">
        <v>172</v>
      </c>
      <c r="J75" s="5">
        <v>47</v>
      </c>
      <c r="K75" s="5">
        <v>418</v>
      </c>
      <c r="N75" s="23">
        <f t="shared" si="11"/>
        <v>-4.9417731482609195E-6</v>
      </c>
      <c r="O75" s="23">
        <f t="shared" si="12"/>
        <v>2.7399389473722199E-6</v>
      </c>
      <c r="P75" s="23">
        <f t="shared" si="13"/>
        <v>-3.8182478417380283E-4</v>
      </c>
      <c r="Q75" s="23">
        <f t="shared" si="14"/>
        <v>-1.7620777324303915E-4</v>
      </c>
      <c r="R75" s="23">
        <f t="shared" si="15"/>
        <v>-8.7711798871085616E-7</v>
      </c>
      <c r="S75" s="23">
        <f t="shared" si="16"/>
        <v>-3.9130430794721937E-5</v>
      </c>
      <c r="T75" s="23">
        <f t="shared" si="17"/>
        <v>-4.6674920926286845E-4</v>
      </c>
      <c r="U75" s="23">
        <f t="shared" si="18"/>
        <v>1.4322053701553138E-2</v>
      </c>
      <c r="V75" s="23">
        <f t="shared" si="19"/>
        <v>-6.6464197689140305E-5</v>
      </c>
      <c r="W75" s="23">
        <f t="shared" si="20"/>
        <v>1.088926549207671E-2</v>
      </c>
      <c r="X75" s="23">
        <f t="shared" si="21"/>
        <v>-4.9399879540272887E-4</v>
      </c>
    </row>
    <row r="76" spans="1:24">
      <c r="A76" s="5">
        <v>13544</v>
      </c>
      <c r="B76" s="5">
        <v>30235</v>
      </c>
      <c r="C76" s="5">
        <v>517</v>
      </c>
      <c r="D76" s="5">
        <v>667</v>
      </c>
      <c r="E76" s="5">
        <v>26622</v>
      </c>
      <c r="F76" s="5">
        <v>11760</v>
      </c>
      <c r="G76" s="5">
        <v>447</v>
      </c>
      <c r="H76" s="5">
        <v>2</v>
      </c>
      <c r="I76" s="5">
        <v>99</v>
      </c>
      <c r="J76" s="5">
        <v>13</v>
      </c>
      <c r="K76" s="5">
        <v>458</v>
      </c>
      <c r="N76" s="23">
        <f t="shared" si="11"/>
        <v>-8.9471273879537932E-7</v>
      </c>
      <c r="O76" s="23">
        <f t="shared" si="12"/>
        <v>7.1441983956739215E-8</v>
      </c>
      <c r="P76" s="23">
        <f t="shared" si="13"/>
        <v>-4.2092311102631604E-4</v>
      </c>
      <c r="Q76" s="23">
        <f t="shared" si="14"/>
        <v>-1.8865983875935628E-4</v>
      </c>
      <c r="R76" s="23">
        <f t="shared" si="15"/>
        <v>2.7073466627790306E-6</v>
      </c>
      <c r="S76" s="23">
        <f t="shared" si="16"/>
        <v>8.6769176892018525E-5</v>
      </c>
      <c r="T76" s="23">
        <f t="shared" si="17"/>
        <v>-4.4281802600726122E-4</v>
      </c>
      <c r="U76" s="23">
        <f t="shared" si="18"/>
        <v>-1.2292015493465367E-2</v>
      </c>
      <c r="V76" s="23">
        <f t="shared" si="19"/>
        <v>-7.6279975033045737E-4</v>
      </c>
      <c r="W76" s="23">
        <f t="shared" si="20"/>
        <v>-7.8721334922287282E-3</v>
      </c>
      <c r="X76" s="23">
        <f t="shared" si="21"/>
        <v>-4.4275287455029707E-4</v>
      </c>
    </row>
    <row r="77" spans="1:24">
      <c r="A77" s="5">
        <v>37376</v>
      </c>
      <c r="B77" s="5">
        <v>68610</v>
      </c>
      <c r="C77" s="5">
        <v>1150</v>
      </c>
      <c r="D77" s="5">
        <v>1341</v>
      </c>
      <c r="E77" s="5">
        <v>22100</v>
      </c>
      <c r="F77" s="5">
        <v>10880</v>
      </c>
      <c r="G77" s="5">
        <v>724</v>
      </c>
      <c r="H77" s="5">
        <v>20</v>
      </c>
      <c r="I77" s="5">
        <v>411</v>
      </c>
      <c r="J77" s="5">
        <v>74</v>
      </c>
      <c r="K77" s="5">
        <v>808</v>
      </c>
      <c r="N77" s="23">
        <f t="shared" si="11"/>
        <v>4.5033641393767837E-5</v>
      </c>
      <c r="O77" s="23">
        <f t="shared" si="12"/>
        <v>6.5448961195575406E-6</v>
      </c>
      <c r="P77" s="23">
        <f t="shared" si="13"/>
        <v>2.3037270206949549E-4</v>
      </c>
      <c r="Q77" s="23">
        <f t="shared" si="14"/>
        <v>-2.0805995599401215E-5</v>
      </c>
      <c r="R77" s="23">
        <f t="shared" si="15"/>
        <v>1.4493762200908451E-6</v>
      </c>
      <c r="S77" s="23">
        <f t="shared" si="16"/>
        <v>7.1877825445199772E-5</v>
      </c>
      <c r="T77" s="23">
        <f t="shared" si="17"/>
        <v>2.9373061419309501E-4</v>
      </c>
      <c r="U77" s="23">
        <f t="shared" si="18"/>
        <v>2.7629088299062389E-2</v>
      </c>
      <c r="V77" s="23">
        <f t="shared" si="19"/>
        <v>2.2133193239721582E-3</v>
      </c>
      <c r="W77" s="23">
        <f t="shared" si="20"/>
        <v>2.5788023509025145E-2</v>
      </c>
      <c r="X77" s="23">
        <f t="shared" si="21"/>
        <v>5.6489329084813017E-6</v>
      </c>
    </row>
    <row r="78" spans="1:24">
      <c r="A78" s="5">
        <v>1228</v>
      </c>
      <c r="B78" s="5">
        <v>2392</v>
      </c>
      <c r="C78" s="5">
        <v>17</v>
      </c>
      <c r="D78" s="5">
        <v>19</v>
      </c>
      <c r="E78" s="5">
        <v>2392</v>
      </c>
      <c r="F78" s="5">
        <v>1228</v>
      </c>
      <c r="G78" s="5">
        <v>17</v>
      </c>
      <c r="H78" s="5">
        <v>0</v>
      </c>
      <c r="I78" s="5">
        <v>0</v>
      </c>
      <c r="J78" s="5">
        <v>0</v>
      </c>
      <c r="K78" s="5">
        <v>17</v>
      </c>
      <c r="N78" s="23">
        <f t="shared" si="11"/>
        <v>-2.4629758454498995E-5</v>
      </c>
      <c r="O78" s="23">
        <f t="shared" si="12"/>
        <v>-4.6253758270538953E-6</v>
      </c>
      <c r="P78" s="23">
        <f t="shared" si="13"/>
        <v>-9.3537478013833142E-4</v>
      </c>
      <c r="Q78" s="23">
        <f t="shared" si="14"/>
        <v>-3.5003860785082642E-4</v>
      </c>
      <c r="R78" s="23">
        <f t="shared" si="15"/>
        <v>-4.0331716535267479E-6</v>
      </c>
      <c r="S78" s="23">
        <f t="shared" si="16"/>
        <v>-9.1453224741953326E-5</v>
      </c>
      <c r="T78" s="23">
        <f t="shared" si="17"/>
        <v>-1.5861967815529404E-3</v>
      </c>
      <c r="U78" s="23">
        <f t="shared" si="18"/>
        <v>-1.6727693692635118E-2</v>
      </c>
      <c r="V78" s="23">
        <f t="shared" si="19"/>
        <v>-1.7071452258303258E-3</v>
      </c>
      <c r="W78" s="23">
        <f t="shared" si="20"/>
        <v>-1.5045609574463161E-2</v>
      </c>
      <c r="X78" s="23">
        <f t="shared" si="21"/>
        <v>-1.0077391519483577E-3</v>
      </c>
    </row>
    <row r="79" spans="1:24">
      <c r="A79" s="5">
        <v>22984</v>
      </c>
      <c r="B79" s="5">
        <v>59040</v>
      </c>
      <c r="C79" s="5">
        <v>438</v>
      </c>
      <c r="D79" s="5">
        <v>542</v>
      </c>
      <c r="E79" s="5">
        <v>12716</v>
      </c>
      <c r="F79" s="5">
        <v>4968</v>
      </c>
      <c r="G79" s="5">
        <v>262</v>
      </c>
      <c r="H79" s="5">
        <v>4</v>
      </c>
      <c r="I79" s="5">
        <v>85</v>
      </c>
      <c r="J79" s="5">
        <v>8</v>
      </c>
      <c r="K79" s="5">
        <v>374</v>
      </c>
      <c r="N79" s="23">
        <f t="shared" si="11"/>
        <v>1.7297787387564001E-5</v>
      </c>
      <c r="O79" s="23">
        <f t="shared" si="12"/>
        <v>4.9305389579236727E-6</v>
      </c>
      <c r="P79" s="23">
        <f t="shared" si="13"/>
        <v>-5.0220647474601447E-4</v>
      </c>
      <c r="Q79" s="23">
        <f t="shared" si="14"/>
        <v>-2.1979000255014915E-4</v>
      </c>
      <c r="R79" s="23">
        <f t="shared" si="15"/>
        <v>-1.1611489090966671E-6</v>
      </c>
      <c r="S79" s="23">
        <f t="shared" si="16"/>
        <v>-2.8164981092973572E-5</v>
      </c>
      <c r="T79" s="23">
        <f t="shared" si="17"/>
        <v>-9.3473679292807674E-4</v>
      </c>
      <c r="U79" s="23">
        <f t="shared" si="18"/>
        <v>-7.8563372942956171E-3</v>
      </c>
      <c r="V79" s="23">
        <f t="shared" si="19"/>
        <v>-8.9634355494660036E-4</v>
      </c>
      <c r="W79" s="23">
        <f t="shared" si="20"/>
        <v>-1.0631162754626586E-2</v>
      </c>
      <c r="X79" s="23">
        <f t="shared" si="21"/>
        <v>-5.5036930834040387E-4</v>
      </c>
    </row>
    <row r="80" spans="1:24">
      <c r="A80" s="5">
        <v>1445</v>
      </c>
      <c r="B80" s="5">
        <v>2774</v>
      </c>
      <c r="C80" s="5">
        <v>217</v>
      </c>
      <c r="D80" s="5">
        <v>211</v>
      </c>
      <c r="E80" s="5">
        <v>1924</v>
      </c>
      <c r="F80" s="5">
        <v>1005</v>
      </c>
      <c r="G80" s="5">
        <v>154</v>
      </c>
      <c r="H80" s="5">
        <v>0</v>
      </c>
      <c r="I80" s="5">
        <v>56</v>
      </c>
      <c r="J80" s="5">
        <v>8</v>
      </c>
      <c r="K80" s="5">
        <v>167</v>
      </c>
      <c r="N80" s="23">
        <f t="shared" si="11"/>
        <v>-2.4211562212187554E-5</v>
      </c>
      <c r="O80" s="23">
        <f t="shared" si="12"/>
        <v>-4.5609364920754059E-6</v>
      </c>
      <c r="P80" s="23">
        <f t="shared" si="13"/>
        <v>-7.2959411249352531E-4</v>
      </c>
      <c r="Q80" s="23">
        <f t="shared" si="14"/>
        <v>-3.0222267626816863E-4</v>
      </c>
      <c r="R80" s="23">
        <f t="shared" si="15"/>
        <v>-4.1633640832432603E-6</v>
      </c>
      <c r="S80" s="23">
        <f t="shared" si="16"/>
        <v>-9.5226828574499444E-5</v>
      </c>
      <c r="T80" s="23">
        <f t="shared" si="17"/>
        <v>-1.2219109919953636E-3</v>
      </c>
      <c r="U80" s="23">
        <f t="shared" si="18"/>
        <v>-1.6727693692635118E-2</v>
      </c>
      <c r="V80" s="23">
        <f t="shared" si="19"/>
        <v>-1.1729700073657538E-3</v>
      </c>
      <c r="W80" s="23">
        <f t="shared" si="20"/>
        <v>-1.0631162754626586E-2</v>
      </c>
      <c r="X80" s="23">
        <f t="shared" si="21"/>
        <v>-8.1556694875173851E-4</v>
      </c>
    </row>
    <row r="81" spans="1:24">
      <c r="A81" s="5">
        <v>3754</v>
      </c>
      <c r="B81" s="5">
        <v>8533</v>
      </c>
      <c r="C81" s="5">
        <v>658</v>
      </c>
      <c r="D81" s="5">
        <v>2085</v>
      </c>
      <c r="E81" s="5">
        <v>6838</v>
      </c>
      <c r="F81" s="5">
        <v>3224</v>
      </c>
      <c r="G81" s="5">
        <v>598</v>
      </c>
      <c r="H81" s="5">
        <v>2</v>
      </c>
      <c r="I81" s="5">
        <v>29</v>
      </c>
      <c r="J81" s="5">
        <v>7</v>
      </c>
      <c r="K81" s="5">
        <v>640</v>
      </c>
      <c r="N81" s="23">
        <f t="shared" si="11"/>
        <v>-1.9761722933399016E-5</v>
      </c>
      <c r="O81" s="23">
        <f t="shared" si="12"/>
        <v>-3.5894544759991844E-6</v>
      </c>
      <c r="P81" s="23">
        <f t="shared" si="13"/>
        <v>-2.758477403367277E-4</v>
      </c>
      <c r="Q81" s="23">
        <f t="shared" si="14"/>
        <v>1.6448073928339784E-4</v>
      </c>
      <c r="R81" s="23">
        <f t="shared" si="15"/>
        <v>-2.7963435712198766E-6</v>
      </c>
      <c r="S81" s="23">
        <f t="shared" si="16"/>
        <v>-5.7676932142123486E-5</v>
      </c>
      <c r="T81" s="23">
        <f t="shared" si="17"/>
        <v>-4.1305951385406388E-5</v>
      </c>
      <c r="U81" s="23">
        <f t="shared" si="18"/>
        <v>-1.2292015493465367E-2</v>
      </c>
      <c r="V81" s="23">
        <f t="shared" si="19"/>
        <v>-1.4305187734111723E-3</v>
      </c>
      <c r="W81" s="23">
        <f t="shared" si="20"/>
        <v>-1.1182968607106158E-2</v>
      </c>
      <c r="X81" s="23">
        <f t="shared" si="21"/>
        <v>-2.0958393467173229E-4</v>
      </c>
    </row>
    <row r="82" spans="1:24">
      <c r="A82" s="5">
        <v>8728</v>
      </c>
      <c r="B82" s="5">
        <v>17827</v>
      </c>
      <c r="C82" s="5">
        <v>2295</v>
      </c>
      <c r="D82" s="5">
        <v>2828</v>
      </c>
      <c r="E82" s="5">
        <v>15418</v>
      </c>
      <c r="F82" s="5">
        <v>7344</v>
      </c>
      <c r="G82" s="5">
        <v>2099</v>
      </c>
      <c r="H82" s="5">
        <v>2</v>
      </c>
      <c r="I82" s="5">
        <v>86</v>
      </c>
      <c r="J82" s="5">
        <v>13</v>
      </c>
      <c r="K82" s="5">
        <v>2235</v>
      </c>
      <c r="N82" s="23">
        <f t="shared" si="11"/>
        <v>-1.0175971277836351E-5</v>
      </c>
      <c r="O82" s="23">
        <f t="shared" si="12"/>
        <v>-2.0216555773340683E-6</v>
      </c>
      <c r="P82" s="23">
        <f t="shared" si="13"/>
        <v>1.4084670243360109E-3</v>
      </c>
      <c r="Q82" s="23">
        <f t="shared" si="14"/>
        <v>3.4951843285587056E-4</v>
      </c>
      <c r="R82" s="23">
        <f t="shared" si="15"/>
        <v>-4.0948235975047592E-7</v>
      </c>
      <c r="S82" s="23">
        <f t="shared" si="16"/>
        <v>1.2041667813437093E-5</v>
      </c>
      <c r="T82" s="23">
        <f t="shared" si="17"/>
        <v>3.9498836115775347E-3</v>
      </c>
      <c r="U82" s="23">
        <f t="shared" si="18"/>
        <v>-1.2292015493465367E-2</v>
      </c>
      <c r="V82" s="23">
        <f t="shared" si="19"/>
        <v>-8.8680471175973301E-4</v>
      </c>
      <c r="W82" s="23">
        <f t="shared" si="20"/>
        <v>-7.8721334922287282E-3</v>
      </c>
      <c r="X82" s="23">
        <f t="shared" si="21"/>
        <v>1.8338471593189859E-3</v>
      </c>
    </row>
    <row r="83" spans="1:24">
      <c r="A83" s="5">
        <v>5990</v>
      </c>
      <c r="B83" s="5">
        <v>11123</v>
      </c>
      <c r="C83" s="5">
        <v>657</v>
      </c>
      <c r="D83" s="5">
        <v>512</v>
      </c>
      <c r="E83" s="5">
        <v>5057</v>
      </c>
      <c r="F83" s="5">
        <v>2628</v>
      </c>
      <c r="G83" s="5">
        <v>428</v>
      </c>
      <c r="H83" s="5">
        <v>18</v>
      </c>
      <c r="I83" s="5">
        <v>370</v>
      </c>
      <c r="J83" s="5">
        <v>53</v>
      </c>
      <c r="K83" s="5">
        <v>361</v>
      </c>
      <c r="N83" s="23">
        <f t="shared" si="11"/>
        <v>-1.5452567183129992E-5</v>
      </c>
      <c r="O83" s="23">
        <f t="shared" si="12"/>
        <v>-3.1525490372706874E-6</v>
      </c>
      <c r="P83" s="23">
        <f t="shared" si="13"/>
        <v>-2.7687664367495173E-4</v>
      </c>
      <c r="Q83" s="23">
        <f t="shared" si="14"/>
        <v>-2.2726124185993942E-4</v>
      </c>
      <c r="R83" s="23">
        <f t="shared" si="15"/>
        <v>-3.2917980954188281E-6</v>
      </c>
      <c r="S83" s="23">
        <f t="shared" si="16"/>
        <v>-6.7762438349287105E-5</v>
      </c>
      <c r="T83" s="23">
        <f t="shared" si="17"/>
        <v>-4.9333941288020981E-4</v>
      </c>
      <c r="U83" s="23">
        <f t="shared" si="18"/>
        <v>2.3193410099892637E-2</v>
      </c>
      <c r="V83" s="23">
        <f t="shared" si="19"/>
        <v>1.8222267533105963E-3</v>
      </c>
      <c r="W83" s="23">
        <f t="shared" si="20"/>
        <v>1.420010060695414E-2</v>
      </c>
      <c r="X83" s="23">
        <f t="shared" si="21"/>
        <v>-5.6702423261744414E-4</v>
      </c>
    </row>
    <row r="84" spans="1:24">
      <c r="A84" s="5">
        <v>4582</v>
      </c>
      <c r="B84" s="5">
        <v>9193</v>
      </c>
      <c r="C84" s="5">
        <v>454</v>
      </c>
      <c r="D84" s="5">
        <v>431</v>
      </c>
      <c r="E84" s="5">
        <v>3691</v>
      </c>
      <c r="F84" s="5">
        <v>1722</v>
      </c>
      <c r="G84" s="5">
        <v>305</v>
      </c>
      <c r="H84" s="5">
        <v>5</v>
      </c>
      <c r="I84" s="5">
        <v>190</v>
      </c>
      <c r="J84" s="5">
        <v>57</v>
      </c>
      <c r="K84" s="5">
        <v>306</v>
      </c>
      <c r="N84" s="23">
        <f t="shared" si="11"/>
        <v>-1.816602482909546E-5</v>
      </c>
      <c r="O84" s="23">
        <f t="shared" si="12"/>
        <v>-3.4781194993347799E-6</v>
      </c>
      <c r="P84" s="23">
        <f t="shared" si="13"/>
        <v>-4.8574402133442997E-4</v>
      </c>
      <c r="Q84" s="23">
        <f t="shared" si="14"/>
        <v>-2.4743358799637319E-4</v>
      </c>
      <c r="R84" s="23">
        <f t="shared" si="15"/>
        <v>-3.6718042043777091E-6</v>
      </c>
      <c r="S84" s="23">
        <f t="shared" si="16"/>
        <v>-8.3093761543398247E-5</v>
      </c>
      <c r="T84" s="23">
        <f t="shared" si="17"/>
        <v>-8.2039891737350882E-4</v>
      </c>
      <c r="U84" s="23">
        <f t="shared" si="18"/>
        <v>-5.6384981947107411E-3</v>
      </c>
      <c r="V84" s="23">
        <f t="shared" si="19"/>
        <v>1.0523497967447212E-4</v>
      </c>
      <c r="W84" s="23">
        <f t="shared" si="20"/>
        <v>1.6407324016872428E-2</v>
      </c>
      <c r="X84" s="23">
        <f t="shared" si="21"/>
        <v>-6.374873737895379E-4</v>
      </c>
    </row>
    <row r="85" spans="1:24">
      <c r="A85" s="5">
        <v>2938</v>
      </c>
      <c r="B85" s="5">
        <v>5799</v>
      </c>
      <c r="C85" s="5">
        <v>321</v>
      </c>
      <c r="D85" s="5">
        <v>379</v>
      </c>
      <c r="E85" s="5">
        <v>3668</v>
      </c>
      <c r="F85" s="5">
        <v>1848</v>
      </c>
      <c r="G85" s="5">
        <v>236</v>
      </c>
      <c r="H85" s="5">
        <v>2</v>
      </c>
      <c r="I85" s="5">
        <v>101</v>
      </c>
      <c r="J85" s="5">
        <v>19</v>
      </c>
      <c r="K85" s="5">
        <v>243</v>
      </c>
      <c r="N85" s="23">
        <f t="shared" si="11"/>
        <v>-2.1334294978219913E-5</v>
      </c>
      <c r="O85" s="23">
        <f t="shared" si="12"/>
        <v>-4.0506511823635518E-6</v>
      </c>
      <c r="P85" s="23">
        <f t="shared" si="13"/>
        <v>-6.225881653182261E-4</v>
      </c>
      <c r="Q85" s="23">
        <f t="shared" si="14"/>
        <v>-2.6038373613334302E-4</v>
      </c>
      <c r="R85" s="23">
        <f t="shared" si="15"/>
        <v>-3.6782025502825807E-6</v>
      </c>
      <c r="S85" s="23">
        <f t="shared" si="16"/>
        <v>-8.0961590768058279E-5</v>
      </c>
      <c r="T85" s="23">
        <f t="shared" si="17"/>
        <v>-1.0038713223331642E-3</v>
      </c>
      <c r="U85" s="23">
        <f t="shared" si="18"/>
        <v>-1.2292015493465367E-2</v>
      </c>
      <c r="V85" s="23">
        <f t="shared" si="19"/>
        <v>-7.4372206395672267E-4</v>
      </c>
      <c r="W85" s="23">
        <f t="shared" si="20"/>
        <v>-4.5612983773512979E-3</v>
      </c>
      <c r="X85" s="23">
        <f t="shared" si="21"/>
        <v>-7.1819969913211807E-4</v>
      </c>
    </row>
    <row r="86" spans="1:24">
      <c r="A86" s="5">
        <v>6692</v>
      </c>
      <c r="B86" s="5">
        <v>13092</v>
      </c>
      <c r="C86" s="5">
        <v>199</v>
      </c>
      <c r="D86" s="5">
        <v>141</v>
      </c>
      <c r="E86" s="5">
        <v>7549</v>
      </c>
      <c r="F86" s="5">
        <v>3336</v>
      </c>
      <c r="G86" s="5">
        <v>156</v>
      </c>
      <c r="H86" s="5">
        <v>2</v>
      </c>
      <c r="I86" s="5">
        <v>99</v>
      </c>
      <c r="J86" s="5">
        <v>16</v>
      </c>
      <c r="K86" s="5">
        <v>108</v>
      </c>
      <c r="N86" s="23">
        <f t="shared" si="11"/>
        <v>-1.409969270339437E-5</v>
      </c>
      <c r="O86" s="23">
        <f t="shared" si="12"/>
        <v>-2.8203996902218804E-6</v>
      </c>
      <c r="P86" s="23">
        <f t="shared" si="13"/>
        <v>-7.4811437258155786E-4</v>
      </c>
      <c r="Q86" s="23">
        <f t="shared" si="14"/>
        <v>-3.1965556799101264E-4</v>
      </c>
      <c r="R86" s="23">
        <f t="shared" si="15"/>
        <v>-2.5985512260736358E-6</v>
      </c>
      <c r="S86" s="23">
        <f t="shared" si="16"/>
        <v>-5.5781669230710189E-5</v>
      </c>
      <c r="T86" s="23">
        <f t="shared" si="17"/>
        <v>-1.2165929512718953E-3</v>
      </c>
      <c r="U86" s="23">
        <f t="shared" si="18"/>
        <v>-1.2292015493465367E-2</v>
      </c>
      <c r="V86" s="23">
        <f t="shared" si="19"/>
        <v>-7.6279975033045737E-4</v>
      </c>
      <c r="W86" s="23">
        <f t="shared" si="20"/>
        <v>-6.216715934790013E-3</v>
      </c>
      <c r="X86" s="23">
        <f t="shared" si="21"/>
        <v>-8.9115468200907542E-4</v>
      </c>
    </row>
    <row r="87" spans="1:24">
      <c r="A87" s="5">
        <v>2566</v>
      </c>
      <c r="B87" s="5">
        <v>5244</v>
      </c>
      <c r="C87" s="5">
        <v>384</v>
      </c>
      <c r="D87" s="5">
        <v>469</v>
      </c>
      <c r="E87" s="5">
        <v>3834</v>
      </c>
      <c r="F87" s="5">
        <v>1806</v>
      </c>
      <c r="G87" s="5">
        <v>266</v>
      </c>
      <c r="H87" s="5">
        <v>10</v>
      </c>
      <c r="I87" s="5">
        <v>140</v>
      </c>
      <c r="J87" s="5">
        <v>8</v>
      </c>
      <c r="K87" s="5">
        <v>280</v>
      </c>
      <c r="N87" s="23">
        <f t="shared" si="11"/>
        <v>-2.2051202822182378E-5</v>
      </c>
      <c r="O87" s="23">
        <f t="shared" si="12"/>
        <v>-4.1442737763768009E-6</v>
      </c>
      <c r="P87" s="23">
        <f t="shared" si="13"/>
        <v>-5.5776725501011212E-4</v>
      </c>
      <c r="Q87" s="23">
        <f t="shared" si="14"/>
        <v>-2.3797001820397216E-4</v>
      </c>
      <c r="R87" s="23">
        <f t="shared" si="15"/>
        <v>-3.6320231841865526E-6</v>
      </c>
      <c r="S87" s="23">
        <f t="shared" si="16"/>
        <v>-8.1672314359838264E-5</v>
      </c>
      <c r="T87" s="23">
        <f t="shared" si="17"/>
        <v>-9.2410071148114014E-4</v>
      </c>
      <c r="U87" s="23">
        <f t="shared" si="18"/>
        <v>5.4506973032136365E-3</v>
      </c>
      <c r="V87" s="23">
        <f t="shared" si="19"/>
        <v>-3.7170717966889574E-4</v>
      </c>
      <c r="W87" s="23">
        <f t="shared" si="20"/>
        <v>-1.0631162754626586E-2</v>
      </c>
      <c r="X87" s="23">
        <f t="shared" si="21"/>
        <v>-6.7079722234361855E-4</v>
      </c>
    </row>
    <row r="88" spans="1:24">
      <c r="A88" s="5">
        <v>21176</v>
      </c>
      <c r="B88" s="5">
        <v>54779</v>
      </c>
      <c r="C88" s="5">
        <v>330</v>
      </c>
      <c r="D88" s="5">
        <v>329</v>
      </c>
      <c r="E88" s="5">
        <v>13858</v>
      </c>
      <c r="F88" s="5">
        <v>5248</v>
      </c>
      <c r="G88" s="5">
        <v>185</v>
      </c>
      <c r="H88" s="5">
        <v>2</v>
      </c>
      <c r="I88" s="5">
        <v>130</v>
      </c>
      <c r="J88" s="5">
        <v>31</v>
      </c>
      <c r="K88" s="5">
        <v>228</v>
      </c>
      <c r="N88" s="23">
        <f t="shared" si="11"/>
        <v>1.3813461092176527E-5</v>
      </c>
      <c r="O88" s="23">
        <f t="shared" si="12"/>
        <v>4.2117536010039326E-6</v>
      </c>
      <c r="P88" s="23">
        <f t="shared" si="13"/>
        <v>-6.1332803527420978E-4</v>
      </c>
      <c r="Q88" s="23">
        <f t="shared" si="14"/>
        <v>-2.7283580164966015E-4</v>
      </c>
      <c r="R88" s="23">
        <f t="shared" si="15"/>
        <v>-8.4345712547218514E-7</v>
      </c>
      <c r="S88" s="23">
        <f t="shared" si="16"/>
        <v>-2.3426823814440329E-5</v>
      </c>
      <c r="T88" s="23">
        <f t="shared" si="17"/>
        <v>-1.1394813607816052E-3</v>
      </c>
      <c r="U88" s="23">
        <f t="shared" si="18"/>
        <v>-1.2292015493465367E-2</v>
      </c>
      <c r="V88" s="23">
        <f t="shared" si="19"/>
        <v>-4.6709561153756928E-4</v>
      </c>
      <c r="W88" s="23">
        <f t="shared" si="20"/>
        <v>2.0603718524035623E-3</v>
      </c>
      <c r="X88" s="23">
        <f t="shared" si="21"/>
        <v>-7.3741691945177997E-4</v>
      </c>
    </row>
    <row r="89" spans="1:24">
      <c r="A89" s="5">
        <v>4012</v>
      </c>
      <c r="B89" s="5">
        <v>7955</v>
      </c>
      <c r="C89" s="5">
        <v>550</v>
      </c>
      <c r="D89" s="5">
        <v>477</v>
      </c>
      <c r="E89" s="5">
        <v>4625</v>
      </c>
      <c r="F89" s="5">
        <v>2218</v>
      </c>
      <c r="G89" s="5">
        <v>403</v>
      </c>
      <c r="H89" s="5">
        <v>3</v>
      </c>
      <c r="I89" s="5">
        <v>270</v>
      </c>
      <c r="J89" s="5">
        <v>38</v>
      </c>
      <c r="K89" s="5">
        <v>319</v>
      </c>
      <c r="N89" s="23">
        <f t="shared" si="11"/>
        <v>-1.9264512654521821E-5</v>
      </c>
      <c r="O89" s="23">
        <f t="shared" si="12"/>
        <v>-3.6869569252598298E-6</v>
      </c>
      <c r="P89" s="23">
        <f t="shared" si="13"/>
        <v>-3.8696930086492301E-4</v>
      </c>
      <c r="Q89" s="23">
        <f t="shared" si="14"/>
        <v>-2.3597768772136142E-4</v>
      </c>
      <c r="R89" s="23">
        <f t="shared" si="15"/>
        <v>-3.411975722849455E-6</v>
      </c>
      <c r="S89" s="23">
        <f t="shared" si="16"/>
        <v>-7.4700454364282214E-5</v>
      </c>
      <c r="T89" s="23">
        <f t="shared" si="17"/>
        <v>-5.5981492192356326E-4</v>
      </c>
      <c r="U89" s="23">
        <f t="shared" si="18"/>
        <v>-1.0074176393880493E-2</v>
      </c>
      <c r="V89" s="23">
        <f t="shared" si="19"/>
        <v>8.6834243462386069E-4</v>
      </c>
      <c r="W89" s="23">
        <f t="shared" si="20"/>
        <v>5.9230128197605642E-3</v>
      </c>
      <c r="X89" s="23">
        <f t="shared" si="21"/>
        <v>-6.2083244951249763E-4</v>
      </c>
    </row>
    <row r="90" spans="1:24">
      <c r="A90" s="5">
        <v>1531</v>
      </c>
      <c r="B90" s="5">
        <v>2838</v>
      </c>
      <c r="C90" s="5">
        <v>212</v>
      </c>
      <c r="D90" s="5">
        <v>1359</v>
      </c>
      <c r="E90" s="5">
        <v>1210</v>
      </c>
      <c r="F90" s="5">
        <v>690</v>
      </c>
      <c r="G90" s="5">
        <v>143</v>
      </c>
      <c r="H90" s="5">
        <v>3</v>
      </c>
      <c r="I90" s="5">
        <v>30</v>
      </c>
      <c r="J90" s="5">
        <v>6</v>
      </c>
      <c r="K90" s="5">
        <v>189</v>
      </c>
      <c r="N90" s="23">
        <f t="shared" si="11"/>
        <v>-2.4045825452561824E-5</v>
      </c>
      <c r="O90" s="23">
        <f t="shared" si="12"/>
        <v>-4.5501403731261305E-6</v>
      </c>
      <c r="P90" s="23">
        <f t="shared" si="13"/>
        <v>-7.3473862918464544E-4</v>
      </c>
      <c r="Q90" s="23">
        <f t="shared" si="14"/>
        <v>-1.6323252013527044E-5</v>
      </c>
      <c r="R90" s="23">
        <f t="shared" si="15"/>
        <v>-4.3619909952466581E-6</v>
      </c>
      <c r="S90" s="23">
        <f t="shared" si="16"/>
        <v>-1.0055725551284934E-4</v>
      </c>
      <c r="T90" s="23">
        <f t="shared" si="17"/>
        <v>-1.2511602159744391E-3</v>
      </c>
      <c r="U90" s="23">
        <f t="shared" si="18"/>
        <v>-1.0074176393880493E-2</v>
      </c>
      <c r="V90" s="23">
        <f t="shared" si="19"/>
        <v>-1.4209799302243051E-3</v>
      </c>
      <c r="W90" s="23">
        <f t="shared" si="20"/>
        <v>-1.173477445958573E-2</v>
      </c>
      <c r="X90" s="23">
        <f t="shared" si="21"/>
        <v>-7.8738169228290101E-4</v>
      </c>
    </row>
    <row r="91" spans="1:24">
      <c r="A91" s="5">
        <v>2938</v>
      </c>
      <c r="B91" s="5">
        <v>6056</v>
      </c>
      <c r="C91" s="5">
        <v>374</v>
      </c>
      <c r="D91" s="5">
        <v>483</v>
      </c>
      <c r="E91" s="5">
        <v>4509</v>
      </c>
      <c r="F91" s="5">
        <v>2078</v>
      </c>
      <c r="G91" s="5">
        <v>287</v>
      </c>
      <c r="H91" s="5">
        <v>2</v>
      </c>
      <c r="I91" s="5">
        <v>107</v>
      </c>
      <c r="J91" s="5">
        <v>17</v>
      </c>
      <c r="K91" s="5">
        <v>283</v>
      </c>
      <c r="N91" s="23">
        <f t="shared" si="11"/>
        <v>-2.1334294978219913E-5</v>
      </c>
      <c r="O91" s="23">
        <f t="shared" si="12"/>
        <v>-4.0072980172078666E-6</v>
      </c>
      <c r="P91" s="23">
        <f t="shared" si="13"/>
        <v>-5.6805628839235248E-4</v>
      </c>
      <c r="Q91" s="23">
        <f t="shared" si="14"/>
        <v>-2.3448343985940336E-4</v>
      </c>
      <c r="R91" s="23">
        <f t="shared" si="15"/>
        <v>-3.4442456413261977E-6</v>
      </c>
      <c r="S91" s="23">
        <f t="shared" si="16"/>
        <v>-7.7069533003548839E-5</v>
      </c>
      <c r="T91" s="23">
        <f t="shared" si="17"/>
        <v>-8.6826128388472329E-4</v>
      </c>
      <c r="U91" s="23">
        <f t="shared" si="18"/>
        <v>-1.2292015493465367E-2</v>
      </c>
      <c r="V91" s="23">
        <f t="shared" si="19"/>
        <v>-6.8648900483551847E-4</v>
      </c>
      <c r="W91" s="23">
        <f t="shared" si="20"/>
        <v>-5.6649100823104419E-3</v>
      </c>
      <c r="X91" s="23">
        <f t="shared" si="21"/>
        <v>-6.6695377827968622E-4</v>
      </c>
    </row>
    <row r="92" spans="1:24">
      <c r="A92" s="5">
        <v>24720</v>
      </c>
      <c r="B92" s="5">
        <v>37240</v>
      </c>
      <c r="C92" s="5">
        <v>845</v>
      </c>
      <c r="D92" s="5">
        <v>850</v>
      </c>
      <c r="E92" s="5">
        <v>14475</v>
      </c>
      <c r="F92" s="5">
        <v>8120</v>
      </c>
      <c r="G92" s="5">
        <v>504</v>
      </c>
      <c r="H92" s="5">
        <v>13</v>
      </c>
      <c r="I92" s="5">
        <v>331</v>
      </c>
      <c r="J92" s="5">
        <v>77</v>
      </c>
      <c r="K92" s="5">
        <v>564</v>
      </c>
      <c r="N92" s="23">
        <f t="shared" si="11"/>
        <v>2.0643357326055513E-5</v>
      </c>
      <c r="O92" s="23">
        <f t="shared" si="12"/>
        <v>1.2531109408266703E-6</v>
      </c>
      <c r="P92" s="23">
        <f t="shared" si="13"/>
        <v>-8.3442816088833912E-5</v>
      </c>
      <c r="Q92" s="23">
        <f t="shared" si="14"/>
        <v>-1.4308527896963555E-4</v>
      </c>
      <c r="R92" s="23">
        <f t="shared" si="15"/>
        <v>-6.7181454185020147E-7</v>
      </c>
      <c r="S92" s="23">
        <f t="shared" si="16"/>
        <v>2.5173132271086368E-5</v>
      </c>
      <c r="T92" s="23">
        <f t="shared" si="17"/>
        <v>-2.9125386538841533E-4</v>
      </c>
      <c r="U92" s="23">
        <f t="shared" si="18"/>
        <v>1.2104214601968262E-2</v>
      </c>
      <c r="V92" s="23">
        <f t="shared" si="19"/>
        <v>1.4502118690227694E-3</v>
      </c>
      <c r="W92" s="23">
        <f t="shared" si="20"/>
        <v>2.7443441066463861E-2</v>
      </c>
      <c r="X92" s="23">
        <f t="shared" si="21"/>
        <v>-3.0695118429135276E-4</v>
      </c>
    </row>
    <row r="93" spans="1:24">
      <c r="A93" s="5">
        <v>2219</v>
      </c>
      <c r="B93" s="5">
        <v>4545</v>
      </c>
      <c r="C93" s="5">
        <v>287</v>
      </c>
      <c r="D93" s="5">
        <v>329</v>
      </c>
      <c r="E93" s="5">
        <v>3189</v>
      </c>
      <c r="F93" s="5">
        <v>1495</v>
      </c>
      <c r="G93" s="5">
        <v>221</v>
      </c>
      <c r="H93" s="5">
        <v>0</v>
      </c>
      <c r="I93" s="5">
        <v>78</v>
      </c>
      <c r="J93" s="5">
        <v>13</v>
      </c>
      <c r="K93" s="5">
        <v>220</v>
      </c>
      <c r="N93" s="23">
        <f t="shared" si="11"/>
        <v>-2.2719931375555971E-5</v>
      </c>
      <c r="O93" s="23">
        <f t="shared" si="12"/>
        <v>-4.2621876380259208E-6</v>
      </c>
      <c r="P93" s="23">
        <f t="shared" si="13"/>
        <v>-6.5757087881784316E-4</v>
      </c>
      <c r="Q93" s="23">
        <f t="shared" si="14"/>
        <v>-2.7283580164966015E-4</v>
      </c>
      <c r="R93" s="23">
        <f t="shared" si="15"/>
        <v>-3.8114550584753359E-6</v>
      </c>
      <c r="S93" s="23">
        <f t="shared" si="16"/>
        <v>-8.693505333706627E-5</v>
      </c>
      <c r="T93" s="23">
        <f t="shared" si="17"/>
        <v>-1.0437566277591763E-3</v>
      </c>
      <c r="U93" s="23">
        <f t="shared" si="18"/>
        <v>-1.6727693692635118E-2</v>
      </c>
      <c r="V93" s="23">
        <f t="shared" si="19"/>
        <v>-9.631154572546718E-4</v>
      </c>
      <c r="W93" s="23">
        <f t="shared" si="20"/>
        <v>-7.8721334922287282E-3</v>
      </c>
      <c r="X93" s="23">
        <f t="shared" si="21"/>
        <v>-7.4766610362226628E-4</v>
      </c>
    </row>
    <row r="94" spans="1:24">
      <c r="A94" s="5">
        <v>4732</v>
      </c>
      <c r="B94" s="5">
        <v>9303</v>
      </c>
      <c r="C94" s="5">
        <v>607</v>
      </c>
      <c r="D94" s="5">
        <v>518</v>
      </c>
      <c r="E94" s="5">
        <v>6201</v>
      </c>
      <c r="F94" s="5">
        <v>3136</v>
      </c>
      <c r="G94" s="5">
        <v>445</v>
      </c>
      <c r="H94" s="5">
        <v>9</v>
      </c>
      <c r="I94" s="5">
        <v>301</v>
      </c>
      <c r="J94" s="5">
        <v>32</v>
      </c>
      <c r="K94" s="5">
        <v>352</v>
      </c>
      <c r="N94" s="23">
        <f t="shared" si="11"/>
        <v>-1.7876949085562209E-5</v>
      </c>
      <c r="O94" s="23">
        <f t="shared" si="12"/>
        <v>-3.4595636698907124E-6</v>
      </c>
      <c r="P94" s="23">
        <f t="shared" si="13"/>
        <v>-3.2832181058615323E-4</v>
      </c>
      <c r="Q94" s="23">
        <f t="shared" si="14"/>
        <v>-2.2576699399798136E-4</v>
      </c>
      <c r="R94" s="23">
        <f t="shared" si="15"/>
        <v>-2.9735499338895745E-6</v>
      </c>
      <c r="S94" s="23">
        <f t="shared" si="16"/>
        <v>-5.9166067286805362E-5</v>
      </c>
      <c r="T94" s="23">
        <f t="shared" si="17"/>
        <v>-4.4813606673072947E-4</v>
      </c>
      <c r="U94" s="23">
        <f t="shared" si="18"/>
        <v>3.2328582036287609E-3</v>
      </c>
      <c r="V94" s="23">
        <f t="shared" si="19"/>
        <v>1.1640465734167487E-3</v>
      </c>
      <c r="W94" s="23">
        <f t="shared" si="20"/>
        <v>2.6121777048831339E-3</v>
      </c>
      <c r="X94" s="23">
        <f t="shared" si="21"/>
        <v>-5.7855456480924137E-4</v>
      </c>
    </row>
    <row r="95" spans="1:24">
      <c r="A95" s="5">
        <v>2225</v>
      </c>
      <c r="B95" s="5">
        <v>4239</v>
      </c>
      <c r="C95" s="5">
        <v>310</v>
      </c>
      <c r="D95" s="5">
        <v>289</v>
      </c>
      <c r="E95" s="5">
        <v>2570</v>
      </c>
      <c r="F95" s="5">
        <v>1389</v>
      </c>
      <c r="G95" s="5">
        <v>233</v>
      </c>
      <c r="H95" s="5">
        <v>2</v>
      </c>
      <c r="I95" s="5">
        <v>111</v>
      </c>
      <c r="J95" s="5">
        <v>16</v>
      </c>
      <c r="K95" s="5">
        <v>216</v>
      </c>
      <c r="N95" s="23">
        <f t="shared" si="11"/>
        <v>-2.2708368345814642E-5</v>
      </c>
      <c r="O95" s="23">
        <f t="shared" si="12"/>
        <v>-4.3138065817521442E-6</v>
      </c>
      <c r="P95" s="23">
        <f t="shared" si="13"/>
        <v>-6.3390610203869038E-4</v>
      </c>
      <c r="Q95" s="23">
        <f t="shared" si="14"/>
        <v>-2.8279745406271386E-4</v>
      </c>
      <c r="R95" s="23">
        <f t="shared" si="15"/>
        <v>-3.9836540200020915E-6</v>
      </c>
      <c r="S95" s="23">
        <f t="shared" si="16"/>
        <v>-8.8728784306796709E-5</v>
      </c>
      <c r="T95" s="23">
        <f t="shared" si="17"/>
        <v>-1.0118483834183668E-3</v>
      </c>
      <c r="U95" s="23">
        <f t="shared" si="18"/>
        <v>-1.2292015493465367E-2</v>
      </c>
      <c r="V95" s="23">
        <f t="shared" si="19"/>
        <v>-6.4833363208804907E-4</v>
      </c>
      <c r="W95" s="23">
        <f t="shared" si="20"/>
        <v>-6.216715934790013E-3</v>
      </c>
      <c r="X95" s="23">
        <f t="shared" si="21"/>
        <v>-7.5279069570750954E-4</v>
      </c>
    </row>
    <row r="96" spans="1:24">
      <c r="A96" s="5">
        <v>2626</v>
      </c>
      <c r="B96" s="5">
        <v>4943</v>
      </c>
      <c r="C96" s="5">
        <v>316</v>
      </c>
      <c r="D96" s="5">
        <v>299</v>
      </c>
      <c r="E96" s="5">
        <v>3047</v>
      </c>
      <c r="F96" s="5">
        <v>1605</v>
      </c>
      <c r="G96" s="5">
        <v>244</v>
      </c>
      <c r="H96" s="5">
        <v>2</v>
      </c>
      <c r="I96" s="5">
        <v>124</v>
      </c>
      <c r="J96" s="5">
        <v>22</v>
      </c>
      <c r="K96" s="5">
        <v>213</v>
      </c>
      <c r="N96" s="23">
        <f t="shared" si="11"/>
        <v>-2.1935572524769078E-5</v>
      </c>
      <c r="O96" s="23">
        <f t="shared" si="12"/>
        <v>-4.1950492733101131E-6</v>
      </c>
      <c r="P96" s="23">
        <f t="shared" si="13"/>
        <v>-6.2773268200934623E-4</v>
      </c>
      <c r="Q96" s="23">
        <f t="shared" si="14"/>
        <v>-2.8030704095945044E-4</v>
      </c>
      <c r="R96" s="23">
        <f t="shared" si="15"/>
        <v>-3.8509578897141073E-6</v>
      </c>
      <c r="S96" s="23">
        <f t="shared" si="16"/>
        <v>-8.5073634406213926E-5</v>
      </c>
      <c r="T96" s="23">
        <f t="shared" si="17"/>
        <v>-9.8259915943929121E-4</v>
      </c>
      <c r="U96" s="23">
        <f t="shared" si="18"/>
        <v>-1.2292015493465367E-2</v>
      </c>
      <c r="V96" s="23">
        <f t="shared" si="19"/>
        <v>-5.2432867065877343E-4</v>
      </c>
      <c r="W96" s="23">
        <f t="shared" si="20"/>
        <v>-2.9058808199125831E-3</v>
      </c>
      <c r="X96" s="23">
        <f t="shared" si="21"/>
        <v>-7.5663413977144188E-4</v>
      </c>
    </row>
    <row r="97" spans="1:24">
      <c r="A97" s="5">
        <v>3090</v>
      </c>
      <c r="B97" s="5">
        <v>5744</v>
      </c>
      <c r="C97" s="5">
        <v>391</v>
      </c>
      <c r="D97" s="5">
        <v>360</v>
      </c>
      <c r="E97" s="5">
        <v>3521</v>
      </c>
      <c r="F97" s="5">
        <v>1796</v>
      </c>
      <c r="G97" s="5">
        <v>293</v>
      </c>
      <c r="H97" s="5">
        <v>5</v>
      </c>
      <c r="I97" s="5">
        <v>153</v>
      </c>
      <c r="J97" s="5">
        <v>27</v>
      </c>
      <c r="K97" s="5">
        <v>257</v>
      </c>
      <c r="N97" s="23">
        <f t="shared" si="11"/>
        <v>-2.1041364891439547E-5</v>
      </c>
      <c r="O97" s="23">
        <f t="shared" si="12"/>
        <v>-4.0599290970855858E-6</v>
      </c>
      <c r="P97" s="23">
        <f t="shared" si="13"/>
        <v>-5.5056493164254395E-4</v>
      </c>
      <c r="Q97" s="23">
        <f t="shared" si="14"/>
        <v>-2.6511552102954352E-4</v>
      </c>
      <c r="R97" s="23">
        <f t="shared" si="15"/>
        <v>-3.7190963262832801E-6</v>
      </c>
      <c r="S97" s="23">
        <f t="shared" si="16"/>
        <v>-8.1841534262643028E-5</v>
      </c>
      <c r="T97" s="23">
        <f t="shared" si="17"/>
        <v>-8.5230716171431843E-4</v>
      </c>
      <c r="U97" s="23">
        <f t="shared" si="18"/>
        <v>-5.6384981947107411E-3</v>
      </c>
      <c r="V97" s="23">
        <f t="shared" si="19"/>
        <v>-2.477022182396201E-4</v>
      </c>
      <c r="W97" s="23">
        <f t="shared" si="20"/>
        <v>-1.4685155751472447E-4</v>
      </c>
      <c r="X97" s="23">
        <f t="shared" si="21"/>
        <v>-7.0026362683376687E-4</v>
      </c>
    </row>
    <row r="98" spans="1:24">
      <c r="A98" s="5">
        <v>1101</v>
      </c>
      <c r="B98" s="5">
        <v>2548</v>
      </c>
      <c r="C98" s="5">
        <v>324</v>
      </c>
      <c r="D98" s="5">
        <v>2418</v>
      </c>
      <c r="E98" s="5">
        <v>1284</v>
      </c>
      <c r="F98" s="5">
        <v>704</v>
      </c>
      <c r="G98" s="5">
        <v>220</v>
      </c>
      <c r="H98" s="5">
        <v>3</v>
      </c>
      <c r="I98" s="5">
        <v>51</v>
      </c>
      <c r="J98" s="5">
        <v>11</v>
      </c>
      <c r="K98" s="5">
        <v>287</v>
      </c>
      <c r="N98" s="23">
        <f t="shared" si="11"/>
        <v>-2.4874509250690482E-5</v>
      </c>
      <c r="O98" s="23">
        <f t="shared" si="12"/>
        <v>-4.5990602871150357E-6</v>
      </c>
      <c r="P98" s="23">
        <f t="shared" si="13"/>
        <v>-6.1950145530355403E-4</v>
      </c>
      <c r="Q98" s="23">
        <f t="shared" si="14"/>
        <v>2.4741149562207003E-4</v>
      </c>
      <c r="R98" s="23">
        <f t="shared" si="15"/>
        <v>-4.3414050127701152E-6</v>
      </c>
      <c r="S98" s="23">
        <f t="shared" si="16"/>
        <v>-1.0032034764892267E-4</v>
      </c>
      <c r="T98" s="23">
        <f t="shared" si="17"/>
        <v>-1.0464156481209104E-3</v>
      </c>
      <c r="U98" s="23">
        <f t="shared" si="18"/>
        <v>-1.0074176393880493E-2</v>
      </c>
      <c r="V98" s="23">
        <f t="shared" si="19"/>
        <v>-1.2206642233000904E-3</v>
      </c>
      <c r="W98" s="23">
        <f t="shared" si="20"/>
        <v>-8.9757451971878722E-3</v>
      </c>
      <c r="X98" s="23">
        <f t="shared" si="21"/>
        <v>-6.6182918619444306E-4</v>
      </c>
    </row>
    <row r="99" spans="1:24">
      <c r="A99" s="5">
        <v>2819</v>
      </c>
      <c r="B99" s="5">
        <v>5230</v>
      </c>
      <c r="C99" s="5">
        <v>318</v>
      </c>
      <c r="D99" s="5">
        <v>303</v>
      </c>
      <c r="E99" s="5">
        <v>3128</v>
      </c>
      <c r="F99" s="5">
        <v>1622</v>
      </c>
      <c r="G99" s="5">
        <v>240</v>
      </c>
      <c r="H99" s="5">
        <v>1</v>
      </c>
      <c r="I99" s="5">
        <v>115</v>
      </c>
      <c r="J99" s="5">
        <v>26</v>
      </c>
      <c r="K99" s="5">
        <v>218</v>
      </c>
      <c r="N99" s="23">
        <f t="shared" si="11"/>
        <v>-2.1563628401422959E-5</v>
      </c>
      <c r="O99" s="23">
        <f t="shared" si="12"/>
        <v>-4.1466354273969553E-6</v>
      </c>
      <c r="P99" s="23">
        <f t="shared" si="13"/>
        <v>-6.2567487533289818E-4</v>
      </c>
      <c r="Q99" s="23">
        <f t="shared" si="14"/>
        <v>-2.7931087571814509E-4</v>
      </c>
      <c r="R99" s="23">
        <f t="shared" si="15"/>
        <v>-3.8284245845708645E-6</v>
      </c>
      <c r="S99" s="23">
        <f t="shared" si="16"/>
        <v>-8.4785960571445826E-5</v>
      </c>
      <c r="T99" s="23">
        <f t="shared" si="17"/>
        <v>-9.9323524088622771E-4</v>
      </c>
      <c r="U99" s="23">
        <f t="shared" si="18"/>
        <v>-1.4509854593050243E-2</v>
      </c>
      <c r="V99" s="23">
        <f t="shared" si="19"/>
        <v>-6.1017825934057968E-4</v>
      </c>
      <c r="W99" s="23">
        <f t="shared" si="20"/>
        <v>-6.9865740999429621E-4</v>
      </c>
      <c r="X99" s="23">
        <f t="shared" si="21"/>
        <v>-7.5022839966488791E-4</v>
      </c>
    </row>
    <row r="100" spans="1:24">
      <c r="A100" s="5">
        <v>12468</v>
      </c>
      <c r="B100" s="5">
        <v>24917</v>
      </c>
      <c r="C100" s="5">
        <v>2143</v>
      </c>
      <c r="D100" s="5">
        <v>2576</v>
      </c>
      <c r="E100" s="5">
        <v>15850</v>
      </c>
      <c r="F100" s="5">
        <v>7636</v>
      </c>
      <c r="G100" s="5">
        <v>1661</v>
      </c>
      <c r="H100" s="5">
        <v>7</v>
      </c>
      <c r="I100" s="5">
        <v>310</v>
      </c>
      <c r="J100" s="5">
        <v>61</v>
      </c>
      <c r="K100" s="5">
        <v>1966</v>
      </c>
      <c r="N100" s="23">
        <f t="shared" si="11"/>
        <v>-2.96834940574058E-6</v>
      </c>
      <c r="O100" s="23">
        <f t="shared" si="12"/>
        <v>-8.256480249846304E-7</v>
      </c>
      <c r="P100" s="23">
        <f t="shared" si="13"/>
        <v>1.2520737169259583E-3</v>
      </c>
      <c r="Q100" s="23">
        <f t="shared" si="14"/>
        <v>2.8676002265363217E-4</v>
      </c>
      <c r="R100" s="23">
        <f t="shared" si="15"/>
        <v>-2.8930473231984879E-7</v>
      </c>
      <c r="S100" s="23">
        <f t="shared" si="16"/>
        <v>1.6982888975336047E-5</v>
      </c>
      <c r="T100" s="23">
        <f t="shared" si="17"/>
        <v>2.7852326931379827E-3</v>
      </c>
      <c r="U100" s="23">
        <f t="shared" si="18"/>
        <v>-1.2028199955409903E-3</v>
      </c>
      <c r="V100" s="23">
        <f t="shared" si="19"/>
        <v>1.249896162098555E-3</v>
      </c>
      <c r="W100" s="23">
        <f t="shared" si="20"/>
        <v>1.8614547426790713E-2</v>
      </c>
      <c r="X100" s="23">
        <f t="shared" si="21"/>
        <v>1.4892183415863821E-3</v>
      </c>
    </row>
    <row r="101" spans="1:24">
      <c r="A101" s="5">
        <v>12776</v>
      </c>
      <c r="B101" s="5">
        <v>21893</v>
      </c>
      <c r="C101" s="5">
        <v>785</v>
      </c>
      <c r="D101" s="5">
        <v>881</v>
      </c>
      <c r="E101" s="5">
        <v>13272</v>
      </c>
      <c r="F101" s="5">
        <v>7800</v>
      </c>
      <c r="G101" s="5">
        <v>575</v>
      </c>
      <c r="H101" s="5">
        <v>12</v>
      </c>
      <c r="I101" s="5">
        <v>328</v>
      </c>
      <c r="J101" s="5">
        <v>90</v>
      </c>
      <c r="K101" s="5">
        <v>539</v>
      </c>
      <c r="N101" s="23">
        <f t="shared" si="11"/>
        <v>-2.3747805456856339E-6</v>
      </c>
      <c r="O101" s="23">
        <f t="shared" si="12"/>
        <v>-1.3357646453379026E-6</v>
      </c>
      <c r="P101" s="23">
        <f t="shared" si="13"/>
        <v>-1.4517701638227577E-4</v>
      </c>
      <c r="Q101" s="23">
        <f t="shared" si="14"/>
        <v>-1.3536499834951893E-4</v>
      </c>
      <c r="R101" s="23">
        <f t="shared" si="15"/>
        <v>-1.0064758515702118E-6</v>
      </c>
      <c r="S101" s="23">
        <f t="shared" si="16"/>
        <v>1.975809538133409E-5</v>
      </c>
      <c r="T101" s="23">
        <f t="shared" si="17"/>
        <v>-1.0246341970529156E-4</v>
      </c>
      <c r="U101" s="23">
        <f t="shared" si="18"/>
        <v>9.8863755023833877E-3</v>
      </c>
      <c r="V101" s="23">
        <f t="shared" si="19"/>
        <v>1.4215953394621675E-3</v>
      </c>
      <c r="W101" s="23">
        <f t="shared" si="20"/>
        <v>3.4616917148698294E-2</v>
      </c>
      <c r="X101" s="23">
        <f t="shared" si="21"/>
        <v>-3.389798848241226E-4</v>
      </c>
    </row>
    <row r="102" spans="1:24">
      <c r="A102" s="5">
        <v>1357</v>
      </c>
      <c r="B102" s="5">
        <v>2453</v>
      </c>
      <c r="C102" s="5">
        <v>37</v>
      </c>
      <c r="D102" s="5">
        <v>55</v>
      </c>
      <c r="E102" s="5">
        <v>2154</v>
      </c>
      <c r="F102" s="5">
        <v>1120</v>
      </c>
      <c r="G102" s="5">
        <v>32</v>
      </c>
      <c r="H102" s="5">
        <v>0</v>
      </c>
      <c r="I102" s="5">
        <v>0</v>
      </c>
      <c r="J102" s="5">
        <v>0</v>
      </c>
      <c r="K102" s="5">
        <v>37</v>
      </c>
      <c r="N102" s="23">
        <f t="shared" si="11"/>
        <v>-2.4381153315060397E-5</v>
      </c>
      <c r="O102" s="23">
        <f t="shared" si="12"/>
        <v>-4.6150857761803665E-6</v>
      </c>
      <c r="P102" s="23">
        <f t="shared" si="13"/>
        <v>-9.1479671337385082E-4</v>
      </c>
      <c r="Q102" s="23">
        <f t="shared" si="14"/>
        <v>-3.4107312067907812E-4</v>
      </c>
      <c r="R102" s="23">
        <f t="shared" si="15"/>
        <v>-4.0993806241945466E-6</v>
      </c>
      <c r="S102" s="23">
        <f t="shared" si="16"/>
        <v>-9.3280799692244717E-5</v>
      </c>
      <c r="T102" s="23">
        <f t="shared" si="17"/>
        <v>-1.5463114761269285E-3</v>
      </c>
      <c r="U102" s="23">
        <f t="shared" si="18"/>
        <v>-1.6727693692635118E-2</v>
      </c>
      <c r="V102" s="23">
        <f t="shared" si="19"/>
        <v>-1.7071452258303258E-3</v>
      </c>
      <c r="W102" s="23">
        <f t="shared" si="20"/>
        <v>-1.5045609574463161E-2</v>
      </c>
      <c r="X102" s="23">
        <f t="shared" si="21"/>
        <v>-9.8211619152214179E-4</v>
      </c>
    </row>
    <row r="103" spans="1:24">
      <c r="A103" s="5">
        <v>68896</v>
      </c>
      <c r="B103" s="5">
        <v>104952</v>
      </c>
      <c r="C103" s="5">
        <v>2624</v>
      </c>
      <c r="D103" s="5">
        <v>1952</v>
      </c>
      <c r="E103" s="5">
        <v>35707</v>
      </c>
      <c r="F103" s="5">
        <v>19840</v>
      </c>
      <c r="G103" s="5">
        <v>1354</v>
      </c>
      <c r="H103" s="5">
        <v>26</v>
      </c>
      <c r="I103" s="5">
        <v>1505</v>
      </c>
      <c r="J103" s="5">
        <v>95</v>
      </c>
      <c r="K103" s="5">
        <v>1326</v>
      </c>
      <c r="N103" s="23">
        <f t="shared" si="11"/>
        <v>1.0577809096822203E-4</v>
      </c>
      <c r="O103" s="23">
        <f t="shared" si="12"/>
        <v>1.2675404789160258E-5</v>
      </c>
      <c r="P103" s="23">
        <f t="shared" si="13"/>
        <v>1.7469762226117169E-3</v>
      </c>
      <c r="Q103" s="23">
        <f t="shared" si="14"/>
        <v>1.3135824500999427E-4</v>
      </c>
      <c r="R103" s="23">
        <f t="shared" si="15"/>
        <v>5.234693295203215E-6</v>
      </c>
      <c r="S103" s="23">
        <f t="shared" si="16"/>
        <v>2.2349885835826354E-4</v>
      </c>
      <c r="T103" s="23">
        <f t="shared" si="17"/>
        <v>1.9689134420856017E-3</v>
      </c>
      <c r="U103" s="23">
        <f t="shared" si="18"/>
        <v>4.0936122896571642E-2</v>
      </c>
      <c r="V103" s="23">
        <f t="shared" si="19"/>
        <v>1.2648813770405045E-2</v>
      </c>
      <c r="W103" s="23">
        <f t="shared" si="20"/>
        <v>3.737594641109615E-2</v>
      </c>
      <c r="X103" s="23">
        <f t="shared" si="21"/>
        <v>6.692836079474733E-4</v>
      </c>
    </row>
    <row r="104" spans="1:24">
      <c r="A104" s="5">
        <v>1711</v>
      </c>
      <c r="B104" s="5">
        <v>3174</v>
      </c>
      <c r="C104" s="5">
        <v>288</v>
      </c>
      <c r="D104" s="5">
        <v>339</v>
      </c>
      <c r="E104" s="5">
        <v>2226</v>
      </c>
      <c r="F104" s="5">
        <v>1118</v>
      </c>
      <c r="G104" s="5">
        <v>205</v>
      </c>
      <c r="H104" s="5">
        <v>2</v>
      </c>
      <c r="I104" s="5">
        <v>63</v>
      </c>
      <c r="J104" s="5">
        <v>14</v>
      </c>
      <c r="K104" s="5">
        <v>245</v>
      </c>
      <c r="N104" s="23">
        <f t="shared" si="11"/>
        <v>-2.3698934560321921E-5</v>
      </c>
      <c r="O104" s="23">
        <f t="shared" si="12"/>
        <v>-4.4934607486424336E-6</v>
      </c>
      <c r="P104" s="23">
        <f t="shared" si="13"/>
        <v>-6.5654197547961913E-4</v>
      </c>
      <c r="Q104" s="23">
        <f t="shared" si="14"/>
        <v>-2.7034538854639673E-4</v>
      </c>
      <c r="R104" s="23">
        <f t="shared" si="15"/>
        <v>-4.0793510196227756E-6</v>
      </c>
      <c r="S104" s="23">
        <f t="shared" si="16"/>
        <v>-9.331464367280567E-5</v>
      </c>
      <c r="T104" s="23">
        <f t="shared" si="17"/>
        <v>-1.0863009535469225E-3</v>
      </c>
      <c r="U104" s="23">
        <f t="shared" si="18"/>
        <v>-1.2292015493465367E-2</v>
      </c>
      <c r="V104" s="23">
        <f t="shared" si="19"/>
        <v>-1.1061981050576822E-3</v>
      </c>
      <c r="W104" s="23">
        <f t="shared" si="20"/>
        <v>-7.320327639749157E-3</v>
      </c>
      <c r="X104" s="23">
        <f t="shared" si="21"/>
        <v>-7.1563740308949644E-4</v>
      </c>
    </row>
    <row r="105" spans="1:24">
      <c r="A105" s="5">
        <v>1388</v>
      </c>
      <c r="B105" s="5">
        <v>2544</v>
      </c>
      <c r="C105" s="5">
        <v>224</v>
      </c>
      <c r="D105" s="5">
        <v>931</v>
      </c>
      <c r="E105" s="5">
        <v>2161</v>
      </c>
      <c r="F105" s="5">
        <v>1214</v>
      </c>
      <c r="G105" s="5">
        <v>172</v>
      </c>
      <c r="H105" s="5">
        <v>0</v>
      </c>
      <c r="I105" s="5">
        <v>13</v>
      </c>
      <c r="J105" s="5">
        <v>4</v>
      </c>
      <c r="K105" s="5">
        <v>219</v>
      </c>
      <c r="N105" s="23">
        <f t="shared" si="11"/>
        <v>-2.4321410994730192E-5</v>
      </c>
      <c r="O105" s="23">
        <f t="shared" si="12"/>
        <v>-4.5997350445493651E-6</v>
      </c>
      <c r="P105" s="23">
        <f t="shared" si="13"/>
        <v>-7.2239178912595703E-4</v>
      </c>
      <c r="Q105" s="23">
        <f t="shared" si="14"/>
        <v>-1.2291293283320177E-4</v>
      </c>
      <c r="R105" s="23">
        <f t="shared" si="15"/>
        <v>-4.0974333015278467E-6</v>
      </c>
      <c r="S105" s="23">
        <f t="shared" si="16"/>
        <v>-9.1690132605879983E-5</v>
      </c>
      <c r="T105" s="23">
        <f t="shared" si="17"/>
        <v>-1.1740486254841491E-3</v>
      </c>
      <c r="U105" s="23">
        <f t="shared" si="18"/>
        <v>-1.6727693692635118E-2</v>
      </c>
      <c r="V105" s="23">
        <f t="shared" si="19"/>
        <v>-1.5831402644010501E-3</v>
      </c>
      <c r="W105" s="23">
        <f t="shared" si="20"/>
        <v>-1.2838386164544874E-2</v>
      </c>
      <c r="X105" s="23">
        <f t="shared" si="21"/>
        <v>-7.4894725164357709E-4</v>
      </c>
    </row>
    <row r="106" spans="1:24">
      <c r="A106" s="5">
        <v>2645</v>
      </c>
      <c r="B106" s="5">
        <v>5472</v>
      </c>
      <c r="C106" s="5">
        <v>357</v>
      </c>
      <c r="D106" s="5">
        <v>482</v>
      </c>
      <c r="E106" s="5">
        <v>4485</v>
      </c>
      <c r="F106" s="5">
        <v>2101</v>
      </c>
      <c r="G106" s="5">
        <v>265</v>
      </c>
      <c r="H106" s="5">
        <v>4</v>
      </c>
      <c r="I106" s="5">
        <v>59</v>
      </c>
      <c r="J106" s="5">
        <v>9</v>
      </c>
      <c r="K106" s="5">
        <v>315</v>
      </c>
      <c r="N106" s="23">
        <f t="shared" si="11"/>
        <v>-2.1898956263921532E-5</v>
      </c>
      <c r="O106" s="23">
        <f t="shared" si="12"/>
        <v>-4.1058126026200064E-6</v>
      </c>
      <c r="P106" s="23">
        <f t="shared" si="13"/>
        <v>-5.85547645142161E-4</v>
      </c>
      <c r="Q106" s="23">
        <f t="shared" si="14"/>
        <v>-2.3473248116972971E-4</v>
      </c>
      <c r="R106" s="23">
        <f t="shared" si="15"/>
        <v>-3.4509221761834545E-6</v>
      </c>
      <c r="S106" s="23">
        <f t="shared" si="16"/>
        <v>-7.6680327227097894E-5</v>
      </c>
      <c r="T106" s="23">
        <f t="shared" si="17"/>
        <v>-9.2675973184287437E-4</v>
      </c>
      <c r="U106" s="23">
        <f t="shared" si="18"/>
        <v>-7.8563372942956171E-3</v>
      </c>
      <c r="V106" s="23">
        <f t="shared" si="19"/>
        <v>-1.1443534778051516E-3</v>
      </c>
      <c r="W106" s="23">
        <f t="shared" si="20"/>
        <v>-1.0079356902147014E-2</v>
      </c>
      <c r="X106" s="23">
        <f t="shared" si="21"/>
        <v>-6.2595704159774078E-4</v>
      </c>
    </row>
    <row r="107" spans="1:24">
      <c r="A107" s="5">
        <v>70144</v>
      </c>
      <c r="B107" s="5">
        <v>111745</v>
      </c>
      <c r="C107" s="5">
        <v>3216</v>
      </c>
      <c r="D107" s="5">
        <v>4782</v>
      </c>
      <c r="E107" s="5">
        <v>43671</v>
      </c>
      <c r="F107" s="5">
        <v>20608</v>
      </c>
      <c r="G107" s="5">
        <v>1542</v>
      </c>
      <c r="H107" s="5">
        <v>42</v>
      </c>
      <c r="I107" s="5">
        <v>955</v>
      </c>
      <c r="J107" s="5">
        <v>139</v>
      </c>
      <c r="K107" s="5">
        <v>2628</v>
      </c>
      <c r="N107" s="23">
        <f t="shared" si="11"/>
        <v>1.0818320115441869E-4</v>
      </c>
      <c r="O107" s="23">
        <f t="shared" si="12"/>
        <v>1.3821311602010715E-5</v>
      </c>
      <c r="P107" s="23">
        <f t="shared" si="13"/>
        <v>2.3560869988403432E-3</v>
      </c>
      <c r="Q107" s="23">
        <f t="shared" si="14"/>
        <v>8.361451532335445E-4</v>
      </c>
      <c r="R107" s="23">
        <f t="shared" si="15"/>
        <v>7.4501901120030179E-6</v>
      </c>
      <c r="S107" s="23">
        <f t="shared" si="16"/>
        <v>2.3649494689366901E-4</v>
      </c>
      <c r="T107" s="23">
        <f t="shared" si="17"/>
        <v>2.4688092700916198E-3</v>
      </c>
      <c r="U107" s="23">
        <f t="shared" si="18"/>
        <v>7.6421548489929658E-2</v>
      </c>
      <c r="V107" s="23">
        <f t="shared" si="19"/>
        <v>7.4024500176280003E-3</v>
      </c>
      <c r="W107" s="23">
        <f t="shared" si="20"/>
        <v>6.1655403920197305E-2</v>
      </c>
      <c r="X107" s="23">
        <f t="shared" si="21"/>
        <v>2.3373383316941283E-3</v>
      </c>
    </row>
    <row r="108" spans="1:24">
      <c r="A108" s="5">
        <v>3674</v>
      </c>
      <c r="B108" s="5">
        <v>7221</v>
      </c>
      <c r="C108" s="5">
        <v>452</v>
      </c>
      <c r="D108" s="5">
        <v>487</v>
      </c>
      <c r="E108" s="5">
        <v>3832</v>
      </c>
      <c r="F108" s="5">
        <v>1890</v>
      </c>
      <c r="G108" s="5">
        <v>328</v>
      </c>
      <c r="H108" s="5">
        <v>9</v>
      </c>
      <c r="I108" s="5">
        <v>181</v>
      </c>
      <c r="J108" s="5">
        <v>32</v>
      </c>
      <c r="K108" s="5">
        <v>330</v>
      </c>
      <c r="N108" s="23">
        <f t="shared" si="11"/>
        <v>-1.9915896663283416E-5</v>
      </c>
      <c r="O108" s="23">
        <f t="shared" si="12"/>
        <v>-3.8107749144593344E-6</v>
      </c>
      <c r="P108" s="23">
        <f t="shared" si="13"/>
        <v>-4.8780182801087802E-4</v>
      </c>
      <c r="Q108" s="23">
        <f t="shared" si="14"/>
        <v>-2.3348727461809801E-4</v>
      </c>
      <c r="R108" s="23">
        <f t="shared" si="15"/>
        <v>-3.6325795620913241E-6</v>
      </c>
      <c r="S108" s="23">
        <f t="shared" si="16"/>
        <v>-8.0250867176278294E-5</v>
      </c>
      <c r="T108" s="23">
        <f t="shared" si="17"/>
        <v>-7.5924144905362362E-4</v>
      </c>
      <c r="U108" s="23">
        <f t="shared" si="18"/>
        <v>3.2328582036287609E-3</v>
      </c>
      <c r="V108" s="23">
        <f t="shared" si="19"/>
        <v>1.9385390992665909E-5</v>
      </c>
      <c r="W108" s="23">
        <f t="shared" si="20"/>
        <v>2.6121777048831339E-3</v>
      </c>
      <c r="X108" s="23">
        <f t="shared" si="21"/>
        <v>-6.0673982127807888E-4</v>
      </c>
    </row>
    <row r="109" spans="1:24">
      <c r="A109" s="5">
        <v>9504</v>
      </c>
      <c r="B109" s="5">
        <v>19556</v>
      </c>
      <c r="C109" s="5">
        <v>1132</v>
      </c>
      <c r="D109" s="5">
        <v>1512</v>
      </c>
      <c r="E109" s="5">
        <v>16018</v>
      </c>
      <c r="F109" s="5">
        <v>7616</v>
      </c>
      <c r="G109" s="5">
        <v>981</v>
      </c>
      <c r="H109" s="5">
        <v>17</v>
      </c>
      <c r="I109" s="5">
        <v>193</v>
      </c>
      <c r="J109" s="5">
        <v>28</v>
      </c>
      <c r="K109" s="5">
        <v>1032</v>
      </c>
      <c r="N109" s="23">
        <f t="shared" si="11"/>
        <v>-8.6804860979576572E-6</v>
      </c>
      <c r="O109" s="23">
        <f t="shared" si="12"/>
        <v>-1.7299916763450444E-6</v>
      </c>
      <c r="P109" s="23">
        <f t="shared" si="13"/>
        <v>2.1185244198146293E-4</v>
      </c>
      <c r="Q109" s="23">
        <f t="shared" si="14"/>
        <v>2.1780068466403409E-5</v>
      </c>
      <c r="R109" s="23">
        <f t="shared" si="15"/>
        <v>-2.4256898831904932E-7</v>
      </c>
      <c r="S109" s="23">
        <f t="shared" si="16"/>
        <v>1.6644449169726531E-5</v>
      </c>
      <c r="T109" s="23">
        <f t="shared" si="17"/>
        <v>9.7709884715876851E-4</v>
      </c>
      <c r="U109" s="23">
        <f t="shared" si="18"/>
        <v>2.0975571000307763E-2</v>
      </c>
      <c r="V109" s="23">
        <f t="shared" si="19"/>
        <v>1.3385150923507418E-4</v>
      </c>
      <c r="W109" s="23">
        <f t="shared" si="20"/>
        <v>4.0495429496484721E-4</v>
      </c>
      <c r="X109" s="23">
        <f t="shared" si="21"/>
        <v>2.9262608968209946E-4</v>
      </c>
    </row>
    <row r="110" spans="1:24">
      <c r="A110" s="5">
        <v>2426</v>
      </c>
      <c r="B110" s="5">
        <v>4469</v>
      </c>
      <c r="C110" s="5">
        <v>320</v>
      </c>
      <c r="D110" s="5">
        <v>325</v>
      </c>
      <c r="E110" s="5">
        <v>3120</v>
      </c>
      <c r="F110" s="5">
        <v>1684</v>
      </c>
      <c r="G110" s="5">
        <v>248</v>
      </c>
      <c r="H110" s="5">
        <v>7</v>
      </c>
      <c r="I110" s="5">
        <v>125</v>
      </c>
      <c r="J110" s="5">
        <v>16</v>
      </c>
      <c r="K110" s="5">
        <v>237</v>
      </c>
      <c r="N110" s="23">
        <f t="shared" si="11"/>
        <v>-2.2321006849480081E-5</v>
      </c>
      <c r="O110" s="23">
        <f t="shared" si="12"/>
        <v>-4.275008029278185E-6</v>
      </c>
      <c r="P110" s="23">
        <f t="shared" si="13"/>
        <v>-6.2361706865645013E-4</v>
      </c>
      <c r="Q110" s="23">
        <f t="shared" si="14"/>
        <v>-2.7383196689096555E-4</v>
      </c>
      <c r="R110" s="23">
        <f t="shared" si="15"/>
        <v>-3.8306500961899504E-6</v>
      </c>
      <c r="S110" s="23">
        <f t="shared" si="16"/>
        <v>-8.3736797174056325E-5</v>
      </c>
      <c r="T110" s="23">
        <f t="shared" si="17"/>
        <v>-9.7196307799235471E-4</v>
      </c>
      <c r="U110" s="23">
        <f t="shared" si="18"/>
        <v>-1.2028199955409903E-3</v>
      </c>
      <c r="V110" s="23">
        <f t="shared" si="19"/>
        <v>-5.1478982747190608E-4</v>
      </c>
      <c r="W110" s="23">
        <f t="shared" si="20"/>
        <v>-6.216715934790013E-3</v>
      </c>
      <c r="X110" s="23">
        <f t="shared" si="21"/>
        <v>-7.2588658725998274E-4</v>
      </c>
    </row>
    <row r="111" spans="1:24">
      <c r="A111" s="5">
        <v>13872</v>
      </c>
      <c r="B111" s="5">
        <v>27468</v>
      </c>
      <c r="C111" s="5">
        <v>2664</v>
      </c>
      <c r="D111" s="5">
        <v>3395</v>
      </c>
      <c r="E111" s="5">
        <v>20198</v>
      </c>
      <c r="F111" s="5">
        <v>10432</v>
      </c>
      <c r="G111" s="5">
        <v>2252</v>
      </c>
      <c r="H111" s="5">
        <v>4</v>
      </c>
      <c r="I111" s="5">
        <v>217</v>
      </c>
      <c r="J111" s="5">
        <v>50</v>
      </c>
      <c r="K111" s="5">
        <v>2570</v>
      </c>
      <c r="N111" s="23">
        <f t="shared" si="11"/>
        <v>-2.6260044626933304E-7</v>
      </c>
      <c r="O111" s="23">
        <f t="shared" si="12"/>
        <v>-3.9532147124084817E-7</v>
      </c>
      <c r="P111" s="23">
        <f t="shared" si="13"/>
        <v>1.7881323561406784E-3</v>
      </c>
      <c r="Q111" s="23">
        <f t="shared" si="14"/>
        <v>4.9072485581090695E-4</v>
      </c>
      <c r="R111" s="23">
        <f t="shared" si="15"/>
        <v>9.2026083265322271E-7</v>
      </c>
      <c r="S111" s="23">
        <f t="shared" si="16"/>
        <v>6.4296773799546583E-5</v>
      </c>
      <c r="T111" s="23">
        <f t="shared" si="17"/>
        <v>4.3567137269228578E-3</v>
      </c>
      <c r="U111" s="23">
        <f t="shared" si="18"/>
        <v>-7.8563372942956171E-3</v>
      </c>
      <c r="V111" s="23">
        <f t="shared" si="19"/>
        <v>3.6278374571989077E-4</v>
      </c>
      <c r="W111" s="23">
        <f t="shared" si="20"/>
        <v>1.2544683049515426E-2</v>
      </c>
      <c r="X111" s="23">
        <f t="shared" si="21"/>
        <v>2.2630317464581023E-3</v>
      </c>
    </row>
    <row r="112" spans="1:24">
      <c r="A112" s="5">
        <v>1673</v>
      </c>
      <c r="B112" s="5">
        <v>3655</v>
      </c>
      <c r="C112" s="5">
        <v>338</v>
      </c>
      <c r="D112" s="5">
        <v>1619</v>
      </c>
      <c r="E112" s="5">
        <v>2598</v>
      </c>
      <c r="F112" s="5">
        <v>1469</v>
      </c>
      <c r="G112" s="5">
        <v>268</v>
      </c>
      <c r="H112" s="5">
        <v>2</v>
      </c>
      <c r="I112" s="5">
        <v>28</v>
      </c>
      <c r="J112" s="5">
        <v>4</v>
      </c>
      <c r="K112" s="5">
        <v>324</v>
      </c>
      <c r="N112" s="23">
        <f t="shared" si="11"/>
        <v>-2.377216708201701E-5</v>
      </c>
      <c r="O112" s="23">
        <f t="shared" si="12"/>
        <v>-4.4123211671642841E-6</v>
      </c>
      <c r="P112" s="23">
        <f t="shared" si="13"/>
        <v>-6.0509680856841758E-4</v>
      </c>
      <c r="Q112" s="23">
        <f t="shared" si="14"/>
        <v>4.8427488671322092E-5</v>
      </c>
      <c r="R112" s="23">
        <f t="shared" si="15"/>
        <v>-3.975864729335291E-6</v>
      </c>
      <c r="S112" s="23">
        <f t="shared" si="16"/>
        <v>-8.7375025084358631E-5</v>
      </c>
      <c r="T112" s="23">
        <f t="shared" si="17"/>
        <v>-9.1878267075767189E-4</v>
      </c>
      <c r="U112" s="23">
        <f t="shared" si="18"/>
        <v>-1.2292015493465367E-2</v>
      </c>
      <c r="V112" s="23">
        <f t="shared" si="19"/>
        <v>-1.4400576165980398E-3</v>
      </c>
      <c r="W112" s="23">
        <f t="shared" si="20"/>
        <v>-1.2838386164544874E-2</v>
      </c>
      <c r="X112" s="23">
        <f t="shared" si="21"/>
        <v>-6.1442670940594366E-4</v>
      </c>
    </row>
    <row r="113" spans="1:24">
      <c r="A113" s="5">
        <v>2428</v>
      </c>
      <c r="B113" s="5">
        <v>4510</v>
      </c>
      <c r="C113" s="5">
        <v>311</v>
      </c>
      <c r="D113" s="5">
        <v>323</v>
      </c>
      <c r="E113" s="5">
        <v>2888</v>
      </c>
      <c r="F113" s="5">
        <v>1560</v>
      </c>
      <c r="G113" s="5">
        <v>236</v>
      </c>
      <c r="H113" s="5">
        <v>4</v>
      </c>
      <c r="I113" s="5">
        <v>117</v>
      </c>
      <c r="J113" s="5">
        <v>18</v>
      </c>
      <c r="K113" s="5">
        <v>238</v>
      </c>
      <c r="N113" s="23">
        <f t="shared" si="11"/>
        <v>-2.231715250623297E-5</v>
      </c>
      <c r="O113" s="23">
        <f t="shared" si="12"/>
        <v>-4.2680917655763055E-6</v>
      </c>
      <c r="P113" s="23">
        <f t="shared" si="13"/>
        <v>-6.3287719870046635E-4</v>
      </c>
      <c r="Q113" s="23">
        <f t="shared" si="14"/>
        <v>-2.7433004951161821E-4</v>
      </c>
      <c r="R113" s="23">
        <f t="shared" si="15"/>
        <v>-3.8951899331434351E-6</v>
      </c>
      <c r="S113" s="23">
        <f t="shared" si="16"/>
        <v>-8.583512396883534E-5</v>
      </c>
      <c r="T113" s="23">
        <f t="shared" si="17"/>
        <v>-1.0038713223331642E-3</v>
      </c>
      <c r="U113" s="23">
        <f t="shared" si="18"/>
        <v>-7.8563372942956171E-3</v>
      </c>
      <c r="V113" s="23">
        <f t="shared" si="19"/>
        <v>-5.9110057296684498E-4</v>
      </c>
      <c r="W113" s="23">
        <f t="shared" si="20"/>
        <v>-5.1131042298308699E-3</v>
      </c>
      <c r="X113" s="23">
        <f t="shared" si="21"/>
        <v>-7.2460543923867204E-4</v>
      </c>
    </row>
    <row r="114" spans="1:24">
      <c r="A114" s="5">
        <v>2227</v>
      </c>
      <c r="B114" s="5">
        <v>4070</v>
      </c>
      <c r="C114" s="5">
        <v>369</v>
      </c>
      <c r="D114" s="5">
        <v>430</v>
      </c>
      <c r="E114" s="5">
        <v>3227</v>
      </c>
      <c r="F114" s="5">
        <v>1702</v>
      </c>
      <c r="G114" s="5">
        <v>306</v>
      </c>
      <c r="H114" s="5">
        <v>2</v>
      </c>
      <c r="I114" s="5">
        <v>79</v>
      </c>
      <c r="J114" s="5">
        <v>16</v>
      </c>
      <c r="K114" s="5">
        <v>314</v>
      </c>
      <c r="N114" s="23">
        <f t="shared" si="11"/>
        <v>-2.2704514002567531E-5</v>
      </c>
      <c r="O114" s="23">
        <f t="shared" si="12"/>
        <v>-4.3423150833525754E-6</v>
      </c>
      <c r="P114" s="23">
        <f t="shared" si="13"/>
        <v>-5.732008050834726E-4</v>
      </c>
      <c r="Q114" s="23">
        <f t="shared" si="14"/>
        <v>-2.4768262930669952E-4</v>
      </c>
      <c r="R114" s="23">
        <f t="shared" si="15"/>
        <v>-3.8008838782846789E-6</v>
      </c>
      <c r="S114" s="23">
        <f t="shared" si="16"/>
        <v>-8.3432201349007762E-5</v>
      </c>
      <c r="T114" s="23">
        <f t="shared" si="17"/>
        <v>-8.177398970117747E-4</v>
      </c>
      <c r="U114" s="23">
        <f t="shared" si="18"/>
        <v>-1.2292015493465367E-2</v>
      </c>
      <c r="V114" s="23">
        <f t="shared" si="19"/>
        <v>-9.5357661406780445E-4</v>
      </c>
      <c r="W114" s="23">
        <f t="shared" si="20"/>
        <v>-6.216715934790013E-3</v>
      </c>
      <c r="X114" s="23">
        <f t="shared" si="21"/>
        <v>-6.2723818961905159E-4</v>
      </c>
    </row>
    <row r="115" spans="1:24">
      <c r="A115" s="5">
        <v>1592</v>
      </c>
      <c r="B115" s="5">
        <v>2749</v>
      </c>
      <c r="C115" s="5">
        <v>370</v>
      </c>
      <c r="D115" s="5">
        <v>414</v>
      </c>
      <c r="E115" s="5">
        <v>2551</v>
      </c>
      <c r="F115" s="5">
        <v>1454</v>
      </c>
      <c r="G115" s="5">
        <v>327</v>
      </c>
      <c r="H115" s="5">
        <v>0</v>
      </c>
      <c r="I115" s="5">
        <v>15</v>
      </c>
      <c r="J115" s="5">
        <v>2</v>
      </c>
      <c r="K115" s="5">
        <v>356</v>
      </c>
      <c r="N115" s="23">
        <f t="shared" si="11"/>
        <v>-2.3928267983524967E-5</v>
      </c>
      <c r="O115" s="23">
        <f t="shared" si="12"/>
        <v>-4.5651537260399672E-6</v>
      </c>
      <c r="P115" s="23">
        <f t="shared" si="13"/>
        <v>-5.7217190174524857E-4</v>
      </c>
      <c r="Q115" s="23">
        <f t="shared" si="14"/>
        <v>-2.5166729027192104E-4</v>
      </c>
      <c r="R115" s="23">
        <f t="shared" si="15"/>
        <v>-3.9889396100974193E-6</v>
      </c>
      <c r="S115" s="23">
        <f t="shared" si="16"/>
        <v>-8.7628854938565779E-5</v>
      </c>
      <c r="T115" s="23">
        <f t="shared" si="17"/>
        <v>-7.6190046941535775E-4</v>
      </c>
      <c r="U115" s="23">
        <f t="shared" si="18"/>
        <v>-1.6727693692635118E-2</v>
      </c>
      <c r="V115" s="23">
        <f t="shared" si="19"/>
        <v>-1.5640625780273154E-3</v>
      </c>
      <c r="W115" s="23">
        <f t="shared" si="20"/>
        <v>-1.3941997869504017E-2</v>
      </c>
      <c r="X115" s="23">
        <f t="shared" si="21"/>
        <v>-5.7342997272399811E-4</v>
      </c>
    </row>
    <row r="116" spans="1:24">
      <c r="A116" s="5">
        <v>813</v>
      </c>
      <c r="B116" s="5">
        <v>1568</v>
      </c>
      <c r="C116" s="5">
        <v>323</v>
      </c>
      <c r="D116" s="5">
        <v>387</v>
      </c>
      <c r="E116" s="5">
        <v>1402</v>
      </c>
      <c r="F116" s="5">
        <v>695</v>
      </c>
      <c r="G116" s="5">
        <v>280</v>
      </c>
      <c r="H116" s="5">
        <v>0</v>
      </c>
      <c r="I116" s="5">
        <v>4</v>
      </c>
      <c r="J116" s="5">
        <v>2</v>
      </c>
      <c r="K116" s="5">
        <v>319</v>
      </c>
      <c r="N116" s="23">
        <f t="shared" si="11"/>
        <v>-2.5429534678274329E-5</v>
      </c>
      <c r="O116" s="23">
        <f t="shared" si="12"/>
        <v>-4.7643758585258185E-6</v>
      </c>
      <c r="P116" s="23">
        <f t="shared" si="13"/>
        <v>-6.2053035864177806E-4</v>
      </c>
      <c r="Q116" s="23">
        <f t="shared" si="14"/>
        <v>-2.5839140565073226E-4</v>
      </c>
      <c r="R116" s="23">
        <f t="shared" si="15"/>
        <v>-4.3085787163886018E-6</v>
      </c>
      <c r="S116" s="23">
        <f t="shared" si="16"/>
        <v>-1.0047264556144696E-4</v>
      </c>
      <c r="T116" s="23">
        <f t="shared" si="17"/>
        <v>-8.8687442641686228E-4</v>
      </c>
      <c r="U116" s="23">
        <f t="shared" si="18"/>
        <v>-1.6727693692635118E-2</v>
      </c>
      <c r="V116" s="23">
        <f t="shared" si="19"/>
        <v>-1.6689898530828562E-3</v>
      </c>
      <c r="W116" s="23">
        <f t="shared" si="20"/>
        <v>-1.3941997869504017E-2</v>
      </c>
      <c r="X116" s="23">
        <f t="shared" si="21"/>
        <v>-6.2083244951249763E-4</v>
      </c>
    </row>
    <row r="117" spans="1:24">
      <c r="A117" s="5">
        <v>32208</v>
      </c>
      <c r="B117" s="5">
        <v>57472</v>
      </c>
      <c r="C117" s="5">
        <v>1810</v>
      </c>
      <c r="D117" s="5">
        <v>2286</v>
      </c>
      <c r="E117" s="5">
        <v>56149</v>
      </c>
      <c r="F117" s="5">
        <v>31648</v>
      </c>
      <c r="G117" s="5">
        <v>1724</v>
      </c>
      <c r="H117" s="5">
        <v>1</v>
      </c>
      <c r="I117" s="5">
        <v>431</v>
      </c>
      <c r="J117" s="5">
        <v>26</v>
      </c>
      <c r="K117" s="5">
        <v>1490</v>
      </c>
      <c r="N117" s="23">
        <f t="shared" si="11"/>
        <v>3.5074018443235495E-5</v>
      </c>
      <c r="O117" s="23">
        <f t="shared" si="12"/>
        <v>4.6660340436664199E-6</v>
      </c>
      <c r="P117" s="23">
        <f t="shared" si="13"/>
        <v>9.0944890529735584E-4</v>
      </c>
      <c r="Q117" s="23">
        <f t="shared" si="14"/>
        <v>2.1453804265899275E-4</v>
      </c>
      <c r="R117" s="23">
        <f t="shared" si="15"/>
        <v>1.092143185987192E-5</v>
      </c>
      <c r="S117" s="23">
        <f t="shared" si="16"/>
        <v>4.233137195901226E-4</v>
      </c>
      <c r="T117" s="23">
        <f t="shared" si="17"/>
        <v>2.9527509759272332E-3</v>
      </c>
      <c r="U117" s="23">
        <f t="shared" si="18"/>
        <v>-1.4509854593050243E-2</v>
      </c>
      <c r="V117" s="23">
        <f t="shared" si="19"/>
        <v>2.4040961877095052E-3</v>
      </c>
      <c r="W117" s="23">
        <f t="shared" si="20"/>
        <v>-6.9865740999429621E-4</v>
      </c>
      <c r="X117" s="23">
        <f t="shared" si="21"/>
        <v>8.7939188344244364E-4</v>
      </c>
    </row>
    <row r="118" spans="1:24">
      <c r="A118" s="5">
        <v>729</v>
      </c>
      <c r="B118" s="5">
        <v>1374</v>
      </c>
      <c r="C118" s="5">
        <v>303</v>
      </c>
      <c r="D118" s="5">
        <v>331</v>
      </c>
      <c r="E118" s="5">
        <v>1284</v>
      </c>
      <c r="F118" s="5">
        <v>650</v>
      </c>
      <c r="G118" s="5">
        <v>262</v>
      </c>
      <c r="H118" s="5">
        <v>0</v>
      </c>
      <c r="I118" s="5">
        <v>7</v>
      </c>
      <c r="J118" s="5">
        <v>0</v>
      </c>
      <c r="K118" s="5">
        <v>298</v>
      </c>
      <c r="N118" s="23">
        <f t="shared" si="11"/>
        <v>-2.5591417094652947E-5</v>
      </c>
      <c r="O118" s="23">
        <f t="shared" si="12"/>
        <v>-4.7971015940908102E-6</v>
      </c>
      <c r="P118" s="23">
        <f t="shared" si="13"/>
        <v>-6.4110842540625866E-4</v>
      </c>
      <c r="Q118" s="23">
        <f t="shared" si="14"/>
        <v>-2.723377190290075E-4</v>
      </c>
      <c r="R118" s="23">
        <f t="shared" si="15"/>
        <v>-4.3414050127701152E-6</v>
      </c>
      <c r="S118" s="23">
        <f t="shared" si="16"/>
        <v>-1.0123413512406837E-4</v>
      </c>
      <c r="T118" s="23">
        <f t="shared" si="17"/>
        <v>-9.3473679292807674E-4</v>
      </c>
      <c r="U118" s="23">
        <f t="shared" si="18"/>
        <v>-1.6727693692635118E-2</v>
      </c>
      <c r="V118" s="23">
        <f t="shared" si="19"/>
        <v>-1.6403733235222542E-3</v>
      </c>
      <c r="W118" s="23">
        <f t="shared" si="20"/>
        <v>-1.5045609574463161E-2</v>
      </c>
      <c r="X118" s="23">
        <f t="shared" si="21"/>
        <v>-6.4773655796002431E-4</v>
      </c>
    </row>
    <row r="119" spans="1:24">
      <c r="A119" s="5">
        <v>834</v>
      </c>
      <c r="B119" s="5">
        <v>1570</v>
      </c>
      <c r="C119" s="5">
        <v>399</v>
      </c>
      <c r="D119" s="5">
        <v>510</v>
      </c>
      <c r="E119" s="5">
        <v>1390</v>
      </c>
      <c r="F119" s="5">
        <v>704</v>
      </c>
      <c r="G119" s="5">
        <v>351</v>
      </c>
      <c r="H119" s="5">
        <v>0</v>
      </c>
      <c r="I119" s="5">
        <v>7</v>
      </c>
      <c r="J119" s="5">
        <v>2</v>
      </c>
      <c r="K119" s="5">
        <v>392</v>
      </c>
      <c r="N119" s="23">
        <f t="shared" si="11"/>
        <v>-2.5389064074179671E-5</v>
      </c>
      <c r="O119" s="23">
        <f t="shared" si="12"/>
        <v>-4.7640384798086539E-6</v>
      </c>
      <c r="P119" s="23">
        <f t="shared" si="13"/>
        <v>-5.4233370493675164E-4</v>
      </c>
      <c r="Q119" s="23">
        <f t="shared" si="14"/>
        <v>-2.2775932448059212E-4</v>
      </c>
      <c r="R119" s="23">
        <f t="shared" si="15"/>
        <v>-4.3119169838172306E-6</v>
      </c>
      <c r="S119" s="23">
        <f t="shared" si="16"/>
        <v>-1.0032034764892267E-4</v>
      </c>
      <c r="T119" s="23">
        <f t="shared" si="17"/>
        <v>-6.9808398073373842E-4</v>
      </c>
      <c r="U119" s="23">
        <f t="shared" si="18"/>
        <v>-1.6727693692635118E-2</v>
      </c>
      <c r="V119" s="23">
        <f t="shared" si="19"/>
        <v>-1.6403733235222542E-3</v>
      </c>
      <c r="W119" s="23">
        <f t="shared" si="20"/>
        <v>-1.3941997869504017E-2</v>
      </c>
      <c r="X119" s="23">
        <f t="shared" si="21"/>
        <v>-5.2730864395680952E-4</v>
      </c>
    </row>
    <row r="120" spans="1:24">
      <c r="A120" s="5">
        <v>786</v>
      </c>
      <c r="B120" s="5">
        <v>1573</v>
      </c>
      <c r="C120" s="5">
        <v>263</v>
      </c>
      <c r="D120" s="5">
        <v>318</v>
      </c>
      <c r="E120" s="5">
        <v>1401</v>
      </c>
      <c r="F120" s="5">
        <v>660</v>
      </c>
      <c r="G120" s="5">
        <v>222</v>
      </c>
      <c r="H120" s="5">
        <v>0</v>
      </c>
      <c r="I120" s="5">
        <v>6</v>
      </c>
      <c r="J120" s="5">
        <v>2</v>
      </c>
      <c r="K120" s="5">
        <v>257</v>
      </c>
      <c r="N120" s="23">
        <f t="shared" si="11"/>
        <v>-2.5481568312110312E-5</v>
      </c>
      <c r="O120" s="23">
        <f t="shared" si="12"/>
        <v>-4.7635324117329064E-6</v>
      </c>
      <c r="P120" s="23">
        <f t="shared" si="13"/>
        <v>-6.8226455893521986E-4</v>
      </c>
      <c r="Q120" s="23">
        <f t="shared" si="14"/>
        <v>-2.7557525606324994E-4</v>
      </c>
      <c r="R120" s="23">
        <f t="shared" si="15"/>
        <v>-4.3088569053409877E-6</v>
      </c>
      <c r="S120" s="23">
        <f t="shared" si="16"/>
        <v>-1.0106491522126361E-4</v>
      </c>
      <c r="T120" s="23">
        <f t="shared" si="17"/>
        <v>-1.0410976073974422E-3</v>
      </c>
      <c r="U120" s="23">
        <f t="shared" si="18"/>
        <v>-1.6727693692635118E-2</v>
      </c>
      <c r="V120" s="23">
        <f t="shared" si="19"/>
        <v>-1.6499121667091215E-3</v>
      </c>
      <c r="W120" s="23">
        <f t="shared" si="20"/>
        <v>-1.3941997869504017E-2</v>
      </c>
      <c r="X120" s="23">
        <f t="shared" si="21"/>
        <v>-7.0026362683376687E-4</v>
      </c>
    </row>
    <row r="121" spans="1:24">
      <c r="A121" s="5">
        <v>15816</v>
      </c>
      <c r="B121" s="5">
        <v>30514</v>
      </c>
      <c r="C121" s="5">
        <v>2733</v>
      </c>
      <c r="D121" s="5">
        <v>3289</v>
      </c>
      <c r="E121" s="5">
        <v>23584</v>
      </c>
      <c r="F121" s="5">
        <v>11912</v>
      </c>
      <c r="G121" s="5">
        <v>2361</v>
      </c>
      <c r="H121" s="5">
        <v>6</v>
      </c>
      <c r="I121" s="5">
        <v>186</v>
      </c>
      <c r="J121" s="5">
        <v>40</v>
      </c>
      <c r="K121" s="5">
        <v>2654</v>
      </c>
      <c r="N121" s="23">
        <f t="shared" si="11"/>
        <v>3.483821189921624E-6</v>
      </c>
      <c r="O121" s="23">
        <f t="shared" si="12"/>
        <v>1.1850631500123755E-7</v>
      </c>
      <c r="P121" s="23">
        <f t="shared" si="13"/>
        <v>1.8591266864781365E-3</v>
      </c>
      <c r="Q121" s="23">
        <f t="shared" si="14"/>
        <v>4.6432647691631464E-4</v>
      </c>
      <c r="R121" s="23">
        <f t="shared" si="15"/>
        <v>1.8622086254312403E-6</v>
      </c>
      <c r="S121" s="23">
        <f t="shared" si="16"/>
        <v>8.9341319414650868E-5</v>
      </c>
      <c r="T121" s="23">
        <f t="shared" si="17"/>
        <v>4.6465469463518793E-3</v>
      </c>
      <c r="U121" s="23">
        <f t="shared" si="18"/>
        <v>-3.4206590951258659E-3</v>
      </c>
      <c r="V121" s="23">
        <f t="shared" si="19"/>
        <v>6.70796069270027E-5</v>
      </c>
      <c r="W121" s="23">
        <f t="shared" si="20"/>
        <v>7.0266245247197073E-3</v>
      </c>
      <c r="X121" s="23">
        <f t="shared" si="21"/>
        <v>2.3706481802482091E-3</v>
      </c>
    </row>
    <row r="122" spans="1:24">
      <c r="A122" s="5">
        <v>619</v>
      </c>
      <c r="B122" s="5">
        <v>1096</v>
      </c>
      <c r="C122" s="5">
        <v>257</v>
      </c>
      <c r="D122" s="5">
        <v>292</v>
      </c>
      <c r="E122" s="5">
        <v>951</v>
      </c>
      <c r="F122" s="5">
        <v>516</v>
      </c>
      <c r="G122" s="5">
        <v>217</v>
      </c>
      <c r="H122" s="5">
        <v>1</v>
      </c>
      <c r="I122" s="5">
        <v>1</v>
      </c>
      <c r="J122" s="5">
        <v>2</v>
      </c>
      <c r="K122" s="5">
        <v>254</v>
      </c>
      <c r="N122" s="23">
        <f t="shared" si="11"/>
        <v>-2.5803405973244002E-5</v>
      </c>
      <c r="O122" s="23">
        <f t="shared" si="12"/>
        <v>-4.8439972357767258E-6</v>
      </c>
      <c r="P122" s="23">
        <f t="shared" si="13"/>
        <v>-6.88437978964564E-4</v>
      </c>
      <c r="Q122" s="23">
        <f t="shared" si="14"/>
        <v>-2.8205033013173483E-4</v>
      </c>
      <c r="R122" s="23">
        <f t="shared" si="15"/>
        <v>-4.4340419339145573E-6</v>
      </c>
      <c r="S122" s="23">
        <f t="shared" si="16"/>
        <v>-1.0350168182165214E-4</v>
      </c>
      <c r="T122" s="23">
        <f t="shared" si="17"/>
        <v>-1.054392709206113E-3</v>
      </c>
      <c r="U122" s="23">
        <f t="shared" si="18"/>
        <v>-1.4509854593050243E-2</v>
      </c>
      <c r="V122" s="23">
        <f t="shared" si="19"/>
        <v>-1.6976063826434583E-3</v>
      </c>
      <c r="W122" s="23">
        <f t="shared" si="20"/>
        <v>-1.3941997869504017E-2</v>
      </c>
      <c r="X122" s="23">
        <f t="shared" si="21"/>
        <v>-7.0410707089769932E-4</v>
      </c>
    </row>
    <row r="123" spans="1:24">
      <c r="A123" s="5">
        <v>617</v>
      </c>
      <c r="B123" s="5">
        <v>1071</v>
      </c>
      <c r="C123" s="5">
        <v>229</v>
      </c>
      <c r="D123" s="5">
        <v>265</v>
      </c>
      <c r="E123" s="5">
        <v>935</v>
      </c>
      <c r="F123" s="5">
        <v>521</v>
      </c>
      <c r="G123" s="5">
        <v>191</v>
      </c>
      <c r="H123" s="5">
        <v>1</v>
      </c>
      <c r="I123" s="5">
        <v>3</v>
      </c>
      <c r="J123" s="5">
        <v>2</v>
      </c>
      <c r="K123" s="5">
        <v>223</v>
      </c>
      <c r="N123" s="23">
        <f t="shared" si="11"/>
        <v>-2.580726031649111E-5</v>
      </c>
      <c r="O123" s="23">
        <f t="shared" si="12"/>
        <v>-4.8482144697412871E-6</v>
      </c>
      <c r="P123" s="23">
        <f t="shared" si="13"/>
        <v>-7.1724727243483691E-4</v>
      </c>
      <c r="Q123" s="23">
        <f t="shared" si="14"/>
        <v>-2.8877444551054609E-4</v>
      </c>
      <c r="R123" s="23">
        <f t="shared" si="15"/>
        <v>-4.4384929571527291E-6</v>
      </c>
      <c r="S123" s="23">
        <f t="shared" si="16"/>
        <v>-1.0341707187024976E-4</v>
      </c>
      <c r="T123" s="23">
        <f t="shared" si="17"/>
        <v>-1.1235272386112005E-3</v>
      </c>
      <c r="U123" s="23">
        <f t="shared" si="18"/>
        <v>-1.4509854593050243E-2</v>
      </c>
      <c r="V123" s="23">
        <f t="shared" si="19"/>
        <v>-1.6785286962697236E-3</v>
      </c>
      <c r="W123" s="23">
        <f t="shared" si="20"/>
        <v>-1.3941997869504017E-2</v>
      </c>
      <c r="X123" s="23">
        <f t="shared" si="21"/>
        <v>-7.4382265955833394E-4</v>
      </c>
    </row>
    <row r="124" spans="1:24">
      <c r="A124" s="5">
        <v>677</v>
      </c>
      <c r="B124" s="5">
        <v>1240</v>
      </c>
      <c r="C124" s="5">
        <v>236</v>
      </c>
      <c r="D124" s="5">
        <v>264</v>
      </c>
      <c r="E124" s="5">
        <v>1098</v>
      </c>
      <c r="F124" s="5">
        <v>580</v>
      </c>
      <c r="G124" s="5">
        <v>196</v>
      </c>
      <c r="H124" s="5">
        <v>0</v>
      </c>
      <c r="I124" s="5">
        <v>7</v>
      </c>
      <c r="J124" s="5">
        <v>2</v>
      </c>
      <c r="K124" s="5">
        <v>228</v>
      </c>
      <c r="N124" s="23">
        <f t="shared" si="11"/>
        <v>-2.569163001907781E-5</v>
      </c>
      <c r="O124" s="23">
        <f t="shared" si="12"/>
        <v>-4.8197059681408559E-6</v>
      </c>
      <c r="P124" s="23">
        <f t="shared" si="13"/>
        <v>-7.1004494906726874E-4</v>
      </c>
      <c r="Q124" s="23">
        <f t="shared" si="14"/>
        <v>-2.8902348682087242E-4</v>
      </c>
      <c r="R124" s="23">
        <f t="shared" si="15"/>
        <v>-4.3931481579138575E-6</v>
      </c>
      <c r="S124" s="23">
        <f t="shared" si="16"/>
        <v>-1.0241867444370169E-4</v>
      </c>
      <c r="T124" s="23">
        <f t="shared" si="17"/>
        <v>-1.1102321368025299E-3</v>
      </c>
      <c r="U124" s="23">
        <f t="shared" si="18"/>
        <v>-1.6727693692635118E-2</v>
      </c>
      <c r="V124" s="23">
        <f t="shared" si="19"/>
        <v>-1.6403733235222542E-3</v>
      </c>
      <c r="W124" s="23">
        <f t="shared" si="20"/>
        <v>-1.3941997869504017E-2</v>
      </c>
      <c r="X124" s="23">
        <f t="shared" si="21"/>
        <v>-7.3741691945177997E-4</v>
      </c>
    </row>
    <row r="125" spans="1:24">
      <c r="A125" s="5">
        <v>3366</v>
      </c>
      <c r="B125" s="5">
        <v>6647</v>
      </c>
      <c r="C125" s="5">
        <v>474</v>
      </c>
      <c r="D125" s="5">
        <v>495</v>
      </c>
      <c r="E125" s="5">
        <v>3180</v>
      </c>
      <c r="F125" s="5">
        <v>1674</v>
      </c>
      <c r="G125" s="5">
        <v>385</v>
      </c>
      <c r="H125" s="5">
        <v>3</v>
      </c>
      <c r="I125" s="5">
        <v>198</v>
      </c>
      <c r="J125" s="5">
        <v>41</v>
      </c>
      <c r="K125" s="5">
        <v>345</v>
      </c>
      <c r="N125" s="23">
        <f t="shared" si="11"/>
        <v>-2.0509465523338363E-5</v>
      </c>
      <c r="O125" s="23">
        <f t="shared" si="12"/>
        <v>-3.90760260628565E-6</v>
      </c>
      <c r="P125" s="23">
        <f t="shared" si="13"/>
        <v>-4.6516595456994937E-4</v>
      </c>
      <c r="Q125" s="23">
        <f t="shared" si="14"/>
        <v>-2.3149494413548724E-4</v>
      </c>
      <c r="R125" s="23">
        <f t="shared" si="15"/>
        <v>-3.8139587590468073E-6</v>
      </c>
      <c r="S125" s="23">
        <f t="shared" si="16"/>
        <v>-8.390601707686109E-5</v>
      </c>
      <c r="T125" s="23">
        <f t="shared" si="17"/>
        <v>-6.0767728843477773E-4</v>
      </c>
      <c r="U125" s="23">
        <f t="shared" si="18"/>
        <v>-1.0074176393880493E-2</v>
      </c>
      <c r="V125" s="23">
        <f t="shared" si="19"/>
        <v>1.8154572516941098E-4</v>
      </c>
      <c r="W125" s="23">
        <f t="shared" si="20"/>
        <v>7.5784303771992793E-3</v>
      </c>
      <c r="X125" s="23">
        <f t="shared" si="21"/>
        <v>-5.8752260095841686E-4</v>
      </c>
    </row>
    <row r="126" spans="1:24">
      <c r="A126" s="5">
        <v>747</v>
      </c>
      <c r="B126" s="5">
        <v>1443</v>
      </c>
      <c r="C126" s="5">
        <v>226</v>
      </c>
      <c r="D126" s="5">
        <v>287</v>
      </c>
      <c r="E126" s="5">
        <v>1252</v>
      </c>
      <c r="F126" s="5">
        <v>632</v>
      </c>
      <c r="G126" s="5">
        <v>194</v>
      </c>
      <c r="H126" s="5">
        <v>0</v>
      </c>
      <c r="I126" s="5">
        <v>9</v>
      </c>
      <c r="J126" s="5">
        <v>1</v>
      </c>
      <c r="K126" s="5">
        <v>220</v>
      </c>
      <c r="N126" s="23">
        <f t="shared" si="11"/>
        <v>-2.5556728005428958E-5</v>
      </c>
      <c r="O126" s="23">
        <f t="shared" si="12"/>
        <v>-4.7854620283486227E-6</v>
      </c>
      <c r="P126" s="23">
        <f t="shared" si="13"/>
        <v>-7.2033398244950898E-4</v>
      </c>
      <c r="Q126" s="23">
        <f t="shared" si="14"/>
        <v>-2.8329553668336656E-4</v>
      </c>
      <c r="R126" s="23">
        <f t="shared" si="15"/>
        <v>-4.3503070592464586E-6</v>
      </c>
      <c r="S126" s="23">
        <f t="shared" si="16"/>
        <v>-1.0153873094911694E-4</v>
      </c>
      <c r="T126" s="23">
        <f t="shared" si="17"/>
        <v>-1.1155501775259981E-3</v>
      </c>
      <c r="U126" s="23">
        <f t="shared" si="18"/>
        <v>-1.6727693692635118E-2</v>
      </c>
      <c r="V126" s="23">
        <f t="shared" si="19"/>
        <v>-1.6212956371485195E-3</v>
      </c>
      <c r="W126" s="23">
        <f t="shared" si="20"/>
        <v>-1.4493803721983589E-2</v>
      </c>
      <c r="X126" s="23">
        <f t="shared" si="21"/>
        <v>-7.4766610362226628E-4</v>
      </c>
    </row>
    <row r="127" spans="1:24">
      <c r="A127" s="5">
        <v>645</v>
      </c>
      <c r="B127" s="5">
        <v>1117</v>
      </c>
      <c r="C127" s="5">
        <v>195</v>
      </c>
      <c r="D127" s="5">
        <v>224</v>
      </c>
      <c r="E127" s="5">
        <v>989</v>
      </c>
      <c r="F127" s="5">
        <v>554</v>
      </c>
      <c r="G127" s="5">
        <v>166</v>
      </c>
      <c r="H127" s="5">
        <v>0</v>
      </c>
      <c r="I127" s="5">
        <v>4</v>
      </c>
      <c r="J127" s="5">
        <v>1</v>
      </c>
      <c r="K127" s="5">
        <v>192</v>
      </c>
      <c r="N127" s="23">
        <f t="shared" si="11"/>
        <v>-2.5753299511031569E-5</v>
      </c>
      <c r="O127" s="23">
        <f t="shared" si="12"/>
        <v>-4.8404547592464946E-6</v>
      </c>
      <c r="P127" s="23">
        <f t="shared" si="13"/>
        <v>-7.5222998593445396E-4</v>
      </c>
      <c r="Q127" s="23">
        <f t="shared" si="14"/>
        <v>-2.9898513923392618E-4</v>
      </c>
      <c r="R127" s="23">
        <f t="shared" si="15"/>
        <v>-4.4234707537239E-6</v>
      </c>
      <c r="S127" s="23">
        <f t="shared" si="16"/>
        <v>-1.0285864619099406E-4</v>
      </c>
      <c r="T127" s="23">
        <f t="shared" si="17"/>
        <v>-1.1900027476545541E-3</v>
      </c>
      <c r="U127" s="23">
        <f t="shared" si="18"/>
        <v>-1.6727693692635118E-2</v>
      </c>
      <c r="V127" s="23">
        <f t="shared" si="19"/>
        <v>-1.6689898530828562E-3</v>
      </c>
      <c r="W127" s="23">
        <f t="shared" si="20"/>
        <v>-1.4493803721983589E-2</v>
      </c>
      <c r="X127" s="23">
        <f t="shared" si="21"/>
        <v>-7.8353824821896856E-4</v>
      </c>
    </row>
    <row r="128" spans="1:24">
      <c r="A128" s="5">
        <v>754</v>
      </c>
      <c r="B128" s="5">
        <v>1510</v>
      </c>
      <c r="C128" s="5">
        <v>206</v>
      </c>
      <c r="D128" s="5">
        <v>252</v>
      </c>
      <c r="E128" s="5">
        <v>1430</v>
      </c>
      <c r="F128" s="5">
        <v>690</v>
      </c>
      <c r="G128" s="5">
        <v>175</v>
      </c>
      <c r="H128" s="5">
        <v>0</v>
      </c>
      <c r="I128" s="5">
        <v>3</v>
      </c>
      <c r="J128" s="5">
        <v>0</v>
      </c>
      <c r="K128" s="5">
        <v>205</v>
      </c>
      <c r="N128" s="23">
        <f t="shared" si="11"/>
        <v>-2.5543237804064075E-5</v>
      </c>
      <c r="O128" s="23">
        <f t="shared" si="12"/>
        <v>-4.7741598413235991E-6</v>
      </c>
      <c r="P128" s="23">
        <f t="shared" si="13"/>
        <v>-7.4091204921398958E-4</v>
      </c>
      <c r="Q128" s="23">
        <f t="shared" si="14"/>
        <v>-2.9201198254478854E-4</v>
      </c>
      <c r="R128" s="23">
        <f t="shared" si="15"/>
        <v>-4.3007894257218021E-6</v>
      </c>
      <c r="S128" s="23">
        <f t="shared" si="16"/>
        <v>-1.0055725551284934E-4</v>
      </c>
      <c r="T128" s="23">
        <f t="shared" si="17"/>
        <v>-1.1660715643989467E-3</v>
      </c>
      <c r="U128" s="23">
        <f t="shared" si="18"/>
        <v>-1.6727693692635118E-2</v>
      </c>
      <c r="V128" s="23">
        <f t="shared" si="19"/>
        <v>-1.6785286962697236E-3</v>
      </c>
      <c r="W128" s="23">
        <f t="shared" si="20"/>
        <v>-1.5045609574463161E-2</v>
      </c>
      <c r="X128" s="23">
        <f t="shared" si="21"/>
        <v>-7.6688332394192829E-4</v>
      </c>
    </row>
    <row r="129" spans="1:24">
      <c r="A129" s="5">
        <v>910</v>
      </c>
      <c r="B129" s="5">
        <v>1673</v>
      </c>
      <c r="C129" s="5">
        <v>207</v>
      </c>
      <c r="D129" s="5">
        <v>247</v>
      </c>
      <c r="E129" s="5">
        <v>1503</v>
      </c>
      <c r="F129" s="5">
        <v>782</v>
      </c>
      <c r="G129" s="5">
        <v>176</v>
      </c>
      <c r="H129" s="5">
        <v>0</v>
      </c>
      <c r="I129" s="5">
        <v>8</v>
      </c>
      <c r="J129" s="5">
        <v>2</v>
      </c>
      <c r="K129" s="5">
        <v>201</v>
      </c>
      <c r="N129" s="23">
        <f t="shared" si="11"/>
        <v>-2.524259903078949E-5</v>
      </c>
      <c r="O129" s="23">
        <f t="shared" si="12"/>
        <v>-4.7466634758746636E-6</v>
      </c>
      <c r="P129" s="23">
        <f t="shared" si="13"/>
        <v>-7.3988314587576556E-4</v>
      </c>
      <c r="Q129" s="23">
        <f t="shared" si="14"/>
        <v>-2.9325718909642027E-4</v>
      </c>
      <c r="R129" s="23">
        <f t="shared" si="15"/>
        <v>-4.2804816321976452E-6</v>
      </c>
      <c r="S129" s="23">
        <f t="shared" si="16"/>
        <v>-9.9000432407045561E-5</v>
      </c>
      <c r="T129" s="23">
        <f t="shared" si="17"/>
        <v>-1.1634125440372126E-3</v>
      </c>
      <c r="U129" s="23">
        <f t="shared" si="18"/>
        <v>-1.6727693692635118E-2</v>
      </c>
      <c r="V129" s="23">
        <f t="shared" si="19"/>
        <v>-1.6308344803353868E-3</v>
      </c>
      <c r="W129" s="23">
        <f t="shared" si="20"/>
        <v>-1.3941997869504017E-2</v>
      </c>
      <c r="X129" s="23">
        <f t="shared" si="21"/>
        <v>-7.7200791602717144E-4</v>
      </c>
    </row>
    <row r="130" spans="1:24">
      <c r="A130" s="5">
        <v>3906</v>
      </c>
      <c r="B130" s="5">
        <v>8239</v>
      </c>
      <c r="C130" s="5">
        <v>868</v>
      </c>
      <c r="D130" s="5">
        <v>2632</v>
      </c>
      <c r="E130" s="5">
        <v>7736</v>
      </c>
      <c r="F130" s="5">
        <v>3768</v>
      </c>
      <c r="G130" s="5">
        <v>774</v>
      </c>
      <c r="H130" s="5">
        <v>0</v>
      </c>
      <c r="I130" s="5">
        <v>7</v>
      </c>
      <c r="J130" s="5">
        <v>3</v>
      </c>
      <c r="K130" s="5">
        <v>863</v>
      </c>
      <c r="N130" s="23">
        <f t="shared" ref="N130:N193" si="22">(A130-$A$498)/$A$499</f>
        <v>-1.9468792846618654E-5</v>
      </c>
      <c r="O130" s="23">
        <f t="shared" ref="O130:O193" si="23">(B130-$B$498)/$B$499</f>
        <v>-3.6390491474224195E-6</v>
      </c>
      <c r="P130" s="23">
        <f t="shared" ref="P130:P193" si="24">(C130-$C$498)/$C$499</f>
        <v>-5.9778039309681211E-5</v>
      </c>
      <c r="Q130" s="23">
        <f t="shared" si="14"/>
        <v>3.0070633603190735E-4</v>
      </c>
      <c r="R130" s="23">
        <f t="shared" si="15"/>
        <v>-2.546529891977508E-6</v>
      </c>
      <c r="S130" s="23">
        <f t="shared" si="16"/>
        <v>-4.8471369429544617E-5</v>
      </c>
      <c r="T130" s="23">
        <f t="shared" si="17"/>
        <v>4.2668163227980191E-4</v>
      </c>
      <c r="U130" s="23">
        <f t="shared" si="18"/>
        <v>-1.6727693692635118E-2</v>
      </c>
      <c r="V130" s="23">
        <f t="shared" si="19"/>
        <v>-1.6403733235222542E-3</v>
      </c>
      <c r="W130" s="23">
        <f t="shared" si="20"/>
        <v>-1.3390192017024445E-2</v>
      </c>
      <c r="X130" s="23">
        <f t="shared" si="21"/>
        <v>7.6112074080575041E-5</v>
      </c>
    </row>
    <row r="131" spans="1:24">
      <c r="A131" s="5">
        <v>659</v>
      </c>
      <c r="B131" s="5">
        <v>1158</v>
      </c>
      <c r="C131" s="5">
        <v>199</v>
      </c>
      <c r="D131" s="5">
        <v>239</v>
      </c>
      <c r="E131" s="5">
        <v>1041</v>
      </c>
      <c r="F131" s="5">
        <v>576</v>
      </c>
      <c r="G131" s="5">
        <v>169</v>
      </c>
      <c r="H131" s="5">
        <v>1</v>
      </c>
      <c r="I131" s="5">
        <v>7</v>
      </c>
      <c r="J131" s="5">
        <v>2</v>
      </c>
      <c r="K131" s="5">
        <v>194</v>
      </c>
      <c r="N131" s="23">
        <f t="shared" si="22"/>
        <v>-2.5726319108301799E-5</v>
      </c>
      <c r="O131" s="23">
        <f t="shared" si="23"/>
        <v>-4.833538495544615E-6</v>
      </c>
      <c r="P131" s="23">
        <f t="shared" si="24"/>
        <v>-7.4811437258155786E-4</v>
      </c>
      <c r="Q131" s="23">
        <f t="shared" ref="Q131:Q194" si="25">(D131-$D$498)/$D$499</f>
        <v>-2.9524951957903104E-4</v>
      </c>
      <c r="R131" s="23">
        <f t="shared" ref="R131:R194" si="26">(E131-$E$498)/$E$499</f>
        <v>-4.4090049281998436E-6</v>
      </c>
      <c r="S131" s="23">
        <f t="shared" ref="S131:S194" si="27">(F131-$F$498)/$F$499</f>
        <v>-1.0248636240482359E-4</v>
      </c>
      <c r="T131" s="23">
        <f t="shared" ref="T131:T194" si="28">(G131-$G$498)/$G$499</f>
        <v>-1.1820256865693515E-3</v>
      </c>
      <c r="U131" s="23">
        <f t="shared" ref="U131:U194" si="29">(H131-$H$498)/$H$499</f>
        <v>-1.4509854593050243E-2</v>
      </c>
      <c r="V131" s="23">
        <f t="shared" ref="V131:V194" si="30">(I131-$I$498)/$I$499</f>
        <v>-1.6403733235222542E-3</v>
      </c>
      <c r="W131" s="23">
        <f t="shared" ref="W131:W194" si="31">(J131-$J$498)/$J$499</f>
        <v>-1.3941997869504017E-2</v>
      </c>
      <c r="X131" s="23">
        <f t="shared" ref="X131:X194" si="32">(K131-$K$498)/$K$499</f>
        <v>-7.8097595217634704E-4</v>
      </c>
    </row>
    <row r="132" spans="1:24">
      <c r="A132" s="5">
        <v>652</v>
      </c>
      <c r="B132" s="5">
        <v>1331</v>
      </c>
      <c r="C132" s="5">
        <v>214</v>
      </c>
      <c r="D132" s="5">
        <v>249</v>
      </c>
      <c r="E132" s="5">
        <v>1249</v>
      </c>
      <c r="F132" s="5">
        <v>588</v>
      </c>
      <c r="G132" s="5">
        <v>182</v>
      </c>
      <c r="H132" s="5">
        <v>0</v>
      </c>
      <c r="I132" s="5">
        <v>11</v>
      </c>
      <c r="J132" s="5">
        <v>1</v>
      </c>
      <c r="K132" s="5">
        <v>206</v>
      </c>
      <c r="N132" s="23">
        <f t="shared" si="22"/>
        <v>-2.5739809309666685E-5</v>
      </c>
      <c r="O132" s="23">
        <f t="shared" si="23"/>
        <v>-4.8043552365098545E-6</v>
      </c>
      <c r="P132" s="23">
        <f t="shared" si="24"/>
        <v>-7.3268082250819739E-4</v>
      </c>
      <c r="Q132" s="23">
        <f t="shared" si="25"/>
        <v>-2.9275910647576757E-4</v>
      </c>
      <c r="R132" s="23">
        <f t="shared" si="26"/>
        <v>-4.3511416261036156E-6</v>
      </c>
      <c r="S132" s="23">
        <f t="shared" si="27"/>
        <v>-1.0228329852145788E-4</v>
      </c>
      <c r="T132" s="23">
        <f t="shared" si="28"/>
        <v>-1.1474584218668078E-3</v>
      </c>
      <c r="U132" s="23">
        <f t="shared" si="29"/>
        <v>-1.6727693692635118E-2</v>
      </c>
      <c r="V132" s="23">
        <f t="shared" si="30"/>
        <v>-1.6022179507747848E-3</v>
      </c>
      <c r="W132" s="23">
        <f t="shared" si="31"/>
        <v>-1.4493803721983589E-2</v>
      </c>
      <c r="X132" s="23">
        <f t="shared" si="32"/>
        <v>-7.6560217592061748E-4</v>
      </c>
    </row>
    <row r="133" spans="1:24">
      <c r="A133" s="5">
        <v>861</v>
      </c>
      <c r="B133" s="5">
        <v>1565</v>
      </c>
      <c r="C133" s="5">
        <v>214</v>
      </c>
      <c r="D133" s="5">
        <v>239</v>
      </c>
      <c r="E133" s="5">
        <v>1351</v>
      </c>
      <c r="F133" s="5">
        <v>717</v>
      </c>
      <c r="G133" s="5">
        <v>180</v>
      </c>
      <c r="H133" s="5">
        <v>2</v>
      </c>
      <c r="I133" s="5">
        <v>28</v>
      </c>
      <c r="J133" s="5">
        <v>4</v>
      </c>
      <c r="K133" s="5">
        <v>192</v>
      </c>
      <c r="N133" s="23">
        <f t="shared" si="22"/>
        <v>-2.5337030440343685E-5</v>
      </c>
      <c r="O133" s="23">
        <f t="shared" si="23"/>
        <v>-4.764881926601566E-6</v>
      </c>
      <c r="P133" s="23">
        <f t="shared" si="24"/>
        <v>-7.3268082250819739E-4</v>
      </c>
      <c r="Q133" s="23">
        <f t="shared" si="25"/>
        <v>-2.9524951957903104E-4</v>
      </c>
      <c r="R133" s="23">
        <f t="shared" si="26"/>
        <v>-4.3227663529602731E-6</v>
      </c>
      <c r="S133" s="23">
        <f t="shared" si="27"/>
        <v>-1.0010036177527649E-4</v>
      </c>
      <c r="T133" s="23">
        <f t="shared" si="28"/>
        <v>-1.1527764625902761E-3</v>
      </c>
      <c r="U133" s="23">
        <f t="shared" si="29"/>
        <v>-1.2292015493465367E-2</v>
      </c>
      <c r="V133" s="23">
        <f t="shared" si="30"/>
        <v>-1.4400576165980398E-3</v>
      </c>
      <c r="W133" s="23">
        <f t="shared" si="31"/>
        <v>-1.2838386164544874E-2</v>
      </c>
      <c r="X133" s="23">
        <f t="shared" si="32"/>
        <v>-7.8353824821896856E-4</v>
      </c>
    </row>
    <row r="134" spans="1:24">
      <c r="A134" s="5">
        <v>3690</v>
      </c>
      <c r="B134" s="5">
        <v>7659</v>
      </c>
      <c r="C134" s="5">
        <v>424</v>
      </c>
      <c r="D134" s="5">
        <v>644</v>
      </c>
      <c r="E134" s="5">
        <v>6951</v>
      </c>
      <c r="F134" s="5">
        <v>3290</v>
      </c>
      <c r="G134" s="5">
        <v>377</v>
      </c>
      <c r="H134" s="5">
        <v>0</v>
      </c>
      <c r="I134" s="5">
        <v>56</v>
      </c>
      <c r="J134" s="5">
        <v>12</v>
      </c>
      <c r="K134" s="5">
        <v>388</v>
      </c>
      <c r="N134" s="23">
        <f t="shared" si="22"/>
        <v>-1.9885061917306538E-5</v>
      </c>
      <c r="O134" s="23">
        <f t="shared" si="23"/>
        <v>-3.7368889754002295E-6</v>
      </c>
      <c r="P134" s="23">
        <f t="shared" si="24"/>
        <v>-5.1661112148115092E-4</v>
      </c>
      <c r="Q134" s="23">
        <f t="shared" si="25"/>
        <v>-1.9438778889686216E-4</v>
      </c>
      <c r="R134" s="23">
        <f t="shared" si="26"/>
        <v>-2.7649082196002912E-6</v>
      </c>
      <c r="S134" s="23">
        <f t="shared" si="27"/>
        <v>-5.656008078361208E-5</v>
      </c>
      <c r="T134" s="23">
        <f t="shared" si="28"/>
        <v>-6.2894945132865084E-4</v>
      </c>
      <c r="U134" s="23">
        <f t="shared" si="29"/>
        <v>-1.6727693692635118E-2</v>
      </c>
      <c r="V134" s="23">
        <f t="shared" si="30"/>
        <v>-1.1729700073657538E-3</v>
      </c>
      <c r="W134" s="23">
        <f t="shared" si="31"/>
        <v>-8.4239393447083002E-3</v>
      </c>
      <c r="X134" s="23">
        <f t="shared" si="32"/>
        <v>-5.3243323604205267E-4</v>
      </c>
    </row>
    <row r="135" spans="1:24">
      <c r="A135" s="5">
        <v>4664</v>
      </c>
      <c r="B135" s="5">
        <v>9463</v>
      </c>
      <c r="C135" s="5">
        <v>204</v>
      </c>
      <c r="D135" s="5">
        <v>251</v>
      </c>
      <c r="E135" s="5">
        <v>7196</v>
      </c>
      <c r="F135" s="5">
        <v>3324</v>
      </c>
      <c r="G135" s="5">
        <v>173</v>
      </c>
      <c r="H135" s="5">
        <v>0</v>
      </c>
      <c r="I135" s="5">
        <v>32</v>
      </c>
      <c r="J135" s="5">
        <v>16</v>
      </c>
      <c r="K135" s="5">
        <v>182</v>
      </c>
      <c r="N135" s="23">
        <f t="shared" si="22"/>
        <v>-1.8007996755963949E-5</v>
      </c>
      <c r="O135" s="23">
        <f t="shared" si="23"/>
        <v>-3.4325733725175235E-6</v>
      </c>
      <c r="P135" s="23">
        <f t="shared" si="24"/>
        <v>-7.4296985589043763E-4</v>
      </c>
      <c r="Q135" s="23">
        <f t="shared" si="25"/>
        <v>-2.9226102385511492E-4</v>
      </c>
      <c r="R135" s="23">
        <f t="shared" si="26"/>
        <v>-2.6967519262657922E-6</v>
      </c>
      <c r="S135" s="23">
        <f t="shared" si="27"/>
        <v>-5.59847331140759E-5</v>
      </c>
      <c r="T135" s="23">
        <f t="shared" si="28"/>
        <v>-1.171389605122415E-3</v>
      </c>
      <c r="U135" s="23">
        <f t="shared" si="29"/>
        <v>-1.6727693692635118E-2</v>
      </c>
      <c r="V135" s="23">
        <f t="shared" si="30"/>
        <v>-1.4019022438505702E-3</v>
      </c>
      <c r="W135" s="23">
        <f t="shared" si="31"/>
        <v>-6.216715934790013E-3</v>
      </c>
      <c r="X135" s="23">
        <f t="shared" si="32"/>
        <v>-7.963497284320765E-4</v>
      </c>
    </row>
    <row r="136" spans="1:24">
      <c r="A136" s="5">
        <v>1080</v>
      </c>
      <c r="B136" s="5">
        <v>2427</v>
      </c>
      <c r="C136" s="5">
        <v>210</v>
      </c>
      <c r="D136" s="5">
        <v>249</v>
      </c>
      <c r="E136" s="5">
        <v>2195</v>
      </c>
      <c r="F136" s="5">
        <v>934</v>
      </c>
      <c r="G136" s="5">
        <v>184</v>
      </c>
      <c r="H136" s="5">
        <v>4</v>
      </c>
      <c r="I136" s="5">
        <v>32</v>
      </c>
      <c r="J136" s="5">
        <v>3</v>
      </c>
      <c r="K136" s="5">
        <v>189</v>
      </c>
      <c r="N136" s="23">
        <f t="shared" si="22"/>
        <v>-2.4914979854785135E-5</v>
      </c>
      <c r="O136" s="23">
        <f t="shared" si="23"/>
        <v>-4.6194716995035098E-6</v>
      </c>
      <c r="P136" s="23">
        <f t="shared" si="24"/>
        <v>-7.3679643586109349E-4</v>
      </c>
      <c r="Q136" s="23">
        <f t="shared" si="25"/>
        <v>-2.9275910647576757E-4</v>
      </c>
      <c r="R136" s="23">
        <f t="shared" si="26"/>
        <v>-4.0879748771467331E-6</v>
      </c>
      <c r="S136" s="23">
        <f t="shared" si="27"/>
        <v>-9.6428289884413232E-5</v>
      </c>
      <c r="T136" s="23">
        <f t="shared" si="28"/>
        <v>-1.1421403811433396E-3</v>
      </c>
      <c r="U136" s="23">
        <f t="shared" si="29"/>
        <v>-7.8563372942956171E-3</v>
      </c>
      <c r="V136" s="23">
        <f t="shared" si="30"/>
        <v>-1.4019022438505702E-3</v>
      </c>
      <c r="W136" s="23">
        <f t="shared" si="31"/>
        <v>-1.3390192017024445E-2</v>
      </c>
      <c r="X136" s="23">
        <f t="shared" si="32"/>
        <v>-7.8738169228290101E-4</v>
      </c>
    </row>
    <row r="137" spans="1:24">
      <c r="A137" s="5">
        <v>8896</v>
      </c>
      <c r="B137" s="5">
        <v>17202</v>
      </c>
      <c r="C137" s="5">
        <v>1480</v>
      </c>
      <c r="D137" s="5">
        <v>1932</v>
      </c>
      <c r="E137" s="5">
        <v>13838</v>
      </c>
      <c r="F137" s="5">
        <v>7020</v>
      </c>
      <c r="G137" s="5">
        <v>1292</v>
      </c>
      <c r="H137" s="5">
        <v>0</v>
      </c>
      <c r="I137" s="5">
        <v>129</v>
      </c>
      <c r="J137" s="5">
        <v>25</v>
      </c>
      <c r="K137" s="5">
        <v>1426</v>
      </c>
      <c r="N137" s="23">
        <f t="shared" si="22"/>
        <v>-9.8522064450791085E-6</v>
      </c>
      <c r="O137" s="23">
        <f t="shared" si="23"/>
        <v>-2.1270864264480877E-6</v>
      </c>
      <c r="P137" s="23">
        <f t="shared" si="24"/>
        <v>5.6991080368342566E-4</v>
      </c>
      <c r="Q137" s="23">
        <f t="shared" si="25"/>
        <v>1.2637741880346741E-4</v>
      </c>
      <c r="R137" s="23">
        <f t="shared" si="26"/>
        <v>-8.4902090451989936E-7</v>
      </c>
      <c r="S137" s="23">
        <f t="shared" si="27"/>
        <v>6.5589429625629116E-6</v>
      </c>
      <c r="T137" s="23">
        <f t="shared" si="28"/>
        <v>1.8040541796580853E-3</v>
      </c>
      <c r="U137" s="23">
        <f t="shared" si="29"/>
        <v>-1.6727693692635118E-2</v>
      </c>
      <c r="V137" s="23">
        <f t="shared" si="30"/>
        <v>-4.7663445472443663E-4</v>
      </c>
      <c r="W137" s="23">
        <f t="shared" si="31"/>
        <v>-1.250463262473868E-3</v>
      </c>
      <c r="X137" s="23">
        <f t="shared" si="32"/>
        <v>7.9739841007855276E-4</v>
      </c>
    </row>
    <row r="138" spans="1:24">
      <c r="A138" s="5">
        <v>4018</v>
      </c>
      <c r="B138" s="5">
        <v>8617</v>
      </c>
      <c r="C138" s="5">
        <v>428</v>
      </c>
      <c r="D138" s="5">
        <v>616</v>
      </c>
      <c r="E138" s="5">
        <v>6677</v>
      </c>
      <c r="F138" s="5">
        <v>2992</v>
      </c>
      <c r="G138" s="5">
        <v>351</v>
      </c>
      <c r="H138" s="5">
        <v>4</v>
      </c>
      <c r="I138" s="5">
        <v>77</v>
      </c>
      <c r="J138" s="5">
        <v>19</v>
      </c>
      <c r="K138" s="5">
        <v>374</v>
      </c>
      <c r="N138" s="23">
        <f t="shared" si="22"/>
        <v>-1.9252949624780491E-5</v>
      </c>
      <c r="O138" s="23">
        <f t="shared" si="23"/>
        <v>-3.5752845698782602E-6</v>
      </c>
      <c r="P138" s="23">
        <f t="shared" si="24"/>
        <v>-5.1249550812825482E-4</v>
      </c>
      <c r="Q138" s="23">
        <f t="shared" si="25"/>
        <v>-2.0136094558599976E-4</v>
      </c>
      <c r="R138" s="23">
        <f t="shared" si="26"/>
        <v>-2.8411319925539759E-6</v>
      </c>
      <c r="S138" s="23">
        <f t="shared" si="27"/>
        <v>-6.1602833887193886E-5</v>
      </c>
      <c r="T138" s="23">
        <f t="shared" si="28"/>
        <v>-6.9808398073373842E-4</v>
      </c>
      <c r="U138" s="23">
        <f t="shared" si="29"/>
        <v>-7.8563372942956171E-3</v>
      </c>
      <c r="V138" s="23">
        <f t="shared" si="30"/>
        <v>-9.7265430044153926E-4</v>
      </c>
      <c r="W138" s="23">
        <f t="shared" si="31"/>
        <v>-4.5612983773512979E-3</v>
      </c>
      <c r="X138" s="23">
        <f t="shared" si="32"/>
        <v>-5.5036930834040387E-4</v>
      </c>
    </row>
    <row r="139" spans="1:24">
      <c r="A139" s="5">
        <v>68992</v>
      </c>
      <c r="B139" s="5">
        <v>229733</v>
      </c>
      <c r="C139" s="5">
        <v>1032</v>
      </c>
      <c r="D139" s="5">
        <v>1345</v>
      </c>
      <c r="E139" s="5">
        <v>17842</v>
      </c>
      <c r="F139" s="5">
        <v>8032</v>
      </c>
      <c r="G139" s="5">
        <v>635</v>
      </c>
      <c r="H139" s="5">
        <v>15</v>
      </c>
      <c r="I139" s="5">
        <v>143</v>
      </c>
      <c r="J139" s="5">
        <v>44</v>
      </c>
      <c r="K139" s="5">
        <v>975</v>
      </c>
      <c r="N139" s="23">
        <f t="shared" si="22"/>
        <v>1.0596309944408331E-4</v>
      </c>
      <c r="O139" s="23">
        <f t="shared" si="23"/>
        <v>3.3724631642434616E-5</v>
      </c>
      <c r="P139" s="23">
        <f t="shared" si="24"/>
        <v>1.0896210815905985E-4</v>
      </c>
      <c r="Q139" s="23">
        <f t="shared" si="25"/>
        <v>-1.9809830358095847E-5</v>
      </c>
      <c r="R139" s="23">
        <f t="shared" si="26"/>
        <v>2.6484766083248757E-7</v>
      </c>
      <c r="S139" s="23">
        <f t="shared" si="27"/>
        <v>2.3683997126404493E-5</v>
      </c>
      <c r="T139" s="23">
        <f t="shared" si="28"/>
        <v>5.7077801998756721E-5</v>
      </c>
      <c r="U139" s="23">
        <f t="shared" si="29"/>
        <v>1.6539892801138014E-2</v>
      </c>
      <c r="V139" s="23">
        <f t="shared" si="30"/>
        <v>-3.4309065010829364E-4</v>
      </c>
      <c r="W139" s="23">
        <f t="shared" si="31"/>
        <v>9.2338479346379954E-3</v>
      </c>
      <c r="X139" s="23">
        <f t="shared" si="32"/>
        <v>2.196006524673841E-4</v>
      </c>
    </row>
    <row r="140" spans="1:24">
      <c r="A140" s="5">
        <v>13152</v>
      </c>
      <c r="B140" s="5">
        <v>25666</v>
      </c>
      <c r="C140" s="5">
        <v>2543</v>
      </c>
      <c r="D140" s="5">
        <v>3179</v>
      </c>
      <c r="E140" s="5">
        <v>20547</v>
      </c>
      <c r="F140" s="5">
        <v>10280</v>
      </c>
      <c r="G140" s="5">
        <v>2278</v>
      </c>
      <c r="H140" s="5">
        <v>2</v>
      </c>
      <c r="I140" s="5">
        <v>227</v>
      </c>
      <c r="J140" s="5">
        <v>36</v>
      </c>
      <c r="K140" s="5">
        <v>2438</v>
      </c>
      <c r="N140" s="23">
        <f t="shared" si="22"/>
        <v>-1.6501640152289468E-6</v>
      </c>
      <c r="O140" s="23">
        <f t="shared" si="23"/>
        <v>-6.9929969540638934E-7</v>
      </c>
      <c r="P140" s="23">
        <f t="shared" si="24"/>
        <v>1.6636350522155705E-3</v>
      </c>
      <c r="Q140" s="23">
        <f t="shared" si="25"/>
        <v>4.3693193278041692E-4</v>
      </c>
      <c r="R140" s="23">
        <f t="shared" si="26"/>
        <v>1.0173487770358358E-6</v>
      </c>
      <c r="S140" s="23">
        <f t="shared" si="27"/>
        <v>6.1724631276914241E-5</v>
      </c>
      <c r="T140" s="23">
        <f t="shared" si="28"/>
        <v>4.4258482563279454E-3</v>
      </c>
      <c r="U140" s="23">
        <f t="shared" si="29"/>
        <v>-1.2292015493465367E-2</v>
      </c>
      <c r="V140" s="23">
        <f t="shared" si="30"/>
        <v>4.5817217758856431E-4</v>
      </c>
      <c r="W140" s="23">
        <f t="shared" si="31"/>
        <v>4.819401114801421E-3</v>
      </c>
      <c r="X140" s="23">
        <f t="shared" si="32"/>
        <v>2.0939202076450773E-3</v>
      </c>
    </row>
    <row r="141" spans="1:24">
      <c r="A141" s="5">
        <v>31136</v>
      </c>
      <c r="B141" s="5">
        <v>59964</v>
      </c>
      <c r="C141" s="5">
        <v>6164</v>
      </c>
      <c r="D141" s="5">
        <v>9237</v>
      </c>
      <c r="E141" s="5">
        <v>35977</v>
      </c>
      <c r="F141" s="5">
        <v>18048</v>
      </c>
      <c r="G141" s="5">
        <v>4376</v>
      </c>
      <c r="H141" s="5">
        <v>60</v>
      </c>
      <c r="I141" s="5">
        <v>859</v>
      </c>
      <c r="J141" s="5">
        <v>90</v>
      </c>
      <c r="K141" s="5">
        <v>5934</v>
      </c>
      <c r="N141" s="23">
        <f t="shared" si="22"/>
        <v>3.3008090462784514E-5</v>
      </c>
      <c r="O141" s="23">
        <f t="shared" si="23"/>
        <v>5.0864079252538388E-6</v>
      </c>
      <c r="P141" s="23">
        <f t="shared" si="24"/>
        <v>5.3892940399247859E-3</v>
      </c>
      <c r="Q141" s="23">
        <f t="shared" si="25"/>
        <v>1.9456241907374017E-3</v>
      </c>
      <c r="R141" s="23">
        <f t="shared" si="26"/>
        <v>5.3098043123473571E-6</v>
      </c>
      <c r="S141" s="23">
        <f t="shared" si="27"/>
        <v>1.9317465177565079E-4</v>
      </c>
      <c r="T141" s="23">
        <f t="shared" si="28"/>
        <v>1.0004472975246167E-2</v>
      </c>
      <c r="U141" s="23">
        <f t="shared" si="29"/>
        <v>0.11634265228245742</v>
      </c>
      <c r="V141" s="23">
        <f t="shared" si="30"/>
        <v>6.4867210716887339E-3</v>
      </c>
      <c r="W141" s="23">
        <f t="shared" si="31"/>
        <v>3.4616917148698294E-2</v>
      </c>
      <c r="X141" s="23">
        <f t="shared" si="32"/>
        <v>6.5728136901476173E-3</v>
      </c>
    </row>
    <row r="142" spans="1:24">
      <c r="A142" s="5">
        <v>16776</v>
      </c>
      <c r="B142" s="5">
        <v>39549</v>
      </c>
      <c r="C142" s="5">
        <v>714</v>
      </c>
      <c r="D142" s="5">
        <v>720</v>
      </c>
      <c r="E142" s="5">
        <v>11860</v>
      </c>
      <c r="F142" s="5">
        <v>6200</v>
      </c>
      <c r="G142" s="5">
        <v>590</v>
      </c>
      <c r="H142" s="5">
        <v>10</v>
      </c>
      <c r="I142" s="5">
        <v>377</v>
      </c>
      <c r="J142" s="5">
        <v>60</v>
      </c>
      <c r="K142" s="5">
        <v>440</v>
      </c>
      <c r="N142" s="23">
        <f t="shared" si="22"/>
        <v>5.3339059485344421E-6</v>
      </c>
      <c r="O142" s="23">
        <f t="shared" si="23"/>
        <v>1.6426146697935042E-6</v>
      </c>
      <c r="P142" s="23">
        <f t="shared" si="24"/>
        <v>-2.1822915339618195E-4</v>
      </c>
      <c r="Q142" s="23">
        <f t="shared" si="25"/>
        <v>-1.7546064931206012E-4</v>
      </c>
      <c r="R142" s="23">
        <f t="shared" si="26"/>
        <v>-1.3992786523388358E-6</v>
      </c>
      <c r="S142" s="23">
        <f t="shared" si="27"/>
        <v>-7.3170890674273011E-6</v>
      </c>
      <c r="T142" s="23">
        <f t="shared" si="28"/>
        <v>-6.257811427927949E-5</v>
      </c>
      <c r="U142" s="23">
        <f t="shared" si="29"/>
        <v>5.4506973032136365E-3</v>
      </c>
      <c r="V142" s="23">
        <f t="shared" si="30"/>
        <v>1.8889986556186679E-3</v>
      </c>
      <c r="W142" s="23">
        <f t="shared" si="31"/>
        <v>1.8062741574311141E-2</v>
      </c>
      <c r="X142" s="23">
        <f t="shared" si="32"/>
        <v>-4.6581353893389136E-4</v>
      </c>
    </row>
    <row r="143" spans="1:24">
      <c r="A143" s="5">
        <v>50736</v>
      </c>
      <c r="B143" s="5">
        <v>140432</v>
      </c>
      <c r="C143" s="5">
        <v>1462</v>
      </c>
      <c r="D143" s="5">
        <v>8308</v>
      </c>
      <c r="E143" s="5">
        <v>46252</v>
      </c>
      <c r="F143" s="5">
        <v>15552</v>
      </c>
      <c r="G143" s="5">
        <v>1275</v>
      </c>
      <c r="H143" s="5">
        <v>3</v>
      </c>
      <c r="I143" s="5">
        <v>41</v>
      </c>
      <c r="J143" s="5">
        <v>9</v>
      </c>
      <c r="K143" s="5">
        <v>1450</v>
      </c>
      <c r="N143" s="23">
        <f t="shared" si="22"/>
        <v>7.0780654284462882E-5</v>
      </c>
      <c r="O143" s="23">
        <f t="shared" si="23"/>
        <v>1.8660503231664921E-5</v>
      </c>
      <c r="P143" s="23">
        <f t="shared" si="24"/>
        <v>5.5139054359539311E-4</v>
      </c>
      <c r="Q143" s="23">
        <f t="shared" si="25"/>
        <v>1.7142648134442291E-3</v>
      </c>
      <c r="R143" s="23">
        <f t="shared" si="26"/>
        <v>8.1681957981105372E-6</v>
      </c>
      <c r="S143" s="23">
        <f t="shared" si="27"/>
        <v>1.50937364035583E-4</v>
      </c>
      <c r="T143" s="23">
        <f t="shared" si="28"/>
        <v>1.758850833508605E-3</v>
      </c>
      <c r="U143" s="23">
        <f t="shared" si="29"/>
        <v>-1.0074176393880493E-2</v>
      </c>
      <c r="V143" s="23">
        <f t="shared" si="30"/>
        <v>-1.3160526551687641E-3</v>
      </c>
      <c r="W143" s="23">
        <f t="shared" si="31"/>
        <v>-1.0079356902147014E-2</v>
      </c>
      <c r="X143" s="23">
        <f t="shared" si="32"/>
        <v>8.281459625900119E-4</v>
      </c>
    </row>
    <row r="144" spans="1:24">
      <c r="A144" s="5">
        <v>5324</v>
      </c>
      <c r="B144" s="5">
        <v>11040</v>
      </c>
      <c r="C144" s="5">
        <v>528</v>
      </c>
      <c r="D144" s="5">
        <v>861</v>
      </c>
      <c r="E144" s="5">
        <v>8627</v>
      </c>
      <c r="F144" s="5">
        <v>4054</v>
      </c>
      <c r="G144" s="5">
        <v>448</v>
      </c>
      <c r="H144" s="5">
        <v>6</v>
      </c>
      <c r="I144" s="5">
        <v>76</v>
      </c>
      <c r="J144" s="5">
        <v>14</v>
      </c>
      <c r="K144" s="5">
        <v>483</v>
      </c>
      <c r="N144" s="23">
        <f t="shared" si="22"/>
        <v>-1.6736063484417637E-5</v>
      </c>
      <c r="O144" s="23">
        <f t="shared" si="23"/>
        <v>-3.1665502540330293E-6</v>
      </c>
      <c r="P144" s="23">
        <f t="shared" si="24"/>
        <v>-4.0960517430585171E-4</v>
      </c>
      <c r="Q144" s="23">
        <f t="shared" si="25"/>
        <v>-1.4034582455604578E-4</v>
      </c>
      <c r="R144" s="23">
        <f t="shared" si="26"/>
        <v>-2.2986635354018397E-6</v>
      </c>
      <c r="S144" s="23">
        <f t="shared" si="27"/>
        <v>-4.3631680209328516E-5</v>
      </c>
      <c r="T144" s="23">
        <f t="shared" si="28"/>
        <v>-4.4015900564552709E-4</v>
      </c>
      <c r="U144" s="23">
        <f t="shared" si="29"/>
        <v>-3.4206590951258659E-3</v>
      </c>
      <c r="V144" s="23">
        <f t="shared" si="30"/>
        <v>-9.8219314362840661E-4</v>
      </c>
      <c r="W144" s="23">
        <f t="shared" si="31"/>
        <v>-7.320327639749157E-3</v>
      </c>
      <c r="X144" s="23">
        <f t="shared" si="32"/>
        <v>-4.1072417401752717E-4</v>
      </c>
    </row>
    <row r="145" spans="1:24">
      <c r="A145" s="5">
        <v>18120</v>
      </c>
      <c r="B145" s="5">
        <v>44940</v>
      </c>
      <c r="C145" s="5">
        <v>421</v>
      </c>
      <c r="D145" s="5">
        <v>463</v>
      </c>
      <c r="E145" s="5">
        <v>4401</v>
      </c>
      <c r="F145" s="5">
        <v>2616</v>
      </c>
      <c r="G145" s="5">
        <v>327</v>
      </c>
      <c r="H145" s="5">
        <v>0</v>
      </c>
      <c r="I145" s="5">
        <v>189</v>
      </c>
      <c r="J145" s="5">
        <v>15</v>
      </c>
      <c r="K145" s="5">
        <v>282</v>
      </c>
      <c r="N145" s="23">
        <f t="shared" si="22"/>
        <v>7.9240246105923886E-6</v>
      </c>
      <c r="O145" s="23">
        <f t="shared" si="23"/>
        <v>2.5520190019113914E-6</v>
      </c>
      <c r="P145" s="23">
        <f t="shared" si="24"/>
        <v>-5.19697831495823E-4</v>
      </c>
      <c r="Q145" s="23">
        <f t="shared" si="25"/>
        <v>-2.3946426606593022E-4</v>
      </c>
      <c r="R145" s="23">
        <f t="shared" si="26"/>
        <v>-3.4742900481838543E-6</v>
      </c>
      <c r="S145" s="23">
        <f t="shared" si="27"/>
        <v>-6.7965502232652822E-5</v>
      </c>
      <c r="T145" s="23">
        <f t="shared" si="28"/>
        <v>-7.6190046941535775E-4</v>
      </c>
      <c r="U145" s="23">
        <f t="shared" si="29"/>
        <v>-1.6727693692635118E-2</v>
      </c>
      <c r="V145" s="23">
        <f t="shared" si="30"/>
        <v>9.569613648760476E-5</v>
      </c>
      <c r="W145" s="23">
        <f t="shared" si="31"/>
        <v>-6.768521787269585E-3</v>
      </c>
      <c r="X145" s="23">
        <f t="shared" si="32"/>
        <v>-6.6823492630099703E-4</v>
      </c>
    </row>
    <row r="146" spans="1:24">
      <c r="A146" s="5">
        <v>2291</v>
      </c>
      <c r="B146" s="5">
        <v>3960</v>
      </c>
      <c r="C146" s="5">
        <v>303</v>
      </c>
      <c r="D146" s="5">
        <v>325</v>
      </c>
      <c r="E146" s="5">
        <v>3020</v>
      </c>
      <c r="F146" s="5">
        <v>1723</v>
      </c>
      <c r="G146" s="5">
        <v>253</v>
      </c>
      <c r="H146" s="5">
        <v>0</v>
      </c>
      <c r="I146" s="5">
        <v>80</v>
      </c>
      <c r="J146" s="5">
        <v>14</v>
      </c>
      <c r="K146" s="5">
        <v>243</v>
      </c>
      <c r="N146" s="23">
        <f t="shared" si="22"/>
        <v>-2.2581175018660009E-5</v>
      </c>
      <c r="O146" s="23">
        <f t="shared" si="23"/>
        <v>-4.3608709127966425E-6</v>
      </c>
      <c r="P146" s="23">
        <f t="shared" si="24"/>
        <v>-6.4110842540625866E-4</v>
      </c>
      <c r="Q146" s="23">
        <f t="shared" si="25"/>
        <v>-2.7383196689096555E-4</v>
      </c>
      <c r="R146" s="23">
        <f t="shared" si="26"/>
        <v>-3.858468991428521E-6</v>
      </c>
      <c r="S146" s="23">
        <f t="shared" si="27"/>
        <v>-8.307683955311777E-5</v>
      </c>
      <c r="T146" s="23">
        <f t="shared" si="28"/>
        <v>-9.5866797618368398E-4</v>
      </c>
      <c r="U146" s="23">
        <f t="shared" si="29"/>
        <v>-1.6727693692635118E-2</v>
      </c>
      <c r="V146" s="23">
        <f t="shared" si="30"/>
        <v>-9.440377708809371E-4</v>
      </c>
      <c r="W146" s="23">
        <f t="shared" si="31"/>
        <v>-7.320327639749157E-3</v>
      </c>
      <c r="X146" s="23">
        <f t="shared" si="32"/>
        <v>-7.1819969913211807E-4</v>
      </c>
    </row>
    <row r="147" spans="1:24">
      <c r="A147" s="5">
        <v>10744</v>
      </c>
      <c r="B147" s="5">
        <v>20691</v>
      </c>
      <c r="C147" s="5">
        <v>1967</v>
      </c>
      <c r="D147" s="5">
        <v>2201</v>
      </c>
      <c r="E147" s="5">
        <v>17502</v>
      </c>
      <c r="F147" s="5">
        <v>8964</v>
      </c>
      <c r="G147" s="5">
        <v>1834</v>
      </c>
      <c r="H147" s="5">
        <v>3</v>
      </c>
      <c r="I147" s="5">
        <v>148</v>
      </c>
      <c r="J147" s="5">
        <v>28</v>
      </c>
      <c r="K147" s="5">
        <v>1877</v>
      </c>
      <c r="N147" s="23">
        <f t="shared" si="22"/>
        <v>-6.2907932847494325E-6</v>
      </c>
      <c r="O147" s="23">
        <f t="shared" si="23"/>
        <v>-1.538529254353985E-6</v>
      </c>
      <c r="P147" s="23">
        <f t="shared" si="24"/>
        <v>1.0709867293985289E-3</v>
      </c>
      <c r="Q147" s="23">
        <f t="shared" si="25"/>
        <v>1.9336953128125362E-4</v>
      </c>
      <c r="R147" s="23">
        <f t="shared" si="26"/>
        <v>1.7026341702134584E-7</v>
      </c>
      <c r="S147" s="23">
        <f t="shared" si="27"/>
        <v>3.9455292067808002E-5</v>
      </c>
      <c r="T147" s="23">
        <f t="shared" si="28"/>
        <v>3.2452432157179883E-3</v>
      </c>
      <c r="U147" s="23">
        <f t="shared" si="29"/>
        <v>-1.0074176393880493E-2</v>
      </c>
      <c r="V147" s="23">
        <f t="shared" si="30"/>
        <v>-2.9539643417395689E-4</v>
      </c>
      <c r="W147" s="23">
        <f t="shared" si="31"/>
        <v>4.0495429496484721E-4</v>
      </c>
      <c r="X147" s="23">
        <f t="shared" si="32"/>
        <v>1.3751961676897212E-3</v>
      </c>
    </row>
    <row r="148" spans="1:24">
      <c r="A148" s="5">
        <v>3616</v>
      </c>
      <c r="B148" s="5">
        <v>6887</v>
      </c>
      <c r="C148" s="5">
        <v>111</v>
      </c>
      <c r="D148" s="5">
        <v>118</v>
      </c>
      <c r="E148" s="5">
        <v>4263</v>
      </c>
      <c r="F148" s="5">
        <v>2138</v>
      </c>
      <c r="G148" s="5">
        <v>93</v>
      </c>
      <c r="H148" s="5">
        <v>0</v>
      </c>
      <c r="I148" s="5">
        <v>24</v>
      </c>
      <c r="J148" s="5">
        <v>11</v>
      </c>
      <c r="K148" s="5">
        <v>90</v>
      </c>
      <c r="N148" s="23">
        <f t="shared" si="22"/>
        <v>-2.0027672617449608E-5</v>
      </c>
      <c r="O148" s="23">
        <f t="shared" si="23"/>
        <v>-3.8671171602258666E-6</v>
      </c>
      <c r="P148" s="23">
        <f t="shared" si="24"/>
        <v>-8.3865786634527257E-4</v>
      </c>
      <c r="Q148" s="23">
        <f t="shared" si="25"/>
        <v>-3.2538351812851849E-4</v>
      </c>
      <c r="R148" s="23">
        <f t="shared" si="26"/>
        <v>-3.5126801236130823E-6</v>
      </c>
      <c r="S148" s="23">
        <f t="shared" si="27"/>
        <v>-7.6054213586720278E-5</v>
      </c>
      <c r="T148" s="23">
        <f t="shared" si="28"/>
        <v>-1.3841112340611461E-3</v>
      </c>
      <c r="U148" s="23">
        <f t="shared" si="29"/>
        <v>-1.6727693692635118E-2</v>
      </c>
      <c r="V148" s="23">
        <f t="shared" si="30"/>
        <v>-1.4782129893455092E-3</v>
      </c>
      <c r="W148" s="23">
        <f t="shared" si="31"/>
        <v>-8.9757451971878722E-3</v>
      </c>
      <c r="X148" s="23">
        <f t="shared" si="32"/>
        <v>-9.1421534639266966E-4</v>
      </c>
    </row>
    <row r="149" spans="1:24">
      <c r="A149" s="5">
        <v>39984</v>
      </c>
      <c r="B149" s="5">
        <v>112830</v>
      </c>
      <c r="C149" s="5">
        <v>2105</v>
      </c>
      <c r="D149" s="5">
        <v>3932</v>
      </c>
      <c r="E149" s="5">
        <v>70249</v>
      </c>
      <c r="F149" s="5">
        <v>21328</v>
      </c>
      <c r="G149" s="5">
        <v>1609</v>
      </c>
      <c r="H149" s="5">
        <v>24</v>
      </c>
      <c r="I149" s="5">
        <v>302</v>
      </c>
      <c r="J149" s="5">
        <v>41</v>
      </c>
      <c r="K149" s="5">
        <v>1921</v>
      </c>
      <c r="N149" s="23">
        <f t="shared" si="22"/>
        <v>5.0059704987999323E-5</v>
      </c>
      <c r="O149" s="23">
        <f t="shared" si="23"/>
        <v>1.4004339556072652E-5</v>
      </c>
      <c r="P149" s="23">
        <f t="shared" si="24"/>
        <v>1.2129753900734451E-3</v>
      </c>
      <c r="Q149" s="23">
        <f t="shared" si="25"/>
        <v>6.2446003945615305E-4</v>
      </c>
      <c r="R149" s="23">
        <f t="shared" si="26"/>
        <v>1.4843896088510446E-5</v>
      </c>
      <c r="S149" s="23">
        <f t="shared" si="27"/>
        <v>2.4867877989561164E-4</v>
      </c>
      <c r="T149" s="23">
        <f t="shared" si="28"/>
        <v>2.6469636343278069E-3</v>
      </c>
      <c r="U149" s="23">
        <f t="shared" si="29"/>
        <v>3.6500444697401893E-2</v>
      </c>
      <c r="V149" s="23">
        <f t="shared" si="30"/>
        <v>1.1735854166036162E-3</v>
      </c>
      <c r="W149" s="23">
        <f t="shared" si="31"/>
        <v>7.5784303771992793E-3</v>
      </c>
      <c r="X149" s="23">
        <f t="shared" si="32"/>
        <v>1.4315666806273962E-3</v>
      </c>
    </row>
    <row r="150" spans="1:24">
      <c r="A150" s="5">
        <v>4010</v>
      </c>
      <c r="B150" s="5">
        <v>7444</v>
      </c>
      <c r="C150" s="5">
        <v>477</v>
      </c>
      <c r="D150" s="5">
        <v>534</v>
      </c>
      <c r="E150" s="5">
        <v>4406</v>
      </c>
      <c r="F150" s="5">
        <v>2362</v>
      </c>
      <c r="G150" s="5">
        <v>354</v>
      </c>
      <c r="H150" s="5">
        <v>2</v>
      </c>
      <c r="I150" s="5">
        <v>166</v>
      </c>
      <c r="J150" s="5">
        <v>32</v>
      </c>
      <c r="K150" s="5">
        <v>370</v>
      </c>
      <c r="N150" s="23">
        <f t="shared" si="22"/>
        <v>-1.9268366997768932E-5</v>
      </c>
      <c r="O150" s="23">
        <f t="shared" si="23"/>
        <v>-3.7731571874954524E-6</v>
      </c>
      <c r="P150" s="23">
        <f t="shared" si="24"/>
        <v>-4.6207924455527724E-4</v>
      </c>
      <c r="Q150" s="23">
        <f t="shared" si="25"/>
        <v>-2.2178233303275988E-4</v>
      </c>
      <c r="R150" s="23">
        <f t="shared" si="26"/>
        <v>-3.4728991034219258E-6</v>
      </c>
      <c r="S150" s="23">
        <f t="shared" si="27"/>
        <v>-7.2263687763893684E-5</v>
      </c>
      <c r="T150" s="23">
        <f t="shared" si="28"/>
        <v>-6.9010691964853604E-4</v>
      </c>
      <c r="U150" s="23">
        <f t="shared" si="29"/>
        <v>-1.2292015493465367E-2</v>
      </c>
      <c r="V150" s="23">
        <f t="shared" si="30"/>
        <v>-1.2369725681034445E-4</v>
      </c>
      <c r="W150" s="23">
        <f t="shared" si="31"/>
        <v>2.6121777048831339E-3</v>
      </c>
      <c r="X150" s="23">
        <f t="shared" si="32"/>
        <v>-5.5549390042564702E-4</v>
      </c>
    </row>
    <row r="151" spans="1:24">
      <c r="A151" s="5">
        <v>6564</v>
      </c>
      <c r="B151" s="5">
        <v>12097</v>
      </c>
      <c r="C151" s="5">
        <v>806</v>
      </c>
      <c r="D151" s="5">
        <v>957</v>
      </c>
      <c r="E151" s="5">
        <v>7682</v>
      </c>
      <c r="F151" s="5">
        <v>4024</v>
      </c>
      <c r="G151" s="5">
        <v>563</v>
      </c>
      <c r="H151" s="5">
        <v>47</v>
      </c>
      <c r="I151" s="5">
        <v>358</v>
      </c>
      <c r="J151" s="5">
        <v>49</v>
      </c>
      <c r="K151" s="5">
        <v>602</v>
      </c>
      <c r="N151" s="23">
        <f t="shared" si="22"/>
        <v>-1.4346370671209412E-5</v>
      </c>
      <c r="O151" s="23">
        <f t="shared" si="23"/>
        <v>-2.9882456020113994E-6</v>
      </c>
      <c r="P151" s="23">
        <f t="shared" si="24"/>
        <v>-1.2357004627957112E-4</v>
      </c>
      <c r="Q151" s="23">
        <f t="shared" si="25"/>
        <v>-1.1643785876471686E-4</v>
      </c>
      <c r="R151" s="23">
        <f t="shared" si="26"/>
        <v>-2.5615520954063363E-6</v>
      </c>
      <c r="S151" s="23">
        <f t="shared" si="27"/>
        <v>-4.413933991774279E-5</v>
      </c>
      <c r="T151" s="23">
        <f t="shared" si="28"/>
        <v>-1.3437166404610122E-4</v>
      </c>
      <c r="U151" s="23">
        <f t="shared" si="29"/>
        <v>8.7510743987854037E-2</v>
      </c>
      <c r="V151" s="23">
        <f t="shared" si="30"/>
        <v>1.7077606350681881E-3</v>
      </c>
      <c r="W151" s="23">
        <f t="shared" si="31"/>
        <v>1.1992877197035854E-2</v>
      </c>
      <c r="X151" s="23">
        <f t="shared" si="32"/>
        <v>-2.5826755948154254E-4</v>
      </c>
    </row>
    <row r="152" spans="1:24">
      <c r="A152" s="5">
        <v>8612</v>
      </c>
      <c r="B152" s="5">
        <v>20151</v>
      </c>
      <c r="C152" s="5">
        <v>813</v>
      </c>
      <c r="D152" s="5">
        <v>1390</v>
      </c>
      <c r="E152" s="5">
        <v>16890</v>
      </c>
      <c r="F152" s="5">
        <v>7208</v>
      </c>
      <c r="G152" s="5">
        <v>630</v>
      </c>
      <c r="H152" s="5">
        <v>7</v>
      </c>
      <c r="I152" s="5">
        <v>161</v>
      </c>
      <c r="J152" s="5">
        <v>25</v>
      </c>
      <c r="K152" s="5">
        <v>727</v>
      </c>
      <c r="N152" s="23">
        <f t="shared" si="22"/>
        <v>-1.0399523186168733E-5</v>
      </c>
      <c r="O152" s="23">
        <f t="shared" si="23"/>
        <v>-1.6296215079884978E-6</v>
      </c>
      <c r="P152" s="23">
        <f t="shared" si="24"/>
        <v>-1.163677229120029E-4</v>
      </c>
      <c r="Q152" s="23">
        <f t="shared" si="25"/>
        <v>-8.6029713934104183E-6</v>
      </c>
      <c r="R152" s="23">
        <f t="shared" si="26"/>
        <v>1.1778161290687289E-11</v>
      </c>
      <c r="S152" s="23">
        <f t="shared" si="27"/>
        <v>9.7402771352923741E-6</v>
      </c>
      <c r="T152" s="23">
        <f t="shared" si="28"/>
        <v>4.3782700190086028E-5</v>
      </c>
      <c r="U152" s="23">
        <f t="shared" si="29"/>
        <v>-1.2028199955409903E-3</v>
      </c>
      <c r="V152" s="23">
        <f t="shared" si="30"/>
        <v>-1.7139147274468122E-4</v>
      </c>
      <c r="W152" s="23">
        <f t="shared" si="31"/>
        <v>-1.250463262473868E-3</v>
      </c>
      <c r="X152" s="23">
        <f t="shared" si="32"/>
        <v>-9.8124056817693113E-5</v>
      </c>
    </row>
    <row r="153" spans="1:24">
      <c r="A153" s="5">
        <v>5568</v>
      </c>
      <c r="B153" s="5">
        <v>10282</v>
      </c>
      <c r="C153" s="5">
        <v>746</v>
      </c>
      <c r="D153" s="5">
        <v>867</v>
      </c>
      <c r="E153" s="5">
        <v>5696</v>
      </c>
      <c r="F153" s="5">
        <v>3162</v>
      </c>
      <c r="G153" s="5">
        <v>537</v>
      </c>
      <c r="H153" s="5">
        <v>13</v>
      </c>
      <c r="I153" s="5">
        <v>319</v>
      </c>
      <c r="J153" s="5">
        <v>55</v>
      </c>
      <c r="K153" s="5">
        <v>545</v>
      </c>
      <c r="N153" s="23">
        <f t="shared" si="22"/>
        <v>-1.6265833608270212E-5</v>
      </c>
      <c r="O153" s="23">
        <f t="shared" si="23"/>
        <v>-3.2944167878385124E-6</v>
      </c>
      <c r="P153" s="23">
        <f t="shared" si="24"/>
        <v>-1.8530424657301297E-4</v>
      </c>
      <c r="Q153" s="23">
        <f t="shared" si="25"/>
        <v>-1.3885157669408772E-4</v>
      </c>
      <c r="R153" s="23">
        <f t="shared" si="26"/>
        <v>-3.1140353548443587E-6</v>
      </c>
      <c r="S153" s="23">
        <f t="shared" si="27"/>
        <v>-5.8726095539512994E-5</v>
      </c>
      <c r="T153" s="23">
        <f t="shared" si="28"/>
        <v>-2.035061934511888E-4</v>
      </c>
      <c r="U153" s="23">
        <f t="shared" si="29"/>
        <v>1.2104214601968262E-2</v>
      </c>
      <c r="V153" s="23">
        <f t="shared" si="30"/>
        <v>1.3357457507803612E-3</v>
      </c>
      <c r="W153" s="23">
        <f t="shared" si="31"/>
        <v>1.5303712311913284E-2</v>
      </c>
      <c r="X153" s="23">
        <f t="shared" si="32"/>
        <v>-3.3129299669625787E-4</v>
      </c>
    </row>
    <row r="154" spans="1:24">
      <c r="A154" s="5">
        <v>1685</v>
      </c>
      <c r="B154" s="5">
        <v>2999</v>
      </c>
      <c r="C154" s="5">
        <v>322</v>
      </c>
      <c r="D154" s="5">
        <v>424</v>
      </c>
      <c r="E154" s="5">
        <v>1794</v>
      </c>
      <c r="F154" s="5">
        <v>953</v>
      </c>
      <c r="G154" s="5">
        <v>237</v>
      </c>
      <c r="H154" s="5">
        <v>0</v>
      </c>
      <c r="I154" s="5">
        <v>54</v>
      </c>
      <c r="J154" s="5">
        <v>16</v>
      </c>
      <c r="K154" s="5">
        <v>295</v>
      </c>
      <c r="N154" s="23">
        <f t="shared" si="22"/>
        <v>-2.3749041022534351E-5</v>
      </c>
      <c r="O154" s="23">
        <f t="shared" si="23"/>
        <v>-4.5229813863943597E-6</v>
      </c>
      <c r="P154" s="23">
        <f t="shared" si="24"/>
        <v>-6.2155926198000208E-4</v>
      </c>
      <c r="Q154" s="23">
        <f t="shared" si="25"/>
        <v>-2.4917687716865758E-4</v>
      </c>
      <c r="R154" s="23">
        <f t="shared" si="26"/>
        <v>-4.1995286470534033E-6</v>
      </c>
      <c r="S154" s="23">
        <f t="shared" si="27"/>
        <v>-9.6106772069084179E-5</v>
      </c>
      <c r="T154" s="23">
        <f t="shared" si="28"/>
        <v>-1.0012123019714301E-3</v>
      </c>
      <c r="U154" s="23">
        <f t="shared" si="29"/>
        <v>-1.6727693692635118E-2</v>
      </c>
      <c r="V154" s="23">
        <f t="shared" si="30"/>
        <v>-1.1920476937394885E-3</v>
      </c>
      <c r="W154" s="23">
        <f t="shared" si="31"/>
        <v>-6.216715934790013E-3</v>
      </c>
      <c r="X154" s="23">
        <f t="shared" si="32"/>
        <v>-6.5158000202395665E-4</v>
      </c>
    </row>
    <row r="155" spans="1:24">
      <c r="A155" s="5">
        <v>3756</v>
      </c>
      <c r="B155" s="5">
        <v>7094</v>
      </c>
      <c r="C155" s="5">
        <v>469</v>
      </c>
      <c r="D155" s="5">
        <v>613</v>
      </c>
      <c r="E155" s="5">
        <v>4935</v>
      </c>
      <c r="F155" s="5">
        <v>2556</v>
      </c>
      <c r="G155" s="5">
        <v>365</v>
      </c>
      <c r="H155" s="5">
        <v>16</v>
      </c>
      <c r="I155" s="5">
        <v>117</v>
      </c>
      <c r="J155" s="5">
        <v>30</v>
      </c>
      <c r="K155" s="5">
        <v>408</v>
      </c>
      <c r="N155" s="23">
        <f t="shared" si="22"/>
        <v>-1.9757868590151905E-5</v>
      </c>
      <c r="O155" s="23">
        <f t="shared" si="23"/>
        <v>-3.8321984629993033E-6</v>
      </c>
      <c r="P155" s="23">
        <f t="shared" si="24"/>
        <v>-4.7031047126106949E-4</v>
      </c>
      <c r="Q155" s="23">
        <f t="shared" si="25"/>
        <v>-2.0210806951697879E-4</v>
      </c>
      <c r="R155" s="23">
        <f t="shared" si="26"/>
        <v>-3.3257371476098848E-6</v>
      </c>
      <c r="S155" s="23">
        <f t="shared" si="27"/>
        <v>-6.898082164948137E-5</v>
      </c>
      <c r="T155" s="23">
        <f t="shared" si="28"/>
        <v>-6.6085769566946056E-4</v>
      </c>
      <c r="U155" s="23">
        <f t="shared" si="29"/>
        <v>1.8757731900722888E-2</v>
      </c>
      <c r="V155" s="23">
        <f t="shared" si="30"/>
        <v>-5.9110057296684498E-4</v>
      </c>
      <c r="W155" s="23">
        <f t="shared" si="31"/>
        <v>1.5085659999239907E-3</v>
      </c>
      <c r="X155" s="23">
        <f t="shared" si="32"/>
        <v>-5.068102756158368E-4</v>
      </c>
    </row>
    <row r="156" spans="1:24">
      <c r="A156" s="5">
        <v>2656</v>
      </c>
      <c r="B156" s="5">
        <v>4862</v>
      </c>
      <c r="C156" s="5">
        <v>390</v>
      </c>
      <c r="D156" s="5">
        <v>445</v>
      </c>
      <c r="E156" s="5">
        <v>3273</v>
      </c>
      <c r="F156" s="5">
        <v>1722</v>
      </c>
      <c r="G156" s="5">
        <v>309</v>
      </c>
      <c r="H156" s="5">
        <v>1</v>
      </c>
      <c r="I156" s="5">
        <v>115</v>
      </c>
      <c r="J156" s="5">
        <v>21</v>
      </c>
      <c r="K156" s="5">
        <v>309</v>
      </c>
      <c r="N156" s="23">
        <f t="shared" si="22"/>
        <v>-2.1877757376062427E-5</v>
      </c>
      <c r="O156" s="23">
        <f t="shared" si="23"/>
        <v>-4.2087131113552895E-6</v>
      </c>
      <c r="P156" s="23">
        <f t="shared" si="24"/>
        <v>-5.5159383498076797E-4</v>
      </c>
      <c r="Q156" s="23">
        <f t="shared" si="25"/>
        <v>-2.4394700965180439E-4</v>
      </c>
      <c r="R156" s="23">
        <f t="shared" si="26"/>
        <v>-3.7880871864749366E-6</v>
      </c>
      <c r="S156" s="23">
        <f t="shared" si="27"/>
        <v>-8.3093761543398247E-5</v>
      </c>
      <c r="T156" s="23">
        <f t="shared" si="28"/>
        <v>-8.0976283592657222E-4</v>
      </c>
      <c r="U156" s="23">
        <f t="shared" si="29"/>
        <v>-1.4509854593050243E-2</v>
      </c>
      <c r="V156" s="23">
        <f t="shared" si="30"/>
        <v>-6.1017825934057968E-4</v>
      </c>
      <c r="W156" s="23">
        <f t="shared" si="31"/>
        <v>-3.4576866723921547E-3</v>
      </c>
      <c r="X156" s="23">
        <f t="shared" si="32"/>
        <v>-6.3364392972560556E-4</v>
      </c>
    </row>
    <row r="157" spans="1:24">
      <c r="A157" s="5">
        <v>5086</v>
      </c>
      <c r="B157" s="5">
        <v>9493</v>
      </c>
      <c r="C157" s="5">
        <v>622</v>
      </c>
      <c r="D157" s="5">
        <v>757</v>
      </c>
      <c r="E157" s="5">
        <v>6200</v>
      </c>
      <c r="F157" s="5">
        <v>3298</v>
      </c>
      <c r="G157" s="5">
        <v>489</v>
      </c>
      <c r="H157" s="5">
        <v>30</v>
      </c>
      <c r="I157" s="5">
        <v>187</v>
      </c>
      <c r="J157" s="5">
        <v>35</v>
      </c>
      <c r="K157" s="5">
        <v>509</v>
      </c>
      <c r="N157" s="23">
        <f t="shared" si="22"/>
        <v>-1.7194730330823729E-5</v>
      </c>
      <c r="O157" s="23">
        <f t="shared" si="23"/>
        <v>-3.4275126917600505E-6</v>
      </c>
      <c r="P157" s="23">
        <f t="shared" si="24"/>
        <v>-3.1288826051279281E-4</v>
      </c>
      <c r="Q157" s="23">
        <f t="shared" si="25"/>
        <v>-1.6624612082998544E-4</v>
      </c>
      <c r="R157" s="23">
        <f t="shared" si="26"/>
        <v>-2.97382812284196E-6</v>
      </c>
      <c r="S157" s="23">
        <f t="shared" si="27"/>
        <v>-5.6424704861368275E-5</v>
      </c>
      <c r="T157" s="23">
        <f t="shared" si="28"/>
        <v>-3.3113917081442742E-4</v>
      </c>
      <c r="U157" s="23">
        <f t="shared" si="29"/>
        <v>4.9807479294911146E-2</v>
      </c>
      <c r="V157" s="23">
        <f t="shared" si="30"/>
        <v>7.6618450113870049E-5</v>
      </c>
      <c r="W157" s="23">
        <f t="shared" si="31"/>
        <v>4.267595262321849E-3</v>
      </c>
      <c r="X157" s="23">
        <f t="shared" si="32"/>
        <v>-3.7741432546344646E-4</v>
      </c>
    </row>
    <row r="158" spans="1:24">
      <c r="A158" s="5">
        <v>2055</v>
      </c>
      <c r="B158" s="5">
        <v>3915</v>
      </c>
      <c r="C158" s="5">
        <v>346</v>
      </c>
      <c r="D158" s="5">
        <v>412</v>
      </c>
      <c r="E158" s="5">
        <v>2970</v>
      </c>
      <c r="F158" s="5">
        <v>1507</v>
      </c>
      <c r="G158" s="5">
        <v>277</v>
      </c>
      <c r="H158" s="5">
        <v>1</v>
      </c>
      <c r="I158" s="5">
        <v>84</v>
      </c>
      <c r="J158" s="5">
        <v>13</v>
      </c>
      <c r="K158" s="5">
        <v>288</v>
      </c>
      <c r="N158" s="23">
        <f t="shared" si="22"/>
        <v>-2.3035987521818993E-5</v>
      </c>
      <c r="O158" s="23">
        <f t="shared" si="23"/>
        <v>-4.3684619339328523E-6</v>
      </c>
      <c r="P158" s="23">
        <f t="shared" si="24"/>
        <v>-5.9686558186262527E-4</v>
      </c>
      <c r="Q158" s="23">
        <f t="shared" si="25"/>
        <v>-2.5216537289257369E-4</v>
      </c>
      <c r="R158" s="23">
        <f t="shared" si="26"/>
        <v>-3.8723784390478072E-6</v>
      </c>
      <c r="S158" s="23">
        <f t="shared" si="27"/>
        <v>-8.6731989453700553E-5</v>
      </c>
      <c r="T158" s="23">
        <f t="shared" si="28"/>
        <v>-8.9485148750206465E-4</v>
      </c>
      <c r="U158" s="23">
        <f t="shared" si="29"/>
        <v>-1.4509854593050243E-2</v>
      </c>
      <c r="V158" s="23">
        <f t="shared" si="30"/>
        <v>-9.0588239813346771E-4</v>
      </c>
      <c r="W158" s="23">
        <f t="shared" si="31"/>
        <v>-7.8721334922287282E-3</v>
      </c>
      <c r="X158" s="23">
        <f t="shared" si="32"/>
        <v>-6.6054803817313225E-4</v>
      </c>
    </row>
    <row r="159" spans="1:24">
      <c r="A159" s="5">
        <v>9384</v>
      </c>
      <c r="B159" s="5">
        <v>14948</v>
      </c>
      <c r="C159" s="5">
        <v>757</v>
      </c>
      <c r="D159" s="5">
        <v>652</v>
      </c>
      <c r="E159" s="5">
        <v>11148</v>
      </c>
      <c r="F159" s="5">
        <v>7020</v>
      </c>
      <c r="G159" s="5">
        <v>604</v>
      </c>
      <c r="H159" s="5">
        <v>6</v>
      </c>
      <c r="I159" s="5">
        <v>363</v>
      </c>
      <c r="J159" s="5">
        <v>40</v>
      </c>
      <c r="K159" s="5">
        <v>452</v>
      </c>
      <c r="N159" s="23">
        <f t="shared" si="22"/>
        <v>-8.9117466927842586E-6</v>
      </c>
      <c r="O159" s="23">
        <f t="shared" si="23"/>
        <v>-2.5073122406928878E-6</v>
      </c>
      <c r="P159" s="23">
        <f t="shared" si="24"/>
        <v>-1.7398630985254862E-4</v>
      </c>
      <c r="Q159" s="23">
        <f t="shared" si="25"/>
        <v>-1.9239545841425143E-4</v>
      </c>
      <c r="R159" s="23">
        <f t="shared" si="26"/>
        <v>-1.5973491864374621E-6</v>
      </c>
      <c r="S159" s="23">
        <f t="shared" si="27"/>
        <v>6.5589429625629116E-6</v>
      </c>
      <c r="T159" s="23">
        <f t="shared" si="28"/>
        <v>-2.5351829215001556E-5</v>
      </c>
      <c r="U159" s="23">
        <f t="shared" si="29"/>
        <v>-3.4206590951258659E-3</v>
      </c>
      <c r="V159" s="23">
        <f t="shared" si="30"/>
        <v>1.7554548510025248E-3</v>
      </c>
      <c r="W159" s="23">
        <f t="shared" si="31"/>
        <v>7.0266245247197073E-3</v>
      </c>
      <c r="X159" s="23">
        <f t="shared" si="32"/>
        <v>-4.504397626781618E-4</v>
      </c>
    </row>
    <row r="160" spans="1:24">
      <c r="A160" s="5">
        <v>3992</v>
      </c>
      <c r="B160" s="5">
        <v>7255</v>
      </c>
      <c r="C160" s="5">
        <v>598</v>
      </c>
      <c r="D160" s="5">
        <v>688</v>
      </c>
      <c r="E160" s="5">
        <v>4428</v>
      </c>
      <c r="F160" s="5">
        <v>2420</v>
      </c>
      <c r="G160" s="5">
        <v>435</v>
      </c>
      <c r="H160" s="5">
        <v>6</v>
      </c>
      <c r="I160" s="5">
        <v>244</v>
      </c>
      <c r="J160" s="5">
        <v>32</v>
      </c>
      <c r="K160" s="5">
        <v>447</v>
      </c>
      <c r="N160" s="23">
        <f t="shared" si="22"/>
        <v>-1.9303056086992921E-5</v>
      </c>
      <c r="O160" s="23">
        <f t="shared" si="23"/>
        <v>-3.8050394762675316E-6</v>
      </c>
      <c r="P160" s="23">
        <f t="shared" si="24"/>
        <v>-3.3758194063016956E-4</v>
      </c>
      <c r="Q160" s="23">
        <f t="shared" si="25"/>
        <v>-1.834299712425031E-4</v>
      </c>
      <c r="R160" s="23">
        <f t="shared" si="26"/>
        <v>-3.4667789464694401E-6</v>
      </c>
      <c r="S160" s="23">
        <f t="shared" si="27"/>
        <v>-7.1282212327626089E-5</v>
      </c>
      <c r="T160" s="23">
        <f t="shared" si="28"/>
        <v>-4.7472627034807088E-4</v>
      </c>
      <c r="U160" s="23">
        <f t="shared" si="29"/>
        <v>-3.4206590951258659E-3</v>
      </c>
      <c r="V160" s="23">
        <f t="shared" si="30"/>
        <v>6.2033251176530941E-4</v>
      </c>
      <c r="W160" s="23">
        <f t="shared" si="31"/>
        <v>2.6121777048831339E-3</v>
      </c>
      <c r="X160" s="23">
        <f t="shared" si="32"/>
        <v>-4.5684550278471577E-4</v>
      </c>
    </row>
    <row r="161" spans="1:24">
      <c r="A161" s="5">
        <v>7512</v>
      </c>
      <c r="B161" s="5">
        <v>13633</v>
      </c>
      <c r="C161" s="5">
        <v>769</v>
      </c>
      <c r="D161" s="5">
        <v>951</v>
      </c>
      <c r="E161" s="5">
        <v>5503</v>
      </c>
      <c r="F161" s="5">
        <v>3260</v>
      </c>
      <c r="G161" s="5">
        <v>530</v>
      </c>
      <c r="H161" s="5">
        <v>22</v>
      </c>
      <c r="I161" s="5">
        <v>290</v>
      </c>
      <c r="J161" s="5">
        <v>98</v>
      </c>
      <c r="K161" s="5">
        <v>614</v>
      </c>
      <c r="N161" s="23">
        <f t="shared" si="22"/>
        <v>-1.2519411972079255E-5</v>
      </c>
      <c r="O161" s="23">
        <f t="shared" si="23"/>
        <v>-2.7291387472287852E-6</v>
      </c>
      <c r="P161" s="23">
        <f t="shared" si="24"/>
        <v>-1.6163946979386027E-4</v>
      </c>
      <c r="Q161" s="23">
        <f t="shared" si="25"/>
        <v>-1.1793210662667492E-4</v>
      </c>
      <c r="R161" s="23">
        <f t="shared" si="26"/>
        <v>-3.167725822654801E-6</v>
      </c>
      <c r="S161" s="23">
        <f t="shared" si="27"/>
        <v>-5.7067740492026354E-5</v>
      </c>
      <c r="T161" s="23">
        <f t="shared" si="28"/>
        <v>-2.2211933598332775E-4</v>
      </c>
      <c r="U161" s="23">
        <f t="shared" si="29"/>
        <v>3.2064766498232138E-2</v>
      </c>
      <c r="V161" s="23">
        <f t="shared" si="30"/>
        <v>1.0591192983612078E-3</v>
      </c>
      <c r="W161" s="23">
        <f t="shared" si="31"/>
        <v>3.903136396853487E-2</v>
      </c>
      <c r="X161" s="23">
        <f t="shared" si="32"/>
        <v>-2.4289378322581298E-4</v>
      </c>
    </row>
    <row r="162" spans="1:24">
      <c r="A162" s="5">
        <v>11096</v>
      </c>
      <c r="B162" s="5">
        <v>21080</v>
      </c>
      <c r="C162" s="5">
        <v>1843</v>
      </c>
      <c r="D162" s="5">
        <v>2106</v>
      </c>
      <c r="E162" s="5">
        <v>16095</v>
      </c>
      <c r="F162" s="5">
        <v>8120</v>
      </c>
      <c r="G162" s="5">
        <v>1604</v>
      </c>
      <c r="H162" s="5">
        <v>4</v>
      </c>
      <c r="I162" s="5">
        <v>243</v>
      </c>
      <c r="J162" s="5">
        <v>41</v>
      </c>
      <c r="K162" s="5">
        <v>1724</v>
      </c>
      <c r="N162" s="23">
        <f t="shared" si="22"/>
        <v>-5.6124288732580662E-6</v>
      </c>
      <c r="O162" s="23">
        <f t="shared" si="23"/>
        <v>-1.4729090938654192E-6</v>
      </c>
      <c r="P162" s="23">
        <f t="shared" si="24"/>
        <v>9.4340271545874886E-4</v>
      </c>
      <c r="Q162" s="23">
        <f t="shared" si="25"/>
        <v>1.6971060680025105E-4</v>
      </c>
      <c r="R162" s="23">
        <f t="shared" si="26"/>
        <v>-2.2114843898534958E-7</v>
      </c>
      <c r="S162" s="23">
        <f t="shared" si="27"/>
        <v>2.5173132271086368E-5</v>
      </c>
      <c r="T162" s="23">
        <f t="shared" si="28"/>
        <v>2.6336685325191365E-3</v>
      </c>
      <c r="U162" s="23">
        <f t="shared" si="29"/>
        <v>-7.8563372942956171E-3</v>
      </c>
      <c r="V162" s="23">
        <f t="shared" si="30"/>
        <v>6.1079366857844206E-4</v>
      </c>
      <c r="W162" s="23">
        <f t="shared" si="31"/>
        <v>7.5784303771992793E-3</v>
      </c>
      <c r="X162" s="23">
        <f t="shared" si="32"/>
        <v>1.1791805204291698E-3</v>
      </c>
    </row>
    <row r="163" spans="1:24">
      <c r="A163" s="5">
        <v>2790</v>
      </c>
      <c r="B163" s="5">
        <v>4879</v>
      </c>
      <c r="C163" s="5">
        <v>435</v>
      </c>
      <c r="D163" s="5">
        <v>513</v>
      </c>
      <c r="E163" s="5">
        <v>3501</v>
      </c>
      <c r="F163" s="5">
        <v>1999</v>
      </c>
      <c r="G163" s="5">
        <v>351</v>
      </c>
      <c r="H163" s="5">
        <v>0</v>
      </c>
      <c r="I163" s="5">
        <v>113</v>
      </c>
      <c r="J163" s="5">
        <v>19</v>
      </c>
      <c r="K163" s="5">
        <v>360</v>
      </c>
      <c r="N163" s="23">
        <f t="shared" si="22"/>
        <v>-2.1619516378506053E-5</v>
      </c>
      <c r="O163" s="23">
        <f t="shared" si="23"/>
        <v>-4.2058453922593885E-6</v>
      </c>
      <c r="P163" s="23">
        <f t="shared" si="24"/>
        <v>-5.0529318476068654E-4</v>
      </c>
      <c r="Q163" s="23">
        <f t="shared" si="25"/>
        <v>-2.2701220054961309E-4</v>
      </c>
      <c r="R163" s="23">
        <f t="shared" si="26"/>
        <v>-3.7246601053309943E-6</v>
      </c>
      <c r="S163" s="23">
        <f t="shared" si="27"/>
        <v>-7.8406370235706426E-5</v>
      </c>
      <c r="T163" s="23">
        <f t="shared" si="28"/>
        <v>-6.9808398073373842E-4</v>
      </c>
      <c r="U163" s="23">
        <f t="shared" si="29"/>
        <v>-1.6727693692635118E-2</v>
      </c>
      <c r="V163" s="23">
        <f t="shared" si="30"/>
        <v>-6.2925594571431437E-4</v>
      </c>
      <c r="W163" s="23">
        <f t="shared" si="31"/>
        <v>-4.5612983773512979E-3</v>
      </c>
      <c r="X163" s="23">
        <f t="shared" si="32"/>
        <v>-5.6830538063875496E-4</v>
      </c>
    </row>
    <row r="164" spans="1:24">
      <c r="A164" s="5">
        <v>13856</v>
      </c>
      <c r="B164" s="5">
        <v>37716</v>
      </c>
      <c r="C164" s="5">
        <v>519</v>
      </c>
      <c r="D164" s="5">
        <v>672</v>
      </c>
      <c r="E164" s="5">
        <v>26832</v>
      </c>
      <c r="F164" s="5">
        <v>9064</v>
      </c>
      <c r="G164" s="5">
        <v>389</v>
      </c>
      <c r="H164" s="5">
        <v>2</v>
      </c>
      <c r="I164" s="5">
        <v>77</v>
      </c>
      <c r="J164" s="5">
        <v>5</v>
      </c>
      <c r="K164" s="5">
        <v>450</v>
      </c>
      <c r="N164" s="23">
        <f t="shared" si="22"/>
        <v>-2.9343519224621336E-7</v>
      </c>
      <c r="O164" s="23">
        <f t="shared" si="23"/>
        <v>1.3334070755119077E-6</v>
      </c>
      <c r="P164" s="23">
        <f t="shared" si="24"/>
        <v>-4.1886530434986799E-4</v>
      </c>
      <c r="Q164" s="23">
        <f t="shared" si="25"/>
        <v>-1.8741463220772457E-4</v>
      </c>
      <c r="R164" s="23">
        <f t="shared" si="26"/>
        <v>2.7657663427800296E-6</v>
      </c>
      <c r="S164" s="23">
        <f t="shared" si="27"/>
        <v>4.1147491095855589E-5</v>
      </c>
      <c r="T164" s="23">
        <f t="shared" si="28"/>
        <v>-5.9704120698784123E-4</v>
      </c>
      <c r="U164" s="23">
        <f t="shared" si="29"/>
        <v>-1.2292015493465367E-2</v>
      </c>
      <c r="V164" s="23">
        <f t="shared" si="30"/>
        <v>-9.7265430044153926E-4</v>
      </c>
      <c r="W164" s="23">
        <f t="shared" si="31"/>
        <v>-1.2286580312065302E-2</v>
      </c>
      <c r="X164" s="23">
        <f t="shared" si="32"/>
        <v>-4.5300205872078343E-4</v>
      </c>
    </row>
    <row r="165" spans="1:24">
      <c r="A165" s="5">
        <v>10748</v>
      </c>
      <c r="B165" s="5">
        <v>19724</v>
      </c>
      <c r="C165" s="5">
        <v>892</v>
      </c>
      <c r="D165" s="5">
        <v>719</v>
      </c>
      <c r="E165" s="5">
        <v>13674</v>
      </c>
      <c r="F165" s="5">
        <v>7624</v>
      </c>
      <c r="G165" s="5">
        <v>704</v>
      </c>
      <c r="H165" s="5">
        <v>8</v>
      </c>
      <c r="I165" s="5">
        <v>485</v>
      </c>
      <c r="J165" s="5">
        <v>64</v>
      </c>
      <c r="K165" s="5">
        <v>498</v>
      </c>
      <c r="N165" s="23">
        <f t="shared" si="22"/>
        <v>-6.283084598255213E-6</v>
      </c>
      <c r="O165" s="23">
        <f t="shared" si="23"/>
        <v>-1.701651864103196E-6</v>
      </c>
      <c r="P165" s="23">
        <f t="shared" si="24"/>
        <v>-3.5084359192304472E-5</v>
      </c>
      <c r="Q165" s="23">
        <f t="shared" si="25"/>
        <v>-1.7570969062238645E-4</v>
      </c>
      <c r="R165" s="23">
        <f t="shared" si="26"/>
        <v>-8.94643892711156E-7</v>
      </c>
      <c r="S165" s="23">
        <f t="shared" si="27"/>
        <v>1.6779825091970336E-5</v>
      </c>
      <c r="T165" s="23">
        <f t="shared" si="28"/>
        <v>2.4055020695841223E-4</v>
      </c>
      <c r="U165" s="23">
        <f t="shared" si="29"/>
        <v>1.0150191040438853E-3</v>
      </c>
      <c r="V165" s="23">
        <f t="shared" si="30"/>
        <v>2.9191937198003422E-3</v>
      </c>
      <c r="W165" s="23">
        <f t="shared" si="31"/>
        <v>2.0269964984229429E-2</v>
      </c>
      <c r="X165" s="23">
        <f t="shared" si="32"/>
        <v>-3.9150695369786522E-4</v>
      </c>
    </row>
    <row r="166" spans="1:24">
      <c r="A166" s="5">
        <v>41984</v>
      </c>
      <c r="B166" s="5">
        <v>68290</v>
      </c>
      <c r="C166" s="5">
        <v>3370</v>
      </c>
      <c r="D166" s="5">
        <v>4074</v>
      </c>
      <c r="E166" s="5">
        <v>34802</v>
      </c>
      <c r="F166" s="5">
        <v>20928</v>
      </c>
      <c r="G166" s="5">
        <v>2126</v>
      </c>
      <c r="H166" s="5">
        <v>144</v>
      </c>
      <c r="I166" s="5">
        <v>1622</v>
      </c>
      <c r="J166" s="5">
        <v>208</v>
      </c>
      <c r="K166" s="5">
        <v>2420</v>
      </c>
      <c r="N166" s="23">
        <f t="shared" si="22"/>
        <v>5.391404823510936E-5</v>
      </c>
      <c r="O166" s="23">
        <f t="shared" si="23"/>
        <v>6.4909155248111628E-6</v>
      </c>
      <c r="P166" s="23">
        <f t="shared" si="24"/>
        <v>2.5145381129268438E-3</v>
      </c>
      <c r="Q166" s="23">
        <f t="shared" si="25"/>
        <v>6.5982390552249371E-4</v>
      </c>
      <c r="R166" s="23">
        <f t="shared" si="26"/>
        <v>4.9829322932941469E-6</v>
      </c>
      <c r="S166" s="23">
        <f t="shared" si="27"/>
        <v>2.4190998378342129E-4</v>
      </c>
      <c r="T166" s="23">
        <f t="shared" si="28"/>
        <v>4.0216771613443567E-3</v>
      </c>
      <c r="U166" s="23">
        <f t="shared" si="29"/>
        <v>0.30264113664758696</v>
      </c>
      <c r="V166" s="23">
        <f t="shared" si="30"/>
        <v>1.3764858423268527E-2</v>
      </c>
      <c r="W166" s="23">
        <f t="shared" si="31"/>
        <v>9.9730007741287763E-2</v>
      </c>
      <c r="X166" s="23">
        <f t="shared" si="32"/>
        <v>2.0708595432614831E-3</v>
      </c>
    </row>
    <row r="167" spans="1:24">
      <c r="A167" s="5">
        <v>2522</v>
      </c>
      <c r="B167" s="5">
        <v>4583</v>
      </c>
      <c r="C167" s="5">
        <v>455</v>
      </c>
      <c r="D167" s="5">
        <v>547</v>
      </c>
      <c r="E167" s="5">
        <v>3031</v>
      </c>
      <c r="F167" s="5">
        <v>1674</v>
      </c>
      <c r="G167" s="5">
        <v>333</v>
      </c>
      <c r="H167" s="5">
        <v>6</v>
      </c>
      <c r="I167" s="5">
        <v>99</v>
      </c>
      <c r="J167" s="5">
        <v>16</v>
      </c>
      <c r="K167" s="5">
        <v>390</v>
      </c>
      <c r="N167" s="23">
        <f t="shared" si="22"/>
        <v>-2.21359983736188E-5</v>
      </c>
      <c r="O167" s="23">
        <f t="shared" si="23"/>
        <v>-4.2557774423997878E-6</v>
      </c>
      <c r="P167" s="23">
        <f t="shared" si="24"/>
        <v>-4.8471511799620594E-4</v>
      </c>
      <c r="Q167" s="23">
        <f t="shared" si="25"/>
        <v>-2.1854479599851741E-4</v>
      </c>
      <c r="R167" s="23">
        <f t="shared" si="26"/>
        <v>-3.8554089129522782E-6</v>
      </c>
      <c r="S167" s="23">
        <f t="shared" si="27"/>
        <v>-8.390601707686109E-5</v>
      </c>
      <c r="T167" s="23">
        <f t="shared" si="28"/>
        <v>-7.4594634724495289E-4</v>
      </c>
      <c r="U167" s="23">
        <f t="shared" si="29"/>
        <v>-3.4206590951258659E-3</v>
      </c>
      <c r="V167" s="23">
        <f t="shared" si="30"/>
        <v>-7.6279975033045737E-4</v>
      </c>
      <c r="W167" s="23">
        <f t="shared" si="31"/>
        <v>-6.216715934790013E-3</v>
      </c>
      <c r="X167" s="23">
        <f t="shared" si="32"/>
        <v>-5.2987093999943115E-4</v>
      </c>
    </row>
    <row r="168" spans="1:24">
      <c r="A168" s="5">
        <v>4480</v>
      </c>
      <c r="B168" s="5">
        <v>8039</v>
      </c>
      <c r="C168" s="5">
        <v>572</v>
      </c>
      <c r="D168" s="5">
        <v>599</v>
      </c>
      <c r="E168" s="5">
        <v>5014</v>
      </c>
      <c r="F168" s="5">
        <v>2704</v>
      </c>
      <c r="G168" s="5">
        <v>416</v>
      </c>
      <c r="H168" s="5">
        <v>3</v>
      </c>
      <c r="I168" s="5">
        <v>188</v>
      </c>
      <c r="J168" s="5">
        <v>26</v>
      </c>
      <c r="K168" s="5">
        <v>430</v>
      </c>
      <c r="N168" s="23">
        <f t="shared" si="22"/>
        <v>-1.8362596334698071E-5</v>
      </c>
      <c r="O168" s="23">
        <f t="shared" si="23"/>
        <v>-3.6727870191389056E-6</v>
      </c>
      <c r="P168" s="23">
        <f t="shared" si="24"/>
        <v>-3.6433342742399436E-4</v>
      </c>
      <c r="Q168" s="23">
        <f t="shared" si="25"/>
        <v>-2.0559464786154761E-4</v>
      </c>
      <c r="R168" s="23">
        <f t="shared" si="26"/>
        <v>-3.3037602203714135E-6</v>
      </c>
      <c r="S168" s="23">
        <f t="shared" si="27"/>
        <v>-6.6476367087970933E-5</v>
      </c>
      <c r="T168" s="23">
        <f t="shared" si="28"/>
        <v>-5.2524765722101953E-4</v>
      </c>
      <c r="U168" s="23">
        <f t="shared" si="29"/>
        <v>-1.0074176393880493E-2</v>
      </c>
      <c r="V168" s="23">
        <f t="shared" si="30"/>
        <v>8.6157293300737412E-5</v>
      </c>
      <c r="W168" s="23">
        <f t="shared" si="31"/>
        <v>-6.9865740999429621E-4</v>
      </c>
      <c r="X168" s="23">
        <f t="shared" si="32"/>
        <v>-4.786250191469993E-4</v>
      </c>
    </row>
    <row r="169" spans="1:24">
      <c r="A169" s="5">
        <v>1543</v>
      </c>
      <c r="B169" s="5">
        <v>2874</v>
      </c>
      <c r="C169" s="5">
        <v>360</v>
      </c>
      <c r="D169" s="5">
        <v>463</v>
      </c>
      <c r="E169" s="5">
        <v>2373</v>
      </c>
      <c r="F169" s="5">
        <v>1228</v>
      </c>
      <c r="G169" s="5">
        <v>267</v>
      </c>
      <c r="H169" s="5">
        <v>2</v>
      </c>
      <c r="I169" s="5">
        <v>30</v>
      </c>
      <c r="J169" s="5">
        <v>6</v>
      </c>
      <c r="K169" s="5">
        <v>334</v>
      </c>
      <c r="N169" s="23">
        <f t="shared" si="22"/>
        <v>-2.4022699393079165E-5</v>
      </c>
      <c r="O169" s="23">
        <f t="shared" si="23"/>
        <v>-4.544067556217163E-6</v>
      </c>
      <c r="P169" s="23">
        <f t="shared" si="24"/>
        <v>-5.8246093512748882E-4</v>
      </c>
      <c r="Q169" s="23">
        <f t="shared" si="25"/>
        <v>-2.3946426606593022E-4</v>
      </c>
      <c r="R169" s="23">
        <f t="shared" si="26"/>
        <v>-4.0384572436220766E-6</v>
      </c>
      <c r="S169" s="23">
        <f t="shared" si="27"/>
        <v>-9.1453224741953326E-5</v>
      </c>
      <c r="T169" s="23">
        <f t="shared" si="28"/>
        <v>-9.2144169111940601E-4</v>
      </c>
      <c r="U169" s="23">
        <f t="shared" si="29"/>
        <v>-1.2292015493465367E-2</v>
      </c>
      <c r="V169" s="23">
        <f t="shared" si="30"/>
        <v>-1.4209799302243051E-3</v>
      </c>
      <c r="W169" s="23">
        <f t="shared" si="31"/>
        <v>-1.173477445958573E-2</v>
      </c>
      <c r="X169" s="23">
        <f t="shared" si="32"/>
        <v>-6.0161522919283561E-4</v>
      </c>
    </row>
    <row r="170" spans="1:24">
      <c r="A170" s="5">
        <v>21256</v>
      </c>
      <c r="B170" s="5">
        <v>41906</v>
      </c>
      <c r="C170" s="5">
        <v>4840</v>
      </c>
      <c r="D170" s="5">
        <v>5906</v>
      </c>
      <c r="E170" s="5">
        <v>35455</v>
      </c>
      <c r="F170" s="5">
        <v>17592</v>
      </c>
      <c r="G170" s="5">
        <v>4318</v>
      </c>
      <c r="H170" s="5">
        <v>38</v>
      </c>
      <c r="I170" s="5">
        <v>163</v>
      </c>
      <c r="J170" s="5">
        <v>27</v>
      </c>
      <c r="K170" s="5">
        <v>4754</v>
      </c>
      <c r="N170" s="23">
        <f t="shared" si="22"/>
        <v>1.3967634822060928E-5</v>
      </c>
      <c r="O170" s="23">
        <f t="shared" si="23"/>
        <v>2.0402154879722946E-6</v>
      </c>
      <c r="P170" s="23">
        <f t="shared" si="24"/>
        <v>4.0270260201161695E-3</v>
      </c>
      <c r="Q170" s="23">
        <f t="shared" si="25"/>
        <v>1.1160675860403537E-3</v>
      </c>
      <c r="R170" s="23">
        <f t="shared" si="26"/>
        <v>5.1645896792020157E-6</v>
      </c>
      <c r="S170" s="23">
        <f t="shared" si="27"/>
        <v>1.8545822420775379E-4</v>
      </c>
      <c r="T170" s="23">
        <f t="shared" si="28"/>
        <v>9.8502497942655875E-3</v>
      </c>
      <c r="U170" s="23">
        <f t="shared" si="29"/>
        <v>6.7550192091590147E-2</v>
      </c>
      <c r="V170" s="23">
        <f t="shared" si="30"/>
        <v>-1.5231378637094653E-4</v>
      </c>
      <c r="W170" s="23">
        <f t="shared" si="31"/>
        <v>-1.4685155751472447E-4</v>
      </c>
      <c r="X170" s="23">
        <f t="shared" si="32"/>
        <v>5.0610590250008795E-3</v>
      </c>
    </row>
    <row r="171" spans="1:24">
      <c r="A171" s="5">
        <v>4484</v>
      </c>
      <c r="B171" s="5">
        <v>7829</v>
      </c>
      <c r="C171" s="5">
        <v>545</v>
      </c>
      <c r="D171" s="5">
        <v>629</v>
      </c>
      <c r="E171" s="5">
        <v>4208</v>
      </c>
      <c r="F171" s="5">
        <v>2412</v>
      </c>
      <c r="G171" s="5">
        <v>382</v>
      </c>
      <c r="H171" s="5">
        <v>6</v>
      </c>
      <c r="I171" s="5">
        <v>179</v>
      </c>
      <c r="J171" s="5">
        <v>40</v>
      </c>
      <c r="K171" s="5">
        <v>424</v>
      </c>
      <c r="N171" s="23">
        <f t="shared" si="22"/>
        <v>-1.8354887648203852E-5</v>
      </c>
      <c r="O171" s="23">
        <f t="shared" si="23"/>
        <v>-3.708211784441216E-6</v>
      </c>
      <c r="P171" s="23">
        <f t="shared" si="24"/>
        <v>-3.9211381755604319E-4</v>
      </c>
      <c r="Q171" s="23">
        <f t="shared" si="25"/>
        <v>-1.9812340855175731E-4</v>
      </c>
      <c r="R171" s="23">
        <f t="shared" si="26"/>
        <v>-3.5279805159942965E-6</v>
      </c>
      <c r="S171" s="23">
        <f t="shared" si="27"/>
        <v>-7.1417588249869887E-5</v>
      </c>
      <c r="T171" s="23">
        <f t="shared" si="28"/>
        <v>-6.1565434951998022E-4</v>
      </c>
      <c r="U171" s="23">
        <f t="shared" si="29"/>
        <v>-3.4206590951258659E-3</v>
      </c>
      <c r="V171" s="23">
        <f t="shared" si="30"/>
        <v>3.0770461893119632E-7</v>
      </c>
      <c r="W171" s="23">
        <f t="shared" si="31"/>
        <v>7.0266245247197073E-3</v>
      </c>
      <c r="X171" s="23">
        <f t="shared" si="32"/>
        <v>-4.8631190727486408E-4</v>
      </c>
    </row>
    <row r="172" spans="1:24">
      <c r="A172" s="5">
        <v>4398</v>
      </c>
      <c r="B172" s="5">
        <v>8105</v>
      </c>
      <c r="C172" s="5">
        <v>584</v>
      </c>
      <c r="D172" s="5">
        <v>669</v>
      </c>
      <c r="E172" s="5">
        <v>4799</v>
      </c>
      <c r="F172" s="5">
        <v>2616</v>
      </c>
      <c r="G172" s="5">
        <v>431</v>
      </c>
      <c r="H172" s="5">
        <v>5</v>
      </c>
      <c r="I172" s="5">
        <v>204</v>
      </c>
      <c r="J172" s="5">
        <v>34</v>
      </c>
      <c r="K172" s="5">
        <v>446</v>
      </c>
      <c r="N172" s="23">
        <f t="shared" si="22"/>
        <v>-1.8520624407829585E-5</v>
      </c>
      <c r="O172" s="23">
        <f t="shared" si="23"/>
        <v>-3.6616535214724651E-6</v>
      </c>
      <c r="P172" s="23">
        <f t="shared" si="24"/>
        <v>-3.5198658736530596E-4</v>
      </c>
      <c r="Q172" s="23">
        <f t="shared" si="25"/>
        <v>-1.881617561387036E-4</v>
      </c>
      <c r="R172" s="23">
        <f t="shared" si="26"/>
        <v>-3.3635708451343414E-6</v>
      </c>
      <c r="S172" s="23">
        <f t="shared" si="27"/>
        <v>-6.7965502232652822E-5</v>
      </c>
      <c r="T172" s="23">
        <f t="shared" si="28"/>
        <v>-4.8536235179500744E-4</v>
      </c>
      <c r="U172" s="23">
        <f t="shared" si="29"/>
        <v>-5.6384981947107411E-3</v>
      </c>
      <c r="V172" s="23">
        <f t="shared" si="30"/>
        <v>2.3877878429061513E-4</v>
      </c>
      <c r="W172" s="23">
        <f t="shared" si="31"/>
        <v>3.7157894098422775E-3</v>
      </c>
      <c r="X172" s="23">
        <f t="shared" si="32"/>
        <v>-4.5812665080602658E-4</v>
      </c>
    </row>
    <row r="173" spans="1:24">
      <c r="A173" s="5">
        <v>13216</v>
      </c>
      <c r="B173" s="5">
        <v>24738</v>
      </c>
      <c r="C173" s="5">
        <v>2675</v>
      </c>
      <c r="D173" s="5">
        <v>2969</v>
      </c>
      <c r="E173" s="5">
        <v>19599</v>
      </c>
      <c r="F173" s="5">
        <v>10232</v>
      </c>
      <c r="G173" s="5">
        <v>2342</v>
      </c>
      <c r="H173" s="5">
        <v>2</v>
      </c>
      <c r="I173" s="5">
        <v>165</v>
      </c>
      <c r="J173" s="5">
        <v>22</v>
      </c>
      <c r="K173" s="5">
        <v>2584</v>
      </c>
      <c r="N173" s="23">
        <f t="shared" si="22"/>
        <v>-1.5268250313214255E-6</v>
      </c>
      <c r="O173" s="23">
        <f t="shared" si="23"/>
        <v>-8.558434201708856E-7</v>
      </c>
      <c r="P173" s="23">
        <f t="shared" si="24"/>
        <v>1.7994502928611426E-3</v>
      </c>
      <c r="Q173" s="23">
        <f t="shared" si="25"/>
        <v>3.846332576118849E-4</v>
      </c>
      <c r="R173" s="23">
        <f t="shared" si="26"/>
        <v>7.536256501741819E-7</v>
      </c>
      <c r="S173" s="23">
        <f t="shared" si="27"/>
        <v>6.0912375743451404E-5</v>
      </c>
      <c r="T173" s="23">
        <f t="shared" si="28"/>
        <v>4.5960255594789303E-3</v>
      </c>
      <c r="U173" s="23">
        <f t="shared" si="29"/>
        <v>-1.2292015493465367E-2</v>
      </c>
      <c r="V173" s="23">
        <f t="shared" si="30"/>
        <v>-1.332360999972118E-4</v>
      </c>
      <c r="W173" s="23">
        <f t="shared" si="31"/>
        <v>-2.9058808199125831E-3</v>
      </c>
      <c r="X173" s="23">
        <f t="shared" si="32"/>
        <v>2.2809678187564538E-3</v>
      </c>
    </row>
    <row r="174" spans="1:24">
      <c r="A174" s="5">
        <v>22304</v>
      </c>
      <c r="B174" s="5">
        <v>37159</v>
      </c>
      <c r="C174" s="5">
        <v>1805</v>
      </c>
      <c r="D174" s="5">
        <v>1618</v>
      </c>
      <c r="E174" s="5">
        <v>22864</v>
      </c>
      <c r="F174" s="5">
        <v>13304</v>
      </c>
      <c r="G174" s="5">
        <v>1349</v>
      </c>
      <c r="H174" s="5">
        <v>29</v>
      </c>
      <c r="I174" s="5">
        <v>1047</v>
      </c>
      <c r="J174" s="5">
        <v>98</v>
      </c>
      <c r="K174" s="5">
        <v>984</v>
      </c>
      <c r="N174" s="23">
        <f t="shared" si="22"/>
        <v>1.5987310683546589E-5</v>
      </c>
      <c r="O174" s="23">
        <f t="shared" si="23"/>
        <v>1.2394471027814935E-6</v>
      </c>
      <c r="P174" s="23">
        <f t="shared" si="24"/>
        <v>9.0430438860623571E-4</v>
      </c>
      <c r="Q174" s="23">
        <f t="shared" si="25"/>
        <v>4.8178447360995747E-5</v>
      </c>
      <c r="R174" s="23">
        <f t="shared" si="26"/>
        <v>1.6619125797135284E-6</v>
      </c>
      <c r="S174" s="23">
        <f t="shared" si="27"/>
        <v>1.1289672988507328E-4</v>
      </c>
      <c r="T174" s="23">
        <f t="shared" si="28"/>
        <v>1.9556183402769313E-3</v>
      </c>
      <c r="U174" s="23">
        <f t="shared" si="29"/>
        <v>4.7589640195326272E-2</v>
      </c>
      <c r="V174" s="23">
        <f t="shared" si="30"/>
        <v>8.2800235908197968E-3</v>
      </c>
      <c r="W174" s="23">
        <f t="shared" si="31"/>
        <v>3.903136396853487E-2</v>
      </c>
      <c r="X174" s="23">
        <f t="shared" si="32"/>
        <v>2.3113098465918128E-4</v>
      </c>
    </row>
    <row r="175" spans="1:24">
      <c r="A175" s="5">
        <v>6208</v>
      </c>
      <c r="B175" s="5">
        <v>10830</v>
      </c>
      <c r="C175" s="5">
        <v>644</v>
      </c>
      <c r="D175" s="5">
        <v>678</v>
      </c>
      <c r="E175" s="5">
        <v>6866</v>
      </c>
      <c r="F175" s="5">
        <v>4016</v>
      </c>
      <c r="G175" s="5">
        <v>495</v>
      </c>
      <c r="H175" s="5">
        <v>2</v>
      </c>
      <c r="I175" s="5">
        <v>234</v>
      </c>
      <c r="J175" s="5">
        <v>40</v>
      </c>
      <c r="K175" s="5">
        <v>473</v>
      </c>
      <c r="N175" s="23">
        <f t="shared" si="22"/>
        <v>-1.5032443769195E-5</v>
      </c>
      <c r="O175" s="23">
        <f t="shared" si="23"/>
        <v>-3.20197501933534E-6</v>
      </c>
      <c r="P175" s="23">
        <f t="shared" si="24"/>
        <v>-2.902523870718641E-4</v>
      </c>
      <c r="Q175" s="23">
        <f t="shared" si="25"/>
        <v>-1.8592038434576651E-4</v>
      </c>
      <c r="R175" s="23">
        <f t="shared" si="26"/>
        <v>-2.7885542805530765E-6</v>
      </c>
      <c r="S175" s="23">
        <f t="shared" si="27"/>
        <v>-4.4274715839986601E-5</v>
      </c>
      <c r="T175" s="23">
        <f t="shared" si="28"/>
        <v>-3.1518504864402257E-4</v>
      </c>
      <c r="U175" s="23">
        <f t="shared" si="29"/>
        <v>-1.2292015493465367E-2</v>
      </c>
      <c r="V175" s="23">
        <f t="shared" si="30"/>
        <v>5.2494407989663581E-4</v>
      </c>
      <c r="W175" s="23">
        <f t="shared" si="31"/>
        <v>7.0266245247197073E-3</v>
      </c>
      <c r="X175" s="23">
        <f t="shared" si="32"/>
        <v>-4.2353565423063511E-4</v>
      </c>
    </row>
    <row r="176" spans="1:24">
      <c r="A176" s="5">
        <v>4518</v>
      </c>
      <c r="B176" s="5">
        <v>8533</v>
      </c>
      <c r="C176" s="5">
        <v>626</v>
      </c>
      <c r="D176" s="5">
        <v>729</v>
      </c>
      <c r="E176" s="5">
        <v>4215</v>
      </c>
      <c r="F176" s="5">
        <v>2254</v>
      </c>
      <c r="G176" s="5">
        <v>439</v>
      </c>
      <c r="H176" s="5">
        <v>7</v>
      </c>
      <c r="I176" s="5">
        <v>250</v>
      </c>
      <c r="J176" s="5">
        <v>42</v>
      </c>
      <c r="K176" s="5">
        <v>482</v>
      </c>
      <c r="N176" s="23">
        <f t="shared" si="22"/>
        <v>-1.8289363813002982E-5</v>
      </c>
      <c r="O176" s="23">
        <f t="shared" si="23"/>
        <v>-3.5894544759991844E-6</v>
      </c>
      <c r="P176" s="23">
        <f t="shared" si="24"/>
        <v>-3.0877264715989665E-4</v>
      </c>
      <c r="Q176" s="23">
        <f t="shared" si="25"/>
        <v>-1.7321927751912303E-4</v>
      </c>
      <c r="R176" s="23">
        <f t="shared" si="26"/>
        <v>-3.5260331933275966E-6</v>
      </c>
      <c r="S176" s="23">
        <f t="shared" si="27"/>
        <v>-7.4091262714185075E-5</v>
      </c>
      <c r="T176" s="23">
        <f t="shared" si="28"/>
        <v>-4.6409018890113433E-4</v>
      </c>
      <c r="U176" s="23">
        <f t="shared" si="29"/>
        <v>-1.2028199955409903E-3</v>
      </c>
      <c r="V176" s="23">
        <f t="shared" si="30"/>
        <v>6.775655708865135E-4</v>
      </c>
      <c r="W176" s="23">
        <f t="shared" si="31"/>
        <v>8.1302362296788513E-3</v>
      </c>
      <c r="X176" s="23">
        <f t="shared" si="32"/>
        <v>-4.1200532203883794E-4</v>
      </c>
    </row>
    <row r="177" spans="1:24">
      <c r="A177" s="5">
        <v>3582</v>
      </c>
      <c r="B177" s="5">
        <v>6518</v>
      </c>
      <c r="C177" s="5">
        <v>537</v>
      </c>
      <c r="D177" s="5">
        <v>597</v>
      </c>
      <c r="E177" s="5">
        <v>3857</v>
      </c>
      <c r="F177" s="5">
        <v>2124</v>
      </c>
      <c r="G177" s="5">
        <v>404</v>
      </c>
      <c r="H177" s="5">
        <v>4</v>
      </c>
      <c r="I177" s="5">
        <v>154</v>
      </c>
      <c r="J177" s="5">
        <v>36</v>
      </c>
      <c r="K177" s="5">
        <v>430</v>
      </c>
      <c r="N177" s="23">
        <f t="shared" si="22"/>
        <v>-2.0093196452650479E-5</v>
      </c>
      <c r="O177" s="23">
        <f t="shared" si="23"/>
        <v>-3.9293635335427836E-6</v>
      </c>
      <c r="P177" s="23">
        <f t="shared" si="24"/>
        <v>-4.0034504426183544E-4</v>
      </c>
      <c r="Q177" s="23">
        <f t="shared" si="25"/>
        <v>-2.0609273048220029E-4</v>
      </c>
      <c r="R177" s="23">
        <f t="shared" si="26"/>
        <v>-3.625624838281681E-6</v>
      </c>
      <c r="S177" s="23">
        <f t="shared" si="27"/>
        <v>-7.6291121450646949E-5</v>
      </c>
      <c r="T177" s="23">
        <f t="shared" si="28"/>
        <v>-5.5715590156182914E-4</v>
      </c>
      <c r="U177" s="23">
        <f t="shared" si="29"/>
        <v>-7.8563372942956171E-3</v>
      </c>
      <c r="V177" s="23">
        <f t="shared" si="30"/>
        <v>-2.3816337505275272E-4</v>
      </c>
      <c r="W177" s="23">
        <f t="shared" si="31"/>
        <v>4.819401114801421E-3</v>
      </c>
      <c r="X177" s="23">
        <f t="shared" si="32"/>
        <v>-4.786250191469993E-4</v>
      </c>
    </row>
    <row r="178" spans="1:24">
      <c r="A178" s="5">
        <v>9124</v>
      </c>
      <c r="B178" s="5">
        <v>17776</v>
      </c>
      <c r="C178" s="5">
        <v>1476</v>
      </c>
      <c r="D178" s="5">
        <v>1797</v>
      </c>
      <c r="E178" s="5">
        <v>13887</v>
      </c>
      <c r="F178" s="5">
        <v>7092</v>
      </c>
      <c r="G178" s="5">
        <v>1331</v>
      </c>
      <c r="H178" s="5">
        <v>20</v>
      </c>
      <c r="I178" s="5">
        <v>150</v>
      </c>
      <c r="J178" s="5">
        <v>29</v>
      </c>
      <c r="K178" s="5">
        <v>1397</v>
      </c>
      <c r="N178" s="23">
        <f t="shared" si="22"/>
        <v>-9.4128113149085632E-6</v>
      </c>
      <c r="O178" s="23">
        <f t="shared" si="23"/>
        <v>-2.030258734621772E-6</v>
      </c>
      <c r="P178" s="23">
        <f t="shared" si="24"/>
        <v>5.6579519033052956E-4</v>
      </c>
      <c r="Q178" s="23">
        <f t="shared" si="25"/>
        <v>9.2756841909411115E-5</v>
      </c>
      <c r="R178" s="23">
        <f t="shared" si="26"/>
        <v>-8.3538964585299955E-7</v>
      </c>
      <c r="S178" s="23">
        <f t="shared" si="27"/>
        <v>7.7773262627571744E-6</v>
      </c>
      <c r="T178" s="23">
        <f t="shared" si="28"/>
        <v>1.9077559737657166E-3</v>
      </c>
      <c r="U178" s="23">
        <f t="shared" si="29"/>
        <v>2.7629088299062389E-2</v>
      </c>
      <c r="V178" s="23">
        <f t="shared" si="30"/>
        <v>-2.7631874780022214E-4</v>
      </c>
      <c r="W178" s="23">
        <f t="shared" si="31"/>
        <v>9.5676014744441895E-4</v>
      </c>
      <c r="X178" s="23">
        <f t="shared" si="32"/>
        <v>7.6024511746053966E-4</v>
      </c>
    </row>
    <row r="179" spans="1:24">
      <c r="A179" s="5">
        <v>14152</v>
      </c>
      <c r="B179" s="5">
        <v>38806</v>
      </c>
      <c r="C179" s="5">
        <v>631</v>
      </c>
      <c r="D179" s="5">
        <v>836</v>
      </c>
      <c r="E179" s="5">
        <v>19409</v>
      </c>
      <c r="F179" s="5">
        <v>6632</v>
      </c>
      <c r="G179" s="5">
        <v>404</v>
      </c>
      <c r="H179" s="5">
        <v>4</v>
      </c>
      <c r="I179" s="5">
        <v>102</v>
      </c>
      <c r="J179" s="5">
        <v>8</v>
      </c>
      <c r="K179" s="5">
        <v>549</v>
      </c>
      <c r="N179" s="23">
        <f t="shared" si="22"/>
        <v>2.7700760832607229E-7</v>
      </c>
      <c r="O179" s="23">
        <f t="shared" si="23"/>
        <v>1.5172784763667578E-6</v>
      </c>
      <c r="P179" s="23">
        <f t="shared" si="24"/>
        <v>-3.0362813046877653E-4</v>
      </c>
      <c r="Q179" s="23">
        <f t="shared" si="25"/>
        <v>-1.4657185731420435E-4</v>
      </c>
      <c r="R179" s="23">
        <f t="shared" si="26"/>
        <v>7.0076974922089675E-7</v>
      </c>
      <c r="S179" s="23">
        <f t="shared" si="27"/>
        <v>-6.7892662617256633E-9</v>
      </c>
      <c r="T179" s="23">
        <f t="shared" si="28"/>
        <v>-5.5715590156182914E-4</v>
      </c>
      <c r="U179" s="23">
        <f t="shared" si="29"/>
        <v>-7.8563372942956171E-3</v>
      </c>
      <c r="V179" s="23">
        <f t="shared" si="30"/>
        <v>-7.3418322076985532E-4</v>
      </c>
      <c r="W179" s="23">
        <f t="shared" si="31"/>
        <v>-1.0631162754626586E-2</v>
      </c>
      <c r="X179" s="23">
        <f t="shared" si="32"/>
        <v>-3.2616840461101467E-4</v>
      </c>
    </row>
    <row r="180" spans="1:24">
      <c r="A180" s="5">
        <v>4260</v>
      </c>
      <c r="B180" s="5">
        <v>7989</v>
      </c>
      <c r="C180" s="5">
        <v>588</v>
      </c>
      <c r="D180" s="5">
        <v>622</v>
      </c>
      <c r="E180" s="5">
        <v>4578</v>
      </c>
      <c r="F180" s="5">
        <v>2432</v>
      </c>
      <c r="G180" s="5">
        <v>436</v>
      </c>
      <c r="H180" s="5">
        <v>1</v>
      </c>
      <c r="I180" s="5">
        <v>226</v>
      </c>
      <c r="J180" s="5">
        <v>44</v>
      </c>
      <c r="K180" s="5">
        <v>435</v>
      </c>
      <c r="N180" s="23">
        <f t="shared" si="22"/>
        <v>-1.8786574091880177E-5</v>
      </c>
      <c r="O180" s="23">
        <f t="shared" si="23"/>
        <v>-3.681221487068027E-6</v>
      </c>
      <c r="P180" s="23">
        <f t="shared" si="24"/>
        <v>-3.4787097401240986E-4</v>
      </c>
      <c r="Q180" s="23">
        <f t="shared" si="25"/>
        <v>-1.9986669772404172E-4</v>
      </c>
      <c r="R180" s="23">
        <f t="shared" si="26"/>
        <v>-3.4250506036115833E-6</v>
      </c>
      <c r="S180" s="23">
        <f t="shared" si="27"/>
        <v>-7.1079148444260371E-5</v>
      </c>
      <c r="T180" s="23">
        <f t="shared" si="28"/>
        <v>-4.720672499863367E-4</v>
      </c>
      <c r="U180" s="23">
        <f t="shared" si="29"/>
        <v>-1.4509854593050243E-2</v>
      </c>
      <c r="V180" s="23">
        <f t="shared" si="30"/>
        <v>4.4863333440169697E-4</v>
      </c>
      <c r="W180" s="23">
        <f t="shared" si="31"/>
        <v>9.2338479346379954E-3</v>
      </c>
      <c r="X180" s="23">
        <f t="shared" si="32"/>
        <v>-4.7221927904044533E-4</v>
      </c>
    </row>
    <row r="181" spans="1:24">
      <c r="A181" s="5">
        <v>30624</v>
      </c>
      <c r="B181" s="5">
        <v>56950</v>
      </c>
      <c r="C181" s="5">
        <v>2080</v>
      </c>
      <c r="D181" s="5">
        <v>3253</v>
      </c>
      <c r="E181" s="5">
        <v>32033</v>
      </c>
      <c r="F181" s="5">
        <v>15744</v>
      </c>
      <c r="G181" s="5">
        <v>1376</v>
      </c>
      <c r="H181" s="5">
        <v>6</v>
      </c>
      <c r="I181" s="5">
        <v>345</v>
      </c>
      <c r="J181" s="5">
        <v>121</v>
      </c>
      <c r="K181" s="5">
        <v>1956</v>
      </c>
      <c r="N181" s="23">
        <f t="shared" si="22"/>
        <v>3.2021378591524345E-5</v>
      </c>
      <c r="O181" s="23">
        <f t="shared" si="23"/>
        <v>4.5779781984863908E-6</v>
      </c>
      <c r="P181" s="23">
        <f t="shared" si="24"/>
        <v>1.1872528066178443E-3</v>
      </c>
      <c r="Q181" s="23">
        <f t="shared" si="25"/>
        <v>4.5536098974456628E-4</v>
      </c>
      <c r="R181" s="23">
        <f t="shared" si="26"/>
        <v>4.2126270841381126E-6</v>
      </c>
      <c r="S181" s="23">
        <f t="shared" si="27"/>
        <v>1.5418638616943438E-4</v>
      </c>
      <c r="T181" s="23">
        <f t="shared" si="28"/>
        <v>2.0274118900437529E-3</v>
      </c>
      <c r="U181" s="23">
        <f t="shared" si="29"/>
        <v>-3.4206590951258659E-3</v>
      </c>
      <c r="V181" s="23">
        <f t="shared" si="30"/>
        <v>1.5837556736389125E-3</v>
      </c>
      <c r="W181" s="23">
        <f t="shared" si="31"/>
        <v>5.1722898575565016E-2</v>
      </c>
      <c r="X181" s="23">
        <f t="shared" si="32"/>
        <v>1.4764068613732741E-3</v>
      </c>
    </row>
    <row r="182" spans="1:24">
      <c r="A182" s="5">
        <v>2363</v>
      </c>
      <c r="B182" s="5">
        <v>4223</v>
      </c>
      <c r="C182" s="5">
        <v>393</v>
      </c>
      <c r="D182" s="5">
        <v>476</v>
      </c>
      <c r="E182" s="5">
        <v>3332</v>
      </c>
      <c r="F182" s="5">
        <v>1788</v>
      </c>
      <c r="G182" s="5">
        <v>297</v>
      </c>
      <c r="H182" s="5">
        <v>11</v>
      </c>
      <c r="I182" s="5">
        <v>68</v>
      </c>
      <c r="J182" s="5">
        <v>11</v>
      </c>
      <c r="K182" s="5">
        <v>348</v>
      </c>
      <c r="N182" s="23">
        <f t="shared" si="22"/>
        <v>-2.2442418661764046E-5</v>
      </c>
      <c r="O182" s="23">
        <f t="shared" si="23"/>
        <v>-4.3165056114894633E-6</v>
      </c>
      <c r="P182" s="23">
        <f t="shared" si="24"/>
        <v>-5.485071249660959E-4</v>
      </c>
      <c r="Q182" s="23">
        <f t="shared" si="25"/>
        <v>-2.3622672903168777E-4</v>
      </c>
      <c r="R182" s="23">
        <f t="shared" si="26"/>
        <v>-3.7716740382841794E-6</v>
      </c>
      <c r="S182" s="23">
        <f t="shared" si="27"/>
        <v>-8.197691018488684E-5</v>
      </c>
      <c r="T182" s="23">
        <f t="shared" si="28"/>
        <v>-8.4167108026738193E-4</v>
      </c>
      <c r="U182" s="23">
        <f t="shared" si="29"/>
        <v>7.6685364027985117E-3</v>
      </c>
      <c r="V182" s="23">
        <f t="shared" si="30"/>
        <v>-1.0585038891233454E-3</v>
      </c>
      <c r="W182" s="23">
        <f t="shared" si="31"/>
        <v>-8.9757451971878722E-3</v>
      </c>
      <c r="X182" s="23">
        <f t="shared" si="32"/>
        <v>-5.8367915689448453E-4</v>
      </c>
    </row>
    <row r="183" spans="1:24">
      <c r="A183" s="5">
        <v>2232</v>
      </c>
      <c r="B183" s="5">
        <v>4005</v>
      </c>
      <c r="C183" s="5">
        <v>374</v>
      </c>
      <c r="D183" s="5">
        <v>458</v>
      </c>
      <c r="E183" s="5">
        <v>3247</v>
      </c>
      <c r="F183" s="5">
        <v>1740</v>
      </c>
      <c r="G183" s="5">
        <v>278</v>
      </c>
      <c r="H183" s="5">
        <v>0</v>
      </c>
      <c r="I183" s="5">
        <v>62</v>
      </c>
      <c r="J183" s="5">
        <v>10</v>
      </c>
      <c r="K183" s="5">
        <v>335</v>
      </c>
      <c r="N183" s="23">
        <f t="shared" si="22"/>
        <v>-2.2694878144449755E-5</v>
      </c>
      <c r="O183" s="23">
        <f t="shared" si="23"/>
        <v>-4.3532798916604336E-6</v>
      </c>
      <c r="P183" s="23">
        <f t="shared" si="24"/>
        <v>-5.6805628839235248E-4</v>
      </c>
      <c r="Q183" s="23">
        <f t="shared" si="25"/>
        <v>-2.4070947261756192E-4</v>
      </c>
      <c r="R183" s="23">
        <f t="shared" si="26"/>
        <v>-3.7953200992369647E-6</v>
      </c>
      <c r="S183" s="23">
        <f t="shared" si="27"/>
        <v>-8.2789165718349684E-5</v>
      </c>
      <c r="T183" s="23">
        <f t="shared" si="28"/>
        <v>-8.9219246714033053E-4</v>
      </c>
      <c r="U183" s="23">
        <f t="shared" si="29"/>
        <v>-1.6727693692635118E-2</v>
      </c>
      <c r="V183" s="23">
        <f t="shared" si="30"/>
        <v>-1.1157369482445495E-3</v>
      </c>
      <c r="W183" s="23">
        <f t="shared" si="31"/>
        <v>-9.5275510496674442E-3</v>
      </c>
      <c r="X183" s="23">
        <f t="shared" si="32"/>
        <v>-6.0033408117152491E-4</v>
      </c>
    </row>
    <row r="184" spans="1:24">
      <c r="A184" s="5">
        <v>4048</v>
      </c>
      <c r="B184" s="5">
        <v>7217</v>
      </c>
      <c r="C184" s="5">
        <v>544</v>
      </c>
      <c r="D184" s="5">
        <v>602</v>
      </c>
      <c r="E184" s="5">
        <v>4046</v>
      </c>
      <c r="F184" s="5">
        <v>2280</v>
      </c>
      <c r="G184" s="5">
        <v>368</v>
      </c>
      <c r="H184" s="5">
        <v>5</v>
      </c>
      <c r="I184" s="5">
        <v>223</v>
      </c>
      <c r="J184" s="5">
        <v>35</v>
      </c>
      <c r="K184" s="5">
        <v>405</v>
      </c>
      <c r="N184" s="23">
        <f t="shared" si="22"/>
        <v>-1.919513447607384E-5</v>
      </c>
      <c r="O184" s="23">
        <f t="shared" si="23"/>
        <v>-3.8114496718936641E-6</v>
      </c>
      <c r="P184" s="23">
        <f t="shared" si="24"/>
        <v>-3.9314272089426721E-4</v>
      </c>
      <c r="Q184" s="23">
        <f t="shared" si="25"/>
        <v>-2.0484752393056858E-4</v>
      </c>
      <c r="R184" s="23">
        <f t="shared" si="26"/>
        <v>-3.5730471262807817E-6</v>
      </c>
      <c r="S184" s="23">
        <f t="shared" si="27"/>
        <v>-7.3651290966892714E-5</v>
      </c>
      <c r="T184" s="23">
        <f t="shared" si="28"/>
        <v>-6.5288063458425808E-4</v>
      </c>
      <c r="U184" s="23">
        <f t="shared" si="29"/>
        <v>-5.6384981947107411E-3</v>
      </c>
      <c r="V184" s="23">
        <f t="shared" si="30"/>
        <v>4.2001680484109492E-4</v>
      </c>
      <c r="W184" s="23">
        <f t="shared" si="31"/>
        <v>4.267595262321849E-3</v>
      </c>
      <c r="X184" s="23">
        <f t="shared" si="32"/>
        <v>-5.1065371967976914E-4</v>
      </c>
    </row>
    <row r="185" spans="1:24">
      <c r="A185" s="5">
        <v>1804</v>
      </c>
      <c r="B185" s="5">
        <v>2968</v>
      </c>
      <c r="C185" s="5">
        <v>330</v>
      </c>
      <c r="D185" s="5">
        <v>352</v>
      </c>
      <c r="E185" s="5">
        <v>2293</v>
      </c>
      <c r="F185" s="5">
        <v>1354</v>
      </c>
      <c r="G185" s="5">
        <v>234</v>
      </c>
      <c r="H185" s="5">
        <v>0</v>
      </c>
      <c r="I185" s="5">
        <v>61</v>
      </c>
      <c r="J185" s="5">
        <v>6</v>
      </c>
      <c r="K185" s="5">
        <v>280</v>
      </c>
      <c r="N185" s="23">
        <f t="shared" si="22"/>
        <v>-2.3519707599331305E-5</v>
      </c>
      <c r="O185" s="23">
        <f t="shared" si="23"/>
        <v>-4.528210756510415E-6</v>
      </c>
      <c r="P185" s="23">
        <f t="shared" si="24"/>
        <v>-6.1332803527420978E-4</v>
      </c>
      <c r="Q185" s="23">
        <f t="shared" si="25"/>
        <v>-2.6710785151215429E-4</v>
      </c>
      <c r="R185" s="23">
        <f t="shared" si="26"/>
        <v>-4.0607123598129335E-6</v>
      </c>
      <c r="S185" s="23">
        <f t="shared" si="27"/>
        <v>-8.9321053966613358E-5</v>
      </c>
      <c r="T185" s="23">
        <f t="shared" si="28"/>
        <v>-1.0091893630566327E-3</v>
      </c>
      <c r="U185" s="23">
        <f t="shared" si="29"/>
        <v>-1.6727693692635118E-2</v>
      </c>
      <c r="V185" s="23">
        <f t="shared" si="30"/>
        <v>-1.1252757914314169E-3</v>
      </c>
      <c r="W185" s="23">
        <f t="shared" si="31"/>
        <v>-1.173477445958573E-2</v>
      </c>
      <c r="X185" s="23">
        <f t="shared" si="32"/>
        <v>-6.7079722234361855E-4</v>
      </c>
    </row>
    <row r="186" spans="1:24">
      <c r="A186" s="5">
        <v>2351</v>
      </c>
      <c r="B186" s="5">
        <v>4028</v>
      </c>
      <c r="C186" s="5">
        <v>371</v>
      </c>
      <c r="D186" s="5">
        <v>392</v>
      </c>
      <c r="E186" s="5">
        <v>3112</v>
      </c>
      <c r="F186" s="5">
        <v>1791</v>
      </c>
      <c r="G186" s="5">
        <v>288</v>
      </c>
      <c r="H186" s="5">
        <v>1</v>
      </c>
      <c r="I186" s="5">
        <v>104</v>
      </c>
      <c r="J186" s="5">
        <v>12</v>
      </c>
      <c r="K186" s="5">
        <v>298</v>
      </c>
      <c r="N186" s="23">
        <f t="shared" si="22"/>
        <v>-2.2465544721246709E-5</v>
      </c>
      <c r="O186" s="23">
        <f t="shared" si="23"/>
        <v>-4.3494000364130378E-6</v>
      </c>
      <c r="P186" s="23">
        <f t="shared" si="24"/>
        <v>-5.7114299840702455E-4</v>
      </c>
      <c r="Q186" s="23">
        <f t="shared" si="25"/>
        <v>-2.5714619909910058E-4</v>
      </c>
      <c r="R186" s="23">
        <f t="shared" si="26"/>
        <v>-3.8328756078090362E-6</v>
      </c>
      <c r="S186" s="23">
        <f t="shared" si="27"/>
        <v>-8.1926144214045411E-5</v>
      </c>
      <c r="T186" s="23">
        <f t="shared" si="28"/>
        <v>-8.6560226352298917E-4</v>
      </c>
      <c r="U186" s="23">
        <f t="shared" si="29"/>
        <v>-1.4509854593050243E-2</v>
      </c>
      <c r="V186" s="23">
        <f t="shared" si="30"/>
        <v>-7.1510553439612062E-4</v>
      </c>
      <c r="W186" s="23">
        <f t="shared" si="31"/>
        <v>-8.4239393447083002E-3</v>
      </c>
      <c r="X186" s="23">
        <f t="shared" si="32"/>
        <v>-6.4773655796002431E-4</v>
      </c>
    </row>
    <row r="187" spans="1:24">
      <c r="A187" s="5">
        <v>3100</v>
      </c>
      <c r="B187" s="5">
        <v>5388</v>
      </c>
      <c r="C187" s="5">
        <v>518</v>
      </c>
      <c r="D187" s="5">
        <v>609</v>
      </c>
      <c r="E187" s="5">
        <v>3927</v>
      </c>
      <c r="F187" s="5">
        <v>2274</v>
      </c>
      <c r="G187" s="5">
        <v>367</v>
      </c>
      <c r="H187" s="5">
        <v>3</v>
      </c>
      <c r="I187" s="5">
        <v>146</v>
      </c>
      <c r="J187" s="5">
        <v>15</v>
      </c>
      <c r="K187" s="5">
        <v>422</v>
      </c>
      <c r="N187" s="23">
        <f t="shared" si="22"/>
        <v>-2.1022093175203999E-5</v>
      </c>
      <c r="O187" s="23">
        <f t="shared" si="23"/>
        <v>-4.1199825087409311E-6</v>
      </c>
      <c r="P187" s="23">
        <f t="shared" si="24"/>
        <v>-4.1989420768809201E-4</v>
      </c>
      <c r="Q187" s="23">
        <f t="shared" si="25"/>
        <v>-2.0310423475828417E-4</v>
      </c>
      <c r="R187" s="23">
        <f t="shared" si="26"/>
        <v>-3.6061516116146814E-6</v>
      </c>
      <c r="S187" s="23">
        <f t="shared" si="27"/>
        <v>-7.3752822908575559E-5</v>
      </c>
      <c r="T187" s="23">
        <f t="shared" si="28"/>
        <v>-6.555396549459922E-4</v>
      </c>
      <c r="U187" s="23">
        <f t="shared" si="29"/>
        <v>-1.0074176393880493E-2</v>
      </c>
      <c r="V187" s="23">
        <f t="shared" si="30"/>
        <v>-3.1447412054769159E-4</v>
      </c>
      <c r="W187" s="23">
        <f t="shared" si="31"/>
        <v>-6.768521787269585E-3</v>
      </c>
      <c r="X187" s="23">
        <f t="shared" si="32"/>
        <v>-4.8887420331748571E-4</v>
      </c>
    </row>
    <row r="188" spans="1:24">
      <c r="A188" s="5">
        <v>2360</v>
      </c>
      <c r="B188" s="5">
        <v>4004</v>
      </c>
      <c r="C188" s="5">
        <v>436</v>
      </c>
      <c r="D188" s="5">
        <v>486</v>
      </c>
      <c r="E188" s="5">
        <v>2757</v>
      </c>
      <c r="F188" s="5">
        <v>1603</v>
      </c>
      <c r="G188" s="5">
        <v>300</v>
      </c>
      <c r="H188" s="5">
        <v>2</v>
      </c>
      <c r="I188" s="5">
        <v>102</v>
      </c>
      <c r="J188" s="5">
        <v>15</v>
      </c>
      <c r="K188" s="5">
        <v>365</v>
      </c>
      <c r="N188" s="23">
        <f t="shared" si="22"/>
        <v>-2.2448200176634714E-5</v>
      </c>
      <c r="O188" s="23">
        <f t="shared" si="23"/>
        <v>-4.3534485810190155E-6</v>
      </c>
      <c r="P188" s="23">
        <f t="shared" si="24"/>
        <v>-5.0426428142246252E-4</v>
      </c>
      <c r="Q188" s="23">
        <f t="shared" si="25"/>
        <v>-2.3373631592842433E-4</v>
      </c>
      <c r="R188" s="23">
        <f t="shared" si="26"/>
        <v>-3.9316326859059632E-6</v>
      </c>
      <c r="S188" s="23">
        <f t="shared" si="27"/>
        <v>-8.5107478386774865E-5</v>
      </c>
      <c r="T188" s="23">
        <f t="shared" si="28"/>
        <v>-8.3369401918217945E-4</v>
      </c>
      <c r="U188" s="23">
        <f t="shared" si="29"/>
        <v>-1.2292015493465367E-2</v>
      </c>
      <c r="V188" s="23">
        <f t="shared" si="30"/>
        <v>-7.3418322076985532E-4</v>
      </c>
      <c r="W188" s="23">
        <f t="shared" si="31"/>
        <v>-6.768521787269585E-3</v>
      </c>
      <c r="X188" s="23">
        <f t="shared" si="32"/>
        <v>-5.6189964053220099E-4</v>
      </c>
    </row>
    <row r="189" spans="1:24">
      <c r="A189" s="5">
        <v>19648</v>
      </c>
      <c r="B189" s="5">
        <v>33643</v>
      </c>
      <c r="C189" s="5">
        <v>1359</v>
      </c>
      <c r="D189" s="5">
        <v>990</v>
      </c>
      <c r="E189" s="5">
        <v>24034</v>
      </c>
      <c r="F189" s="5">
        <v>13528</v>
      </c>
      <c r="G189" s="5">
        <v>1020</v>
      </c>
      <c r="H189" s="5">
        <v>9</v>
      </c>
      <c r="I189" s="5">
        <v>766</v>
      </c>
      <c r="J189" s="5">
        <v>43</v>
      </c>
      <c r="K189" s="5">
        <v>695</v>
      </c>
      <c r="N189" s="23">
        <f t="shared" si="22"/>
        <v>1.0868742851384457E-5</v>
      </c>
      <c r="O189" s="23">
        <f t="shared" si="23"/>
        <v>6.4633531800566502E-7</v>
      </c>
      <c r="P189" s="23">
        <f t="shared" si="24"/>
        <v>4.4541349975831793E-4</v>
      </c>
      <c r="Q189" s="23">
        <f t="shared" si="25"/>
        <v>-1.0821949552394755E-4</v>
      </c>
      <c r="R189" s="23">
        <f t="shared" si="26"/>
        <v>1.9873936540048102E-6</v>
      </c>
      <c r="S189" s="23">
        <f t="shared" si="27"/>
        <v>1.1668725570789987E-4</v>
      </c>
      <c r="T189" s="23">
        <f t="shared" si="28"/>
        <v>1.0808006412663998E-3</v>
      </c>
      <c r="U189" s="23">
        <f t="shared" si="29"/>
        <v>3.2328582036287609E-3</v>
      </c>
      <c r="V189" s="23">
        <f t="shared" si="30"/>
        <v>5.5996086553100691E-3</v>
      </c>
      <c r="W189" s="23">
        <f t="shared" si="31"/>
        <v>8.6820420821584234E-3</v>
      </c>
      <c r="X189" s="23">
        <f t="shared" si="32"/>
        <v>-1.3912079349963856E-4</v>
      </c>
    </row>
    <row r="190" spans="1:24">
      <c r="A190" s="5">
        <v>2295</v>
      </c>
      <c r="B190" s="5">
        <v>3721</v>
      </c>
      <c r="C190" s="5">
        <v>377</v>
      </c>
      <c r="D190" s="5">
        <v>402</v>
      </c>
      <c r="E190" s="5">
        <v>3121</v>
      </c>
      <c r="F190" s="5">
        <v>1882</v>
      </c>
      <c r="G190" s="5">
        <v>269</v>
      </c>
      <c r="H190" s="5">
        <v>0</v>
      </c>
      <c r="I190" s="5">
        <v>63</v>
      </c>
      <c r="J190" s="5">
        <v>7</v>
      </c>
      <c r="K190" s="5">
        <v>324</v>
      </c>
      <c r="N190" s="23">
        <f t="shared" si="22"/>
        <v>-2.257346633216579E-5</v>
      </c>
      <c r="O190" s="23">
        <f t="shared" si="23"/>
        <v>-4.401187669497844E-6</v>
      </c>
      <c r="P190" s="23">
        <f t="shared" si="24"/>
        <v>-5.6496957837768029E-4</v>
      </c>
      <c r="Q190" s="23">
        <f t="shared" si="25"/>
        <v>-2.5465578599583711E-4</v>
      </c>
      <c r="R190" s="23">
        <f t="shared" si="26"/>
        <v>-3.8303719072375644E-6</v>
      </c>
      <c r="S190" s="23">
        <f t="shared" si="27"/>
        <v>-8.0386243098522106E-5</v>
      </c>
      <c r="T190" s="23">
        <f t="shared" si="28"/>
        <v>-9.1612365039593776E-4</v>
      </c>
      <c r="U190" s="23">
        <f t="shared" si="29"/>
        <v>-1.6727693692635118E-2</v>
      </c>
      <c r="V190" s="23">
        <f t="shared" si="30"/>
        <v>-1.1061981050576822E-3</v>
      </c>
      <c r="W190" s="23">
        <f t="shared" si="31"/>
        <v>-1.1182968607106158E-2</v>
      </c>
      <c r="X190" s="23">
        <f t="shared" si="32"/>
        <v>-6.1442670940594366E-4</v>
      </c>
    </row>
    <row r="191" spans="1:24">
      <c r="A191" s="5">
        <v>3934</v>
      </c>
      <c r="B191" s="5">
        <v>6330</v>
      </c>
      <c r="C191" s="5">
        <v>512</v>
      </c>
      <c r="D191" s="5">
        <v>599</v>
      </c>
      <c r="E191" s="5">
        <v>5010</v>
      </c>
      <c r="F191" s="5">
        <v>3082</v>
      </c>
      <c r="G191" s="5">
        <v>384</v>
      </c>
      <c r="H191" s="5">
        <v>3</v>
      </c>
      <c r="I191" s="5">
        <v>113</v>
      </c>
      <c r="J191" s="5">
        <v>17</v>
      </c>
      <c r="K191" s="5">
        <v>437</v>
      </c>
      <c r="N191" s="23">
        <f t="shared" si="22"/>
        <v>-1.9414832041159113E-5</v>
      </c>
      <c r="O191" s="23">
        <f t="shared" si="23"/>
        <v>-3.9610771329562804E-6</v>
      </c>
      <c r="P191" s="23">
        <f t="shared" si="24"/>
        <v>-4.2606762771743616E-4</v>
      </c>
      <c r="Q191" s="23">
        <f t="shared" si="25"/>
        <v>-2.0559464786154761E-4</v>
      </c>
      <c r="R191" s="23">
        <f t="shared" si="26"/>
        <v>-3.3048729761809564E-6</v>
      </c>
      <c r="S191" s="23">
        <f t="shared" si="27"/>
        <v>-6.0079854761951064E-5</v>
      </c>
      <c r="T191" s="23">
        <f t="shared" si="28"/>
        <v>-6.1033630879651186E-4</v>
      </c>
      <c r="U191" s="23">
        <f t="shared" si="29"/>
        <v>-1.0074176393880493E-2</v>
      </c>
      <c r="V191" s="23">
        <f t="shared" si="30"/>
        <v>-6.2925594571431437E-4</v>
      </c>
      <c r="W191" s="23">
        <f t="shared" si="31"/>
        <v>-5.6649100823104419E-3</v>
      </c>
      <c r="X191" s="23">
        <f t="shared" si="32"/>
        <v>-4.6965698299782376E-4</v>
      </c>
    </row>
    <row r="192" spans="1:24">
      <c r="A192" s="5">
        <v>34512</v>
      </c>
      <c r="B192" s="5">
        <v>76659</v>
      </c>
      <c r="C192" s="5">
        <v>1666</v>
      </c>
      <c r="D192" s="5">
        <v>1977</v>
      </c>
      <c r="E192" s="5">
        <v>54860</v>
      </c>
      <c r="F192" s="5">
        <v>22816</v>
      </c>
      <c r="G192" s="5">
        <v>1278</v>
      </c>
      <c r="H192" s="5">
        <v>6</v>
      </c>
      <c r="I192" s="5">
        <v>442</v>
      </c>
      <c r="J192" s="5">
        <v>42</v>
      </c>
      <c r="K192" s="5">
        <v>1333</v>
      </c>
      <c r="N192" s="23">
        <f t="shared" si="22"/>
        <v>3.9514221863906263E-5</v>
      </c>
      <c r="O192" s="23">
        <f t="shared" si="23"/>
        <v>7.9026767667875301E-6</v>
      </c>
      <c r="P192" s="23">
        <f t="shared" si="24"/>
        <v>7.6128682459309543E-4</v>
      </c>
      <c r="Q192" s="23">
        <f t="shared" si="25"/>
        <v>1.3758427776815283E-4</v>
      </c>
      <c r="R192" s="23">
        <f t="shared" si="26"/>
        <v>1.056284630024674E-5</v>
      </c>
      <c r="S192" s="23">
        <f t="shared" si="27"/>
        <v>2.7385870143295971E-4</v>
      </c>
      <c r="T192" s="23">
        <f t="shared" si="28"/>
        <v>1.7668278945938073E-3</v>
      </c>
      <c r="U192" s="23">
        <f t="shared" si="29"/>
        <v>-3.4206590951258659E-3</v>
      </c>
      <c r="V192" s="23">
        <f t="shared" si="30"/>
        <v>2.5090234627650459E-3</v>
      </c>
      <c r="W192" s="23">
        <f t="shared" si="31"/>
        <v>8.1302362296788513E-3</v>
      </c>
      <c r="X192" s="23">
        <f t="shared" si="32"/>
        <v>6.7825164409664879E-4</v>
      </c>
    </row>
    <row r="193" spans="1:24">
      <c r="A193" s="5">
        <v>5282</v>
      </c>
      <c r="B193" s="5">
        <v>8730</v>
      </c>
      <c r="C193" s="5">
        <v>703</v>
      </c>
      <c r="D193" s="5">
        <v>772</v>
      </c>
      <c r="E193" s="5">
        <v>5123</v>
      </c>
      <c r="F193" s="5">
        <v>3244</v>
      </c>
      <c r="G193" s="5">
        <v>470</v>
      </c>
      <c r="H193" s="5">
        <v>9</v>
      </c>
      <c r="I193" s="5">
        <v>278</v>
      </c>
      <c r="J193" s="5">
        <v>43</v>
      </c>
      <c r="K193" s="5">
        <v>530</v>
      </c>
      <c r="N193" s="23">
        <f t="shared" si="22"/>
        <v>-1.6817004692606948E-5</v>
      </c>
      <c r="O193" s="23">
        <f t="shared" si="23"/>
        <v>-3.5562226723584457E-6</v>
      </c>
      <c r="P193" s="23">
        <f t="shared" si="24"/>
        <v>-2.295470901166463E-4</v>
      </c>
      <c r="Q193" s="23">
        <f t="shared" si="25"/>
        <v>-1.6251050117509029E-4</v>
      </c>
      <c r="R193" s="23">
        <f t="shared" si="26"/>
        <v>-3.2734376245613711E-6</v>
      </c>
      <c r="S193" s="23">
        <f t="shared" si="27"/>
        <v>-5.733849233651397E-5</v>
      </c>
      <c r="T193" s="23">
        <f t="shared" si="28"/>
        <v>-3.8166055768737602E-4</v>
      </c>
      <c r="U193" s="23">
        <f t="shared" si="29"/>
        <v>3.2328582036287609E-3</v>
      </c>
      <c r="V193" s="23">
        <f t="shared" si="30"/>
        <v>9.4465318011879948E-4</v>
      </c>
      <c r="W193" s="23">
        <f t="shared" si="31"/>
        <v>8.6820420821584234E-3</v>
      </c>
      <c r="X193" s="23">
        <f t="shared" si="32"/>
        <v>-3.5051021701591978E-4</v>
      </c>
    </row>
    <row r="194" spans="1:24">
      <c r="A194" s="5">
        <v>1809</v>
      </c>
      <c r="B194" s="5">
        <v>3130</v>
      </c>
      <c r="C194" s="5">
        <v>399</v>
      </c>
      <c r="D194" s="5">
        <v>494</v>
      </c>
      <c r="E194" s="5">
        <v>2541</v>
      </c>
      <c r="F194" s="5">
        <v>1435</v>
      </c>
      <c r="G194" s="5">
        <v>289</v>
      </c>
      <c r="H194" s="5">
        <v>2</v>
      </c>
      <c r="I194" s="5">
        <v>64</v>
      </c>
      <c r="J194" s="5">
        <v>7</v>
      </c>
      <c r="K194" s="5">
        <v>359</v>
      </c>
      <c r="N194" s="23">
        <f t="shared" ref="N194:N257" si="33">(A194-$A$498)/$A$499</f>
        <v>-2.3510071741213529E-5</v>
      </c>
      <c r="O194" s="23">
        <f t="shared" ref="O194:O257" si="34">(B194-$B$498)/$B$499</f>
        <v>-4.5008830804200606E-6</v>
      </c>
      <c r="P194" s="23">
        <f t="shared" ref="P194:P257" si="35">(C194-$C$498)/$C$499</f>
        <v>-5.4233370493675164E-4</v>
      </c>
      <c r="Q194" s="23">
        <f t="shared" si="25"/>
        <v>-2.3174398544581359E-4</v>
      </c>
      <c r="R194" s="23">
        <f t="shared" si="26"/>
        <v>-3.9917214996212771E-6</v>
      </c>
      <c r="S194" s="23">
        <f t="shared" si="27"/>
        <v>-8.7950372753894818E-5</v>
      </c>
      <c r="T194" s="23">
        <f t="shared" si="28"/>
        <v>-8.6294324316125504E-4</v>
      </c>
      <c r="U194" s="23">
        <f t="shared" si="29"/>
        <v>-1.2292015493465367E-2</v>
      </c>
      <c r="V194" s="23">
        <f t="shared" si="30"/>
        <v>-1.0966592618708148E-3</v>
      </c>
      <c r="W194" s="23">
        <f t="shared" si="31"/>
        <v>-1.1182968607106158E-2</v>
      </c>
      <c r="X194" s="23">
        <f t="shared" si="32"/>
        <v>-5.6958652866006577E-4</v>
      </c>
    </row>
    <row r="195" spans="1:24">
      <c r="A195" s="5">
        <v>1920</v>
      </c>
      <c r="B195" s="5">
        <v>3124</v>
      </c>
      <c r="C195" s="5">
        <v>365</v>
      </c>
      <c r="D195" s="5">
        <v>428</v>
      </c>
      <c r="E195" s="5">
        <v>2541</v>
      </c>
      <c r="F195" s="5">
        <v>1519</v>
      </c>
      <c r="G195" s="5">
        <v>251</v>
      </c>
      <c r="H195" s="5">
        <v>1</v>
      </c>
      <c r="I195" s="5">
        <v>52</v>
      </c>
      <c r="J195" s="5">
        <v>7</v>
      </c>
      <c r="K195" s="5">
        <v>331</v>
      </c>
      <c r="N195" s="23">
        <f t="shared" si="33"/>
        <v>-2.329615569099892E-5</v>
      </c>
      <c r="O195" s="23">
        <f t="shared" si="34"/>
        <v>-4.5018952165715554E-6</v>
      </c>
      <c r="P195" s="23">
        <f t="shared" si="35"/>
        <v>-5.773164184363687E-4</v>
      </c>
      <c r="Q195" s="23">
        <f t="shared" ref="Q195:Q258" si="36">(D195-$D$498)/$D$499</f>
        <v>-2.4818071192735222E-4</v>
      </c>
      <c r="R195" s="23">
        <f t="shared" ref="R195:R258" si="37">(E195-$E$498)/$E$499</f>
        <v>-3.9917214996212771E-6</v>
      </c>
      <c r="S195" s="23">
        <f t="shared" ref="S195:S258" si="38">(F195-$F$498)/$F$499</f>
        <v>-8.6528925570334848E-5</v>
      </c>
      <c r="T195" s="23">
        <f t="shared" ref="T195:T258" si="39">(G195-$G$498)/$G$499</f>
        <v>-9.6398601690715223E-4</v>
      </c>
      <c r="U195" s="23">
        <f t="shared" ref="U195:U258" si="40">(H195-$H$498)/$H$499</f>
        <v>-1.4509854593050243E-2</v>
      </c>
      <c r="V195" s="23">
        <f t="shared" ref="V195:V258" si="41">(I195-$I$498)/$I$499</f>
        <v>-1.2111253801132232E-3</v>
      </c>
      <c r="W195" s="23">
        <f t="shared" ref="W195:W258" si="42">(J195-$J$498)/$J$499</f>
        <v>-1.1182968607106158E-2</v>
      </c>
      <c r="X195" s="23">
        <f t="shared" ref="X195:X258" si="43">(K195-$K$498)/$K$499</f>
        <v>-6.0545867325676806E-4</v>
      </c>
    </row>
    <row r="196" spans="1:24">
      <c r="A196" s="5">
        <v>1954</v>
      </c>
      <c r="B196" s="5">
        <v>3530</v>
      </c>
      <c r="C196" s="5">
        <v>356</v>
      </c>
      <c r="D196" s="5">
        <v>443</v>
      </c>
      <c r="E196" s="5">
        <v>3295</v>
      </c>
      <c r="F196" s="5">
        <v>1772</v>
      </c>
      <c r="G196" s="5">
        <v>252</v>
      </c>
      <c r="H196" s="5">
        <v>0</v>
      </c>
      <c r="I196" s="5">
        <v>30</v>
      </c>
      <c r="J196" s="5">
        <v>2</v>
      </c>
      <c r="K196" s="5">
        <v>333</v>
      </c>
      <c r="N196" s="23">
        <f t="shared" si="33"/>
        <v>-2.323063185579805E-5</v>
      </c>
      <c r="O196" s="23">
        <f t="shared" si="34"/>
        <v>-4.4334073369870883E-6</v>
      </c>
      <c r="P196" s="23">
        <f t="shared" si="35"/>
        <v>-5.8657654848038503E-4</v>
      </c>
      <c r="Q196" s="23">
        <f t="shared" si="36"/>
        <v>-2.4444509227245707E-4</v>
      </c>
      <c r="R196" s="23">
        <f t="shared" si="37"/>
        <v>-3.7819670295224509E-6</v>
      </c>
      <c r="S196" s="23">
        <f t="shared" si="38"/>
        <v>-8.224766202937445E-5</v>
      </c>
      <c r="T196" s="23">
        <f t="shared" si="39"/>
        <v>-9.613269965454181E-4</v>
      </c>
      <c r="U196" s="23">
        <f t="shared" si="40"/>
        <v>-1.6727693692635118E-2</v>
      </c>
      <c r="V196" s="23">
        <f t="shared" si="41"/>
        <v>-1.4209799302243051E-3</v>
      </c>
      <c r="W196" s="23">
        <f t="shared" si="42"/>
        <v>-1.3941997869504017E-2</v>
      </c>
      <c r="X196" s="23">
        <f t="shared" si="43"/>
        <v>-6.0289637721414643E-4</v>
      </c>
    </row>
    <row r="197" spans="1:24">
      <c r="A197" s="5">
        <v>33536</v>
      </c>
      <c r="B197" s="5">
        <v>64850</v>
      </c>
      <c r="C197" s="5">
        <v>1954</v>
      </c>
      <c r="D197" s="5">
        <v>1678</v>
      </c>
      <c r="E197" s="5">
        <v>50076</v>
      </c>
      <c r="F197" s="5">
        <v>24448</v>
      </c>
      <c r="G197" s="5">
        <v>1564</v>
      </c>
      <c r="H197" s="5">
        <v>33</v>
      </c>
      <c r="I197" s="5">
        <v>1155</v>
      </c>
      <c r="J197" s="5">
        <v>102</v>
      </c>
      <c r="K197" s="5">
        <v>1016</v>
      </c>
      <c r="N197" s="23">
        <f t="shared" si="33"/>
        <v>3.7633302359316563E-5</v>
      </c>
      <c r="O197" s="23">
        <f t="shared" si="34"/>
        <v>5.9106241312875984E-6</v>
      </c>
      <c r="P197" s="23">
        <f t="shared" si="35"/>
        <v>1.0576109860016164E-3</v>
      </c>
      <c r="Q197" s="23">
        <f t="shared" si="36"/>
        <v>6.312092598057632E-5</v>
      </c>
      <c r="R197" s="23">
        <f t="shared" si="37"/>
        <v>9.2319903520334981E-6</v>
      </c>
      <c r="S197" s="23">
        <f t="shared" si="38"/>
        <v>3.0147538957069634E-4</v>
      </c>
      <c r="T197" s="23">
        <f t="shared" si="39"/>
        <v>2.527307718049771E-3</v>
      </c>
      <c r="U197" s="23">
        <f t="shared" si="40"/>
        <v>5.6460996593665769E-2</v>
      </c>
      <c r="V197" s="23">
        <f t="shared" si="41"/>
        <v>9.3102186550014718E-3</v>
      </c>
      <c r="W197" s="23">
        <f t="shared" si="42"/>
        <v>4.1238587378453151E-2</v>
      </c>
      <c r="X197" s="23">
        <f t="shared" si="43"/>
        <v>2.7212772134112674E-4</v>
      </c>
    </row>
    <row r="198" spans="1:24">
      <c r="A198" s="5">
        <v>4204</v>
      </c>
      <c r="B198" s="5">
        <v>7191</v>
      </c>
      <c r="C198" s="5">
        <v>498</v>
      </c>
      <c r="D198" s="5">
        <v>596</v>
      </c>
      <c r="E198" s="5">
        <v>5161</v>
      </c>
      <c r="F198" s="5">
        <v>2974</v>
      </c>
      <c r="G198" s="5">
        <v>387</v>
      </c>
      <c r="H198" s="5">
        <v>2</v>
      </c>
      <c r="I198" s="5">
        <v>139</v>
      </c>
      <c r="J198" s="5">
        <v>25</v>
      </c>
      <c r="K198" s="5">
        <v>408</v>
      </c>
      <c r="N198" s="23">
        <f t="shared" si="33"/>
        <v>-1.8894495702799259E-5</v>
      </c>
      <c r="O198" s="23">
        <f t="shared" si="34"/>
        <v>-3.815835595216807E-6</v>
      </c>
      <c r="P198" s="23">
        <f t="shared" si="35"/>
        <v>-4.4047227445257261E-4</v>
      </c>
      <c r="Q198" s="23">
        <f t="shared" si="36"/>
        <v>-2.0634177179252664E-4</v>
      </c>
      <c r="R198" s="23">
        <f t="shared" si="37"/>
        <v>-3.2628664443707141E-6</v>
      </c>
      <c r="S198" s="23">
        <f t="shared" si="38"/>
        <v>-6.1907429712242449E-5</v>
      </c>
      <c r="T198" s="23">
        <f t="shared" si="39"/>
        <v>-6.0235924771130948E-4</v>
      </c>
      <c r="U198" s="23">
        <f t="shared" si="40"/>
        <v>-1.2292015493465367E-2</v>
      </c>
      <c r="V198" s="23">
        <f t="shared" si="41"/>
        <v>-3.8124602285576309E-4</v>
      </c>
      <c r="W198" s="23">
        <f t="shared" si="42"/>
        <v>-1.250463262473868E-3</v>
      </c>
      <c r="X198" s="23">
        <f t="shared" si="43"/>
        <v>-5.068102756158368E-4</v>
      </c>
    </row>
    <row r="199" spans="1:24">
      <c r="A199" s="5">
        <v>3376</v>
      </c>
      <c r="B199" s="5">
        <v>6557</v>
      </c>
      <c r="C199" s="5">
        <v>428</v>
      </c>
      <c r="D199" s="5">
        <v>631</v>
      </c>
      <c r="E199" s="5">
        <v>5700</v>
      </c>
      <c r="F199" s="5">
        <v>2806</v>
      </c>
      <c r="G199" s="5">
        <v>331</v>
      </c>
      <c r="H199" s="5">
        <v>0</v>
      </c>
      <c r="I199" s="5">
        <v>40</v>
      </c>
      <c r="J199" s="5">
        <v>5</v>
      </c>
      <c r="K199" s="5">
        <v>409</v>
      </c>
      <c r="N199" s="23">
        <f t="shared" si="33"/>
        <v>-2.0490193807102815E-5</v>
      </c>
      <c r="O199" s="23">
        <f t="shared" si="34"/>
        <v>-3.9227846485580687E-6</v>
      </c>
      <c r="P199" s="23">
        <f t="shared" si="35"/>
        <v>-5.1249550812825482E-4</v>
      </c>
      <c r="Q199" s="23">
        <f t="shared" si="36"/>
        <v>-1.9762532593110463E-4</v>
      </c>
      <c r="R199" s="23">
        <f t="shared" si="37"/>
        <v>-3.1129225990348158E-6</v>
      </c>
      <c r="S199" s="23">
        <f t="shared" si="38"/>
        <v>-6.4750324079362401E-5</v>
      </c>
      <c r="T199" s="23">
        <f t="shared" si="39"/>
        <v>-7.5126438796842125E-4</v>
      </c>
      <c r="U199" s="23">
        <f t="shared" si="40"/>
        <v>-1.6727693692635118E-2</v>
      </c>
      <c r="V199" s="23">
        <f t="shared" si="41"/>
        <v>-1.3255914983556314E-3</v>
      </c>
      <c r="W199" s="23">
        <f t="shared" si="42"/>
        <v>-1.2286580312065302E-2</v>
      </c>
      <c r="X199" s="23">
        <f t="shared" si="43"/>
        <v>-5.0552912759452599E-4</v>
      </c>
    </row>
    <row r="200" spans="1:24">
      <c r="A200" s="5">
        <v>9236</v>
      </c>
      <c r="B200" s="5">
        <v>16054</v>
      </c>
      <c r="C200" s="5">
        <v>1151</v>
      </c>
      <c r="D200" s="5">
        <v>1560</v>
      </c>
      <c r="E200" s="5">
        <v>14014</v>
      </c>
      <c r="F200" s="5">
        <v>7880</v>
      </c>
      <c r="G200" s="5">
        <v>1075</v>
      </c>
      <c r="H200" s="5">
        <v>2</v>
      </c>
      <c r="I200" s="5">
        <v>53</v>
      </c>
      <c r="J200" s="5">
        <v>15</v>
      </c>
      <c r="K200" s="5">
        <v>1130</v>
      </c>
      <c r="N200" s="23">
        <f t="shared" si="33"/>
        <v>-9.1969680930704007E-6</v>
      </c>
      <c r="O200" s="23">
        <f t="shared" si="34"/>
        <v>-2.3207418101007189E-6</v>
      </c>
      <c r="P200" s="23">
        <f t="shared" si="35"/>
        <v>2.3140160540771951E-4</v>
      </c>
      <c r="Q200" s="23">
        <f t="shared" si="36"/>
        <v>3.3734051362067864E-5</v>
      </c>
      <c r="R200" s="23">
        <f t="shared" si="37"/>
        <v>-8.0005964890001425E-7</v>
      </c>
      <c r="S200" s="23">
        <f t="shared" si="38"/>
        <v>2.111185460377216E-5</v>
      </c>
      <c r="T200" s="23">
        <f t="shared" si="39"/>
        <v>1.2270467611617774E-3</v>
      </c>
      <c r="U200" s="23">
        <f t="shared" si="40"/>
        <v>-1.2292015493465367E-2</v>
      </c>
      <c r="V200" s="23">
        <f t="shared" si="41"/>
        <v>-1.2015865369263557E-3</v>
      </c>
      <c r="W200" s="23">
        <f t="shared" si="42"/>
        <v>-6.768521787269585E-3</v>
      </c>
      <c r="X200" s="23">
        <f t="shared" si="43"/>
        <v>4.1817859577055735E-4</v>
      </c>
    </row>
    <row r="201" spans="1:24">
      <c r="A201" s="5">
        <v>72864</v>
      </c>
      <c r="B201" s="5">
        <v>205934</v>
      </c>
      <c r="C201" s="5">
        <v>946</v>
      </c>
      <c r="D201" s="5">
        <v>1158</v>
      </c>
      <c r="E201" s="5">
        <v>122474</v>
      </c>
      <c r="F201" s="5">
        <v>30912</v>
      </c>
      <c r="G201" s="5">
        <v>646</v>
      </c>
      <c r="H201" s="5">
        <v>4</v>
      </c>
      <c r="I201" s="5">
        <v>220</v>
      </c>
      <c r="J201" s="5">
        <v>19</v>
      </c>
      <c r="K201" s="5">
        <v>759</v>
      </c>
      <c r="N201" s="23">
        <f t="shared" si="33"/>
        <v>1.1342510797048835E-4</v>
      </c>
      <c r="O201" s="23">
        <f t="shared" si="34"/>
        <v>2.9709993597531332E-5</v>
      </c>
      <c r="P201" s="23">
        <f t="shared" si="35"/>
        <v>2.0476421071793195E-5</v>
      </c>
      <c r="Q201" s="23">
        <f t="shared" si="36"/>
        <v>-6.6380555389121952E-5</v>
      </c>
      <c r="R201" s="23">
        <f t="shared" si="37"/>
        <v>2.9372314126854204E-5</v>
      </c>
      <c r="S201" s="23">
        <f t="shared" si="38"/>
        <v>4.1085913474369235E-4</v>
      </c>
      <c r="T201" s="23">
        <f t="shared" si="39"/>
        <v>8.6327025977832233E-5</v>
      </c>
      <c r="U201" s="23">
        <f t="shared" si="40"/>
        <v>-7.8563372942956171E-3</v>
      </c>
      <c r="V201" s="23">
        <f t="shared" si="41"/>
        <v>3.9140027528049282E-4</v>
      </c>
      <c r="W201" s="23">
        <f t="shared" si="42"/>
        <v>-4.5612983773512979E-3</v>
      </c>
      <c r="X201" s="23">
        <f t="shared" si="43"/>
        <v>-5.7127320135747668E-5</v>
      </c>
    </row>
    <row r="202" spans="1:24">
      <c r="A202" s="5">
        <v>3358</v>
      </c>
      <c r="B202" s="5">
        <v>5682</v>
      </c>
      <c r="C202" s="5">
        <v>394</v>
      </c>
      <c r="D202" s="5">
        <v>523</v>
      </c>
      <c r="E202" s="5">
        <v>4200</v>
      </c>
      <c r="F202" s="5">
        <v>2426</v>
      </c>
      <c r="G202" s="5">
        <v>298</v>
      </c>
      <c r="H202" s="5">
        <v>2</v>
      </c>
      <c r="I202" s="5">
        <v>114</v>
      </c>
      <c r="J202" s="5">
        <v>16</v>
      </c>
      <c r="K202" s="5">
        <v>323</v>
      </c>
      <c r="N202" s="23">
        <f t="shared" si="33"/>
        <v>-2.0524882896326804E-5</v>
      </c>
      <c r="O202" s="23">
        <f t="shared" si="34"/>
        <v>-4.0703878373176965E-6</v>
      </c>
      <c r="P202" s="23">
        <f t="shared" si="35"/>
        <v>-5.4747822162787188E-4</v>
      </c>
      <c r="Q202" s="23">
        <f t="shared" si="36"/>
        <v>-2.2452178744634965E-4</v>
      </c>
      <c r="R202" s="23">
        <f t="shared" si="37"/>
        <v>-3.5302060276133823E-6</v>
      </c>
      <c r="S202" s="23">
        <f t="shared" si="38"/>
        <v>-7.118068038594323E-5</v>
      </c>
      <c r="T202" s="23">
        <f t="shared" si="39"/>
        <v>-8.3901205990564781E-4</v>
      </c>
      <c r="U202" s="23">
        <f t="shared" si="40"/>
        <v>-1.2292015493465367E-2</v>
      </c>
      <c r="V202" s="23">
        <f t="shared" si="41"/>
        <v>-6.1971710252744703E-4</v>
      </c>
      <c r="W202" s="23">
        <f t="shared" si="42"/>
        <v>-6.216715934790013E-3</v>
      </c>
      <c r="X202" s="23">
        <f t="shared" si="43"/>
        <v>-6.1570785742725437E-4</v>
      </c>
    </row>
    <row r="203" spans="1:24">
      <c r="A203" s="5">
        <v>3254</v>
      </c>
      <c r="B203" s="5">
        <v>5644</v>
      </c>
      <c r="C203" s="5">
        <v>371</v>
      </c>
      <c r="D203" s="5">
        <v>513</v>
      </c>
      <c r="E203" s="5">
        <v>5069</v>
      </c>
      <c r="F203" s="5">
        <v>2846</v>
      </c>
      <c r="G203" s="5">
        <v>283</v>
      </c>
      <c r="H203" s="5">
        <v>0</v>
      </c>
      <c r="I203" s="5">
        <v>39</v>
      </c>
      <c r="J203" s="5">
        <v>3</v>
      </c>
      <c r="K203" s="5">
        <v>344</v>
      </c>
      <c r="N203" s="23">
        <f t="shared" si="33"/>
        <v>-2.0725308745176525E-5</v>
      </c>
      <c r="O203" s="23">
        <f t="shared" si="34"/>
        <v>-4.0767980329438286E-6</v>
      </c>
      <c r="P203" s="23">
        <f t="shared" si="35"/>
        <v>-5.7114299840702455E-4</v>
      </c>
      <c r="Q203" s="23">
        <f t="shared" si="36"/>
        <v>-2.2701220054961309E-4</v>
      </c>
      <c r="R203" s="23">
        <f t="shared" si="37"/>
        <v>-3.2884598279901993E-6</v>
      </c>
      <c r="S203" s="23">
        <f t="shared" si="38"/>
        <v>-6.4073444468143369E-5</v>
      </c>
      <c r="T203" s="23">
        <f t="shared" si="39"/>
        <v>-8.7889736533165979E-4</v>
      </c>
      <c r="U203" s="23">
        <f t="shared" si="40"/>
        <v>-1.6727693692635118E-2</v>
      </c>
      <c r="V203" s="23">
        <f t="shared" si="41"/>
        <v>-1.3351303415424988E-3</v>
      </c>
      <c r="W203" s="23">
        <f t="shared" si="42"/>
        <v>-1.3390192017024445E-2</v>
      </c>
      <c r="X203" s="23">
        <f t="shared" si="43"/>
        <v>-5.8880374897972768E-4</v>
      </c>
    </row>
    <row r="204" spans="1:24">
      <c r="A204" s="5">
        <v>50640</v>
      </c>
      <c r="B204" s="5">
        <v>121234</v>
      </c>
      <c r="C204" s="5">
        <v>2240</v>
      </c>
      <c r="D204" s="5">
        <v>2779</v>
      </c>
      <c r="E204" s="5">
        <v>92348</v>
      </c>
      <c r="F204" s="5">
        <v>34880</v>
      </c>
      <c r="G204" s="5">
        <v>1790</v>
      </c>
      <c r="H204" s="5">
        <v>4</v>
      </c>
      <c r="I204" s="5">
        <v>859</v>
      </c>
      <c r="J204" s="5">
        <v>68</v>
      </c>
      <c r="K204" s="5">
        <v>1577</v>
      </c>
      <c r="N204" s="23">
        <f t="shared" si="33"/>
        <v>7.0595645808601607E-5</v>
      </c>
      <c r="O204" s="23">
        <f t="shared" si="34"/>
        <v>1.5422004925599404E-5</v>
      </c>
      <c r="P204" s="23">
        <f t="shared" si="35"/>
        <v>1.3518773407336891E-3</v>
      </c>
      <c r="Q204" s="23">
        <f t="shared" si="36"/>
        <v>3.3731540864987976E-4</v>
      </c>
      <c r="R204" s="23">
        <f t="shared" si="37"/>
        <v>2.0991593747282273E-5</v>
      </c>
      <c r="S204" s="23">
        <f t="shared" si="38"/>
        <v>4.7800559217662061E-4</v>
      </c>
      <c r="T204" s="23">
        <f t="shared" si="39"/>
        <v>3.1282463198016863E-3</v>
      </c>
      <c r="U204" s="23">
        <f t="shared" si="40"/>
        <v>-7.8563372942956171E-3</v>
      </c>
      <c r="V204" s="23">
        <f t="shared" si="41"/>
        <v>6.4867210716887339E-3</v>
      </c>
      <c r="W204" s="23">
        <f t="shared" si="42"/>
        <v>2.2477188394147717E-2</v>
      </c>
      <c r="X204" s="23">
        <f t="shared" si="43"/>
        <v>9.9085176129648294E-4</v>
      </c>
    </row>
    <row r="205" spans="1:24">
      <c r="A205" s="5">
        <v>3734</v>
      </c>
      <c r="B205" s="5">
        <v>6218</v>
      </c>
      <c r="C205" s="5">
        <v>529</v>
      </c>
      <c r="D205" s="5">
        <v>794</v>
      </c>
      <c r="E205" s="5">
        <v>4831</v>
      </c>
      <c r="F205" s="5">
        <v>2868</v>
      </c>
      <c r="G205" s="5">
        <v>389</v>
      </c>
      <c r="H205" s="5">
        <v>5</v>
      </c>
      <c r="I205" s="5">
        <v>137</v>
      </c>
      <c r="J205" s="5">
        <v>20</v>
      </c>
      <c r="K205" s="5">
        <v>434</v>
      </c>
      <c r="N205" s="23">
        <f t="shared" si="33"/>
        <v>-1.9800266365870116E-5</v>
      </c>
      <c r="O205" s="23">
        <f t="shared" si="34"/>
        <v>-3.979970341117513E-6</v>
      </c>
      <c r="P205" s="23">
        <f t="shared" si="35"/>
        <v>-4.0857627096762763E-4</v>
      </c>
      <c r="Q205" s="23">
        <f t="shared" si="36"/>
        <v>-1.5703159234791073E-4</v>
      </c>
      <c r="R205" s="23">
        <f t="shared" si="37"/>
        <v>-3.3546687986579984E-6</v>
      </c>
      <c r="S205" s="23">
        <f t="shared" si="38"/>
        <v>-6.37011606819729E-5</v>
      </c>
      <c r="T205" s="23">
        <f t="shared" si="39"/>
        <v>-5.9704120698784123E-4</v>
      </c>
      <c r="U205" s="23">
        <f t="shared" si="40"/>
        <v>-5.6384981947107411E-3</v>
      </c>
      <c r="V205" s="23">
        <f t="shared" si="41"/>
        <v>-4.0032370922949779E-4</v>
      </c>
      <c r="W205" s="23">
        <f t="shared" si="42"/>
        <v>-4.0094925248717267E-3</v>
      </c>
      <c r="X205" s="23">
        <f t="shared" si="43"/>
        <v>-4.7350042706175615E-4</v>
      </c>
    </row>
    <row r="206" spans="1:24">
      <c r="A206" s="5">
        <v>2594</v>
      </c>
      <c r="B206" s="5">
        <v>4220</v>
      </c>
      <c r="C206" s="5">
        <v>347</v>
      </c>
      <c r="D206" s="5">
        <v>529</v>
      </c>
      <c r="E206" s="5">
        <v>3418</v>
      </c>
      <c r="F206" s="5">
        <v>2067</v>
      </c>
      <c r="G206" s="5">
        <v>248</v>
      </c>
      <c r="H206" s="5">
        <v>1</v>
      </c>
      <c r="I206" s="5">
        <v>54</v>
      </c>
      <c r="J206" s="5">
        <v>11</v>
      </c>
      <c r="K206" s="5">
        <v>315</v>
      </c>
      <c r="N206" s="23">
        <f t="shared" si="33"/>
        <v>-2.1997242016722838E-5</v>
      </c>
      <c r="O206" s="23">
        <f t="shared" si="34"/>
        <v>-4.3170116795652107E-6</v>
      </c>
      <c r="P206" s="23">
        <f t="shared" si="35"/>
        <v>-5.9583667852440125E-4</v>
      </c>
      <c r="Q206" s="23">
        <f t="shared" si="36"/>
        <v>-2.2302753958439159E-4</v>
      </c>
      <c r="R206" s="23">
        <f t="shared" si="37"/>
        <v>-3.7477497883790082E-6</v>
      </c>
      <c r="S206" s="23">
        <f t="shared" si="38"/>
        <v>-7.7255674896634067E-5</v>
      </c>
      <c r="T206" s="23">
        <f t="shared" si="39"/>
        <v>-9.7196307799235471E-4</v>
      </c>
      <c r="U206" s="23">
        <f t="shared" si="40"/>
        <v>-1.4509854593050243E-2</v>
      </c>
      <c r="V206" s="23">
        <f t="shared" si="41"/>
        <v>-1.1920476937394885E-3</v>
      </c>
      <c r="W206" s="23">
        <f t="shared" si="42"/>
        <v>-8.9757451971878722E-3</v>
      </c>
      <c r="X206" s="23">
        <f t="shared" si="43"/>
        <v>-6.2595704159774078E-4</v>
      </c>
    </row>
    <row r="207" spans="1:24">
      <c r="A207" s="5">
        <v>2232</v>
      </c>
      <c r="B207" s="5">
        <v>3772</v>
      </c>
      <c r="C207" s="5">
        <v>376</v>
      </c>
      <c r="D207" s="5">
        <v>440</v>
      </c>
      <c r="E207" s="5">
        <v>2205</v>
      </c>
      <c r="F207" s="5">
        <v>1306</v>
      </c>
      <c r="G207" s="5">
        <v>257</v>
      </c>
      <c r="H207" s="5">
        <v>2</v>
      </c>
      <c r="I207" s="5">
        <v>74</v>
      </c>
      <c r="J207" s="5">
        <v>22</v>
      </c>
      <c r="K207" s="5">
        <v>322</v>
      </c>
      <c r="N207" s="23">
        <f t="shared" si="33"/>
        <v>-2.2694878144449755E-5</v>
      </c>
      <c r="O207" s="23">
        <f t="shared" si="34"/>
        <v>-4.3925845122101402E-6</v>
      </c>
      <c r="P207" s="23">
        <f t="shared" si="35"/>
        <v>-5.6599848171590443E-4</v>
      </c>
      <c r="Q207" s="23">
        <f t="shared" si="36"/>
        <v>-2.451922162034361E-4</v>
      </c>
      <c r="R207" s="23">
        <f t="shared" si="37"/>
        <v>-4.0851929876228754E-6</v>
      </c>
      <c r="S207" s="23">
        <f t="shared" si="38"/>
        <v>-9.0133309500076202E-5</v>
      </c>
      <c r="T207" s="23">
        <f t="shared" si="39"/>
        <v>-9.4803189473674737E-4</v>
      </c>
      <c r="U207" s="23">
        <f t="shared" si="40"/>
        <v>-1.2292015493465367E-2</v>
      </c>
      <c r="V207" s="23">
        <f t="shared" si="41"/>
        <v>-1.0012708300021413E-3</v>
      </c>
      <c r="W207" s="23">
        <f t="shared" si="42"/>
        <v>-2.9058808199125831E-3</v>
      </c>
      <c r="X207" s="23">
        <f t="shared" si="43"/>
        <v>-6.1698900544856518E-4</v>
      </c>
    </row>
    <row r="208" spans="1:24">
      <c r="A208" s="5">
        <v>22120</v>
      </c>
      <c r="B208" s="5">
        <v>54734</v>
      </c>
      <c r="C208" s="5">
        <v>979</v>
      </c>
      <c r="D208" s="5">
        <v>1751</v>
      </c>
      <c r="E208" s="5">
        <v>46700</v>
      </c>
      <c r="F208" s="5">
        <v>17528</v>
      </c>
      <c r="G208" s="5">
        <v>796</v>
      </c>
      <c r="H208" s="5">
        <v>6</v>
      </c>
      <c r="I208" s="5">
        <v>98</v>
      </c>
      <c r="J208" s="5">
        <v>3</v>
      </c>
      <c r="K208" s="5">
        <v>906</v>
      </c>
      <c r="N208" s="23">
        <f t="shared" si="33"/>
        <v>1.5632711104812464E-5</v>
      </c>
      <c r="O208" s="23">
        <f t="shared" si="34"/>
        <v>4.2041625798677236E-6</v>
      </c>
      <c r="P208" s="23">
        <f t="shared" si="35"/>
        <v>5.4430231233186216E-5</v>
      </c>
      <c r="Q208" s="23">
        <f t="shared" si="36"/>
        <v>8.1300941634399344E-5</v>
      </c>
      <c r="R208" s="23">
        <f t="shared" si="37"/>
        <v>8.2928244487793366E-6</v>
      </c>
      <c r="S208" s="23">
        <f t="shared" si="38"/>
        <v>1.8437521682980332E-4</v>
      </c>
      <c r="T208" s="23">
        <f t="shared" si="39"/>
        <v>4.8518008023795293E-4</v>
      </c>
      <c r="U208" s="23">
        <f t="shared" si="40"/>
        <v>-3.4206590951258659E-3</v>
      </c>
      <c r="V208" s="23">
        <f t="shared" si="41"/>
        <v>-7.7233859351732471E-4</v>
      </c>
      <c r="W208" s="23">
        <f t="shared" si="42"/>
        <v>-1.3390192017024445E-2</v>
      </c>
      <c r="X208" s="23">
        <f t="shared" si="43"/>
        <v>1.3120143899693923E-4</v>
      </c>
    </row>
    <row r="209" spans="1:24">
      <c r="A209" s="5">
        <v>7980</v>
      </c>
      <c r="B209" s="5">
        <v>12978</v>
      </c>
      <c r="C209" s="5">
        <v>630</v>
      </c>
      <c r="D209" s="5">
        <v>521</v>
      </c>
      <c r="E209" s="5">
        <v>9342</v>
      </c>
      <c r="F209" s="5">
        <v>5372</v>
      </c>
      <c r="G209" s="5">
        <v>467</v>
      </c>
      <c r="H209" s="5">
        <v>2</v>
      </c>
      <c r="I209" s="5">
        <v>264</v>
      </c>
      <c r="J209" s="5">
        <v>21</v>
      </c>
      <c r="K209" s="5">
        <v>398</v>
      </c>
      <c r="N209" s="23">
        <f t="shared" si="33"/>
        <v>-1.1617495652255505E-5</v>
      </c>
      <c r="O209" s="23">
        <f t="shared" si="34"/>
        <v>-2.8396302771002776E-6</v>
      </c>
      <c r="P209" s="23">
        <f t="shared" si="35"/>
        <v>-3.0465703380700055E-4</v>
      </c>
      <c r="Q209" s="23">
        <f t="shared" si="36"/>
        <v>-2.2501987006700233E-4</v>
      </c>
      <c r="R209" s="23">
        <f t="shared" si="37"/>
        <v>-2.099758434446056E-6</v>
      </c>
      <c r="S209" s="23">
        <f t="shared" si="38"/>
        <v>-2.1328497019661321E-5</v>
      </c>
      <c r="T209" s="23">
        <f t="shared" si="39"/>
        <v>-3.8963761877257845E-4</v>
      </c>
      <c r="U209" s="23">
        <f t="shared" si="40"/>
        <v>-1.2292015493465367E-2</v>
      </c>
      <c r="V209" s="23">
        <f t="shared" si="41"/>
        <v>8.1110937550265649E-4</v>
      </c>
      <c r="W209" s="23">
        <f t="shared" si="42"/>
        <v>-3.4576866723921547E-3</v>
      </c>
      <c r="X209" s="23">
        <f t="shared" si="43"/>
        <v>-5.1962175582894474E-4</v>
      </c>
    </row>
    <row r="210" spans="1:24">
      <c r="A210" s="5">
        <v>1659</v>
      </c>
      <c r="B210" s="5">
        <v>2845</v>
      </c>
      <c r="C210" s="5">
        <v>345</v>
      </c>
      <c r="D210" s="5">
        <v>424</v>
      </c>
      <c r="E210" s="5">
        <v>1604</v>
      </c>
      <c r="F210" s="5">
        <v>915</v>
      </c>
      <c r="G210" s="5">
        <v>239</v>
      </c>
      <c r="H210" s="5">
        <v>3</v>
      </c>
      <c r="I210" s="5">
        <v>36</v>
      </c>
      <c r="J210" s="5">
        <v>11</v>
      </c>
      <c r="K210" s="5">
        <v>321</v>
      </c>
      <c r="N210" s="23">
        <f t="shared" si="33"/>
        <v>-2.379914748474678E-5</v>
      </c>
      <c r="O210" s="23">
        <f t="shared" si="34"/>
        <v>-4.5489595476160537E-6</v>
      </c>
      <c r="P210" s="23">
        <f t="shared" si="35"/>
        <v>-5.978944852008493E-4</v>
      </c>
      <c r="Q210" s="23">
        <f t="shared" si="36"/>
        <v>-2.4917687716865758E-4</v>
      </c>
      <c r="R210" s="23">
        <f t="shared" si="37"/>
        <v>-4.2523845480066877E-6</v>
      </c>
      <c r="S210" s="23">
        <f t="shared" si="38"/>
        <v>-9.6749807699742272E-5</v>
      </c>
      <c r="T210" s="23">
        <f t="shared" si="39"/>
        <v>-9.9589426124796184E-4</v>
      </c>
      <c r="U210" s="23">
        <f t="shared" si="40"/>
        <v>-1.0074176393880493E-2</v>
      </c>
      <c r="V210" s="23">
        <f t="shared" si="41"/>
        <v>-1.3637468711031008E-3</v>
      </c>
      <c r="W210" s="23">
        <f t="shared" si="42"/>
        <v>-8.9757451971878722E-3</v>
      </c>
      <c r="X210" s="23">
        <f t="shared" si="43"/>
        <v>-6.18270153469876E-4</v>
      </c>
    </row>
    <row r="211" spans="1:24">
      <c r="A211" s="5">
        <v>1006</v>
      </c>
      <c r="B211" s="5">
        <v>1594</v>
      </c>
      <c r="C211" s="5">
        <v>277</v>
      </c>
      <c r="D211" s="5">
        <v>354</v>
      </c>
      <c r="E211" s="5">
        <v>1055</v>
      </c>
      <c r="F211" s="5">
        <v>651</v>
      </c>
      <c r="G211" s="5">
        <v>187</v>
      </c>
      <c r="H211" s="5">
        <v>1</v>
      </c>
      <c r="I211" s="5">
        <v>11</v>
      </c>
      <c r="J211" s="5">
        <v>3</v>
      </c>
      <c r="K211" s="5">
        <v>268</v>
      </c>
      <c r="N211" s="23">
        <f t="shared" si="33"/>
        <v>-2.5057590554928209E-5</v>
      </c>
      <c r="O211" s="23">
        <f t="shared" si="34"/>
        <v>-4.7599899352026753E-6</v>
      </c>
      <c r="P211" s="23">
        <f t="shared" si="35"/>
        <v>-6.678599122000834E-4</v>
      </c>
      <c r="Q211" s="23">
        <f t="shared" si="36"/>
        <v>-2.6660976889150158E-4</v>
      </c>
      <c r="R211" s="23">
        <f t="shared" si="37"/>
        <v>-4.4051102828664438E-6</v>
      </c>
      <c r="S211" s="23">
        <f t="shared" si="38"/>
        <v>-1.012172131337879E-4</v>
      </c>
      <c r="T211" s="23">
        <f t="shared" si="39"/>
        <v>-1.134163320058137E-3</v>
      </c>
      <c r="U211" s="23">
        <f t="shared" si="40"/>
        <v>-1.4509854593050243E-2</v>
      </c>
      <c r="V211" s="23">
        <f t="shared" si="41"/>
        <v>-1.6022179507747848E-3</v>
      </c>
      <c r="W211" s="23">
        <f t="shared" si="42"/>
        <v>-1.3390192017024445E-2</v>
      </c>
      <c r="X211" s="23">
        <f t="shared" si="43"/>
        <v>-6.8617099859934812E-4</v>
      </c>
    </row>
    <row r="212" spans="1:24">
      <c r="A212" s="5">
        <v>12728</v>
      </c>
      <c r="B212" s="5">
        <v>21685</v>
      </c>
      <c r="C212" s="5">
        <v>844</v>
      </c>
      <c r="D212" s="5">
        <v>683</v>
      </c>
      <c r="E212" s="5">
        <v>15779</v>
      </c>
      <c r="F212" s="5">
        <v>8844</v>
      </c>
      <c r="G212" s="5">
        <v>657</v>
      </c>
      <c r="H212" s="5">
        <v>4</v>
      </c>
      <c r="I212" s="5">
        <v>435</v>
      </c>
      <c r="J212" s="5">
        <v>31</v>
      </c>
      <c r="K212" s="5">
        <v>461</v>
      </c>
      <c r="N212" s="23">
        <f t="shared" si="33"/>
        <v>-2.467284783616275E-6</v>
      </c>
      <c r="O212" s="23">
        <f t="shared" si="34"/>
        <v>-1.3708520319230483E-6</v>
      </c>
      <c r="P212" s="23">
        <f t="shared" si="35"/>
        <v>-8.4471719427057951E-5</v>
      </c>
      <c r="Q212" s="23">
        <f t="shared" si="36"/>
        <v>-1.8467517779413481E-4</v>
      </c>
      <c r="R212" s="23">
        <f t="shared" si="37"/>
        <v>-3.0905614793923427E-7</v>
      </c>
      <c r="S212" s="23">
        <f t="shared" si="38"/>
        <v>3.7424653234150894E-5</v>
      </c>
      <c r="T212" s="23">
        <f t="shared" si="39"/>
        <v>1.1557624995690776E-4</v>
      </c>
      <c r="U212" s="23">
        <f t="shared" si="40"/>
        <v>-7.8563372942956171E-3</v>
      </c>
      <c r="V212" s="23">
        <f t="shared" si="41"/>
        <v>2.4422515604569741E-3</v>
      </c>
      <c r="W212" s="23">
        <f t="shared" si="42"/>
        <v>2.0603718524035623E-3</v>
      </c>
      <c r="X212" s="23">
        <f t="shared" si="43"/>
        <v>-4.3890943048636468E-4</v>
      </c>
    </row>
    <row r="213" spans="1:24">
      <c r="A213" s="5">
        <v>28880</v>
      </c>
      <c r="B213" s="5">
        <v>64746</v>
      </c>
      <c r="C213" s="5">
        <v>1062</v>
      </c>
      <c r="D213" s="5">
        <v>1971</v>
      </c>
      <c r="E213" s="5">
        <v>40181</v>
      </c>
      <c r="F213" s="5">
        <v>15808</v>
      </c>
      <c r="G213" s="5">
        <v>740</v>
      </c>
      <c r="H213" s="5">
        <v>2</v>
      </c>
      <c r="I213" s="5">
        <v>114</v>
      </c>
      <c r="J213" s="5">
        <v>10</v>
      </c>
      <c r="K213" s="5">
        <v>991</v>
      </c>
      <c r="N213" s="23">
        <f t="shared" si="33"/>
        <v>2.8660391280044393E-5</v>
      </c>
      <c r="O213" s="23">
        <f t="shared" si="34"/>
        <v>5.8930804379950262E-6</v>
      </c>
      <c r="P213" s="23">
        <f t="shared" si="35"/>
        <v>1.3982920830578078E-4</v>
      </c>
      <c r="Q213" s="23">
        <f t="shared" si="36"/>
        <v>1.3609002990619477E-4</v>
      </c>
      <c r="R213" s="23">
        <f t="shared" si="37"/>
        <v>6.479310668176886E-6</v>
      </c>
      <c r="S213" s="23">
        <f t="shared" si="38"/>
        <v>1.5526939354738485E-4</v>
      </c>
      <c r="T213" s="23">
        <f t="shared" si="39"/>
        <v>3.3627493998084122E-4</v>
      </c>
      <c r="U213" s="23">
        <f t="shared" si="40"/>
        <v>-1.2292015493465367E-2</v>
      </c>
      <c r="V213" s="23">
        <f t="shared" si="41"/>
        <v>-6.1971710252744703E-4</v>
      </c>
      <c r="W213" s="23">
        <f t="shared" si="42"/>
        <v>-9.5275510496674442E-3</v>
      </c>
      <c r="X213" s="23">
        <f t="shared" si="43"/>
        <v>2.4009902080835685E-4</v>
      </c>
    </row>
    <row r="214" spans="1:24">
      <c r="A214" s="5">
        <v>1330</v>
      </c>
      <c r="B214" s="5">
        <v>2327</v>
      </c>
      <c r="C214" s="5">
        <v>363</v>
      </c>
      <c r="D214" s="5">
        <v>433</v>
      </c>
      <c r="E214" s="5">
        <v>1475</v>
      </c>
      <c r="F214" s="5">
        <v>827</v>
      </c>
      <c r="G214" s="5">
        <v>230</v>
      </c>
      <c r="H214" s="5">
        <v>2</v>
      </c>
      <c r="I214" s="5">
        <v>17</v>
      </c>
      <c r="J214" s="5">
        <v>9</v>
      </c>
      <c r="K214" s="5">
        <v>351</v>
      </c>
      <c r="N214" s="23">
        <f t="shared" si="33"/>
        <v>-2.4433186948896381E-5</v>
      </c>
      <c r="O214" s="23">
        <f t="shared" si="34"/>
        <v>-4.6363406353617535E-6</v>
      </c>
      <c r="P214" s="23">
        <f t="shared" si="35"/>
        <v>-5.7937422511281675E-4</v>
      </c>
      <c r="Q214" s="23">
        <f t="shared" si="36"/>
        <v>-2.4693550537572049E-4</v>
      </c>
      <c r="R214" s="23">
        <f t="shared" si="37"/>
        <v>-4.2882709228644448E-6</v>
      </c>
      <c r="S214" s="23">
        <f t="shared" si="38"/>
        <v>-9.8238942844424147E-5</v>
      </c>
      <c r="T214" s="23">
        <f t="shared" si="39"/>
        <v>-1.0198254445035692E-3</v>
      </c>
      <c r="U214" s="23">
        <f t="shared" si="40"/>
        <v>-1.2292015493465367E-2</v>
      </c>
      <c r="V214" s="23">
        <f t="shared" si="41"/>
        <v>-1.5449848916535805E-3</v>
      </c>
      <c r="W214" s="23">
        <f t="shared" si="42"/>
        <v>-1.0079356902147014E-2</v>
      </c>
      <c r="X214" s="23">
        <f t="shared" si="43"/>
        <v>-5.7983571283055219E-4</v>
      </c>
    </row>
    <row r="215" spans="1:24">
      <c r="A215" s="5">
        <v>14424</v>
      </c>
      <c r="B215" s="5">
        <v>26000</v>
      </c>
      <c r="C215" s="5">
        <v>304</v>
      </c>
      <c r="D215" s="5">
        <v>383</v>
      </c>
      <c r="E215" s="5">
        <v>25539</v>
      </c>
      <c r="F215" s="5">
        <v>14056</v>
      </c>
      <c r="G215" s="5">
        <v>291</v>
      </c>
      <c r="H215" s="5">
        <v>41</v>
      </c>
      <c r="I215" s="5">
        <v>15</v>
      </c>
      <c r="J215" s="5">
        <v>1</v>
      </c>
      <c r="K215" s="5">
        <v>286</v>
      </c>
      <c r="N215" s="23">
        <f t="shared" si="33"/>
        <v>8.0119828993303748E-7</v>
      </c>
      <c r="O215" s="23">
        <f t="shared" si="34"/>
        <v>-6.4295744963985731E-7</v>
      </c>
      <c r="P215" s="23">
        <f t="shared" si="35"/>
        <v>-6.4007952206803463E-4</v>
      </c>
      <c r="Q215" s="23">
        <f t="shared" si="36"/>
        <v>-2.5938757089203767E-4</v>
      </c>
      <c r="R215" s="23">
        <f t="shared" si="37"/>
        <v>2.4060680273453056E-6</v>
      </c>
      <c r="S215" s="23">
        <f t="shared" si="38"/>
        <v>1.2562206657599112E-4</v>
      </c>
      <c r="T215" s="23">
        <f t="shared" si="39"/>
        <v>-8.5762520243778668E-4</v>
      </c>
      <c r="U215" s="23">
        <f t="shared" si="40"/>
        <v>7.4203709390344777E-2</v>
      </c>
      <c r="V215" s="23">
        <f t="shared" si="41"/>
        <v>-1.5640625780273154E-3</v>
      </c>
      <c r="W215" s="23">
        <f t="shared" si="42"/>
        <v>-1.4493803721983589E-2</v>
      </c>
      <c r="X215" s="23">
        <f t="shared" si="43"/>
        <v>-6.6311033421575388E-4</v>
      </c>
    </row>
    <row r="216" spans="1:24">
      <c r="A216" s="5">
        <v>14200</v>
      </c>
      <c r="B216" s="5">
        <v>26728</v>
      </c>
      <c r="C216" s="5">
        <v>1393</v>
      </c>
      <c r="D216" s="5">
        <v>3214</v>
      </c>
      <c r="E216" s="5">
        <v>25610</v>
      </c>
      <c r="F216" s="5">
        <v>13376</v>
      </c>
      <c r="G216" s="5">
        <v>1233</v>
      </c>
      <c r="H216" s="5">
        <v>3</v>
      </c>
      <c r="I216" s="5">
        <v>87</v>
      </c>
      <c r="J216" s="5">
        <v>10</v>
      </c>
      <c r="K216" s="5">
        <v>1354</v>
      </c>
      <c r="N216" s="23">
        <f t="shared" si="33"/>
        <v>3.6951184625671324E-7</v>
      </c>
      <c r="O216" s="23">
        <f t="shared" si="34"/>
        <v>-5.2015159659184731E-7</v>
      </c>
      <c r="P216" s="23">
        <f t="shared" si="35"/>
        <v>4.8039621325793498E-4</v>
      </c>
      <c r="Q216" s="23">
        <f t="shared" si="36"/>
        <v>4.456483786418389E-4</v>
      </c>
      <c r="R216" s="23">
        <f t="shared" si="37"/>
        <v>2.4258194429646911E-6</v>
      </c>
      <c r="S216" s="23">
        <f t="shared" si="38"/>
        <v>1.1411511318526753E-4</v>
      </c>
      <c r="T216" s="23">
        <f t="shared" si="39"/>
        <v>1.6471719783157713E-3</v>
      </c>
      <c r="U216" s="23">
        <f t="shared" si="40"/>
        <v>-1.0074176393880493E-2</v>
      </c>
      <c r="V216" s="23">
        <f t="shared" si="41"/>
        <v>-8.7726586857286566E-4</v>
      </c>
      <c r="W216" s="23">
        <f t="shared" si="42"/>
        <v>-9.5275510496674442E-3</v>
      </c>
      <c r="X216" s="23">
        <f t="shared" si="43"/>
        <v>7.0515575254417547E-4</v>
      </c>
    </row>
    <row r="217" spans="1:24">
      <c r="A217" s="5">
        <v>5746</v>
      </c>
      <c r="B217" s="5">
        <v>9874</v>
      </c>
      <c r="C217" s="5">
        <v>769</v>
      </c>
      <c r="D217" s="5">
        <v>1063</v>
      </c>
      <c r="E217" s="5">
        <v>7407</v>
      </c>
      <c r="F217" s="5">
        <v>4288</v>
      </c>
      <c r="G217" s="5">
        <v>584</v>
      </c>
      <c r="H217" s="5">
        <v>16</v>
      </c>
      <c r="I217" s="5">
        <v>227</v>
      </c>
      <c r="J217" s="5">
        <v>28</v>
      </c>
      <c r="K217" s="5">
        <v>632</v>
      </c>
      <c r="N217" s="23">
        <f t="shared" si="33"/>
        <v>-1.5922797059277417E-5</v>
      </c>
      <c r="O217" s="23">
        <f t="shared" si="34"/>
        <v>-3.3632420461401442E-6</v>
      </c>
      <c r="P217" s="23">
        <f t="shared" si="35"/>
        <v>-1.6163946979386027E-4</v>
      </c>
      <c r="Q217" s="23">
        <f t="shared" si="36"/>
        <v>-9.0039479870124522E-5</v>
      </c>
      <c r="R217" s="23">
        <f t="shared" si="37"/>
        <v>-2.6380540573124068E-6</v>
      </c>
      <c r="S217" s="23">
        <f t="shared" si="38"/>
        <v>-3.9671934483697163E-5</v>
      </c>
      <c r="T217" s="23">
        <f t="shared" si="39"/>
        <v>-7.8532236449684322E-5</v>
      </c>
      <c r="U217" s="23">
        <f t="shared" si="40"/>
        <v>1.8757731900722888E-2</v>
      </c>
      <c r="V217" s="23">
        <f t="shared" si="41"/>
        <v>4.5817217758856431E-4</v>
      </c>
      <c r="W217" s="23">
        <f t="shared" si="42"/>
        <v>4.0495429496484721E-4</v>
      </c>
      <c r="X217" s="23">
        <f t="shared" si="43"/>
        <v>-2.1983311884221865E-4</v>
      </c>
    </row>
    <row r="218" spans="1:24">
      <c r="A218" s="5">
        <v>2540</v>
      </c>
      <c r="B218" s="5">
        <v>4372</v>
      </c>
      <c r="C218" s="5">
        <v>389</v>
      </c>
      <c r="D218" s="5">
        <v>458</v>
      </c>
      <c r="E218" s="5">
        <v>3655</v>
      </c>
      <c r="F218" s="5">
        <v>2063</v>
      </c>
      <c r="G218" s="5">
        <v>279</v>
      </c>
      <c r="H218" s="5">
        <v>2</v>
      </c>
      <c r="I218" s="5">
        <v>86</v>
      </c>
      <c r="J218" s="5">
        <v>8</v>
      </c>
      <c r="K218" s="5">
        <v>330</v>
      </c>
      <c r="N218" s="23">
        <f t="shared" si="33"/>
        <v>-2.2101309284394808E-5</v>
      </c>
      <c r="O218" s="23">
        <f t="shared" si="34"/>
        <v>-4.2913708970606813E-6</v>
      </c>
      <c r="P218" s="23">
        <f t="shared" si="35"/>
        <v>-5.52622738318992E-4</v>
      </c>
      <c r="Q218" s="23">
        <f t="shared" si="36"/>
        <v>-2.4070947261756192E-4</v>
      </c>
      <c r="R218" s="23">
        <f t="shared" si="37"/>
        <v>-3.6818190066635946E-6</v>
      </c>
      <c r="S218" s="23">
        <f t="shared" si="38"/>
        <v>-7.7323362857755973E-5</v>
      </c>
      <c r="T218" s="23">
        <f t="shared" si="39"/>
        <v>-8.895334467785964E-4</v>
      </c>
      <c r="U218" s="23">
        <f t="shared" si="40"/>
        <v>-1.2292015493465367E-2</v>
      </c>
      <c r="V218" s="23">
        <f t="shared" si="41"/>
        <v>-8.8680471175973301E-4</v>
      </c>
      <c r="W218" s="23">
        <f t="shared" si="42"/>
        <v>-1.0631162754626586E-2</v>
      </c>
      <c r="X218" s="23">
        <f t="shared" si="43"/>
        <v>-6.0673982127807888E-4</v>
      </c>
    </row>
    <row r="219" spans="1:24">
      <c r="A219" s="5">
        <v>4324</v>
      </c>
      <c r="B219" s="5">
        <v>7241</v>
      </c>
      <c r="C219" s="5">
        <v>548</v>
      </c>
      <c r="D219" s="5">
        <v>676</v>
      </c>
      <c r="E219" s="5">
        <v>4972</v>
      </c>
      <c r="F219" s="5">
        <v>3008</v>
      </c>
      <c r="G219" s="5">
        <v>401</v>
      </c>
      <c r="H219" s="5">
        <v>6</v>
      </c>
      <c r="I219" s="5">
        <v>179</v>
      </c>
      <c r="J219" s="5">
        <v>27</v>
      </c>
      <c r="K219" s="5">
        <v>431</v>
      </c>
      <c r="N219" s="23">
        <f t="shared" si="33"/>
        <v>-1.8663235107972655E-5</v>
      </c>
      <c r="O219" s="23">
        <f t="shared" si="34"/>
        <v>-3.8074011272876856E-6</v>
      </c>
      <c r="P219" s="23">
        <f t="shared" si="35"/>
        <v>-3.8902710754137106E-4</v>
      </c>
      <c r="Q219" s="23">
        <f t="shared" si="36"/>
        <v>-1.8641846696641919E-4</v>
      </c>
      <c r="R219" s="23">
        <f t="shared" si="37"/>
        <v>-3.3154441563716134E-6</v>
      </c>
      <c r="S219" s="23">
        <f t="shared" si="38"/>
        <v>-6.1332082042706276E-5</v>
      </c>
      <c r="T219" s="23">
        <f t="shared" si="39"/>
        <v>-5.6513296264703152E-4</v>
      </c>
      <c r="U219" s="23">
        <f t="shared" si="40"/>
        <v>-3.4206590951258659E-3</v>
      </c>
      <c r="V219" s="23">
        <f t="shared" si="41"/>
        <v>3.0770461893119632E-7</v>
      </c>
      <c r="W219" s="23">
        <f t="shared" si="42"/>
        <v>-1.4685155751472447E-4</v>
      </c>
      <c r="X219" s="23">
        <f t="shared" si="43"/>
        <v>-4.7734387112568854E-4</v>
      </c>
    </row>
    <row r="220" spans="1:24">
      <c r="A220" s="5">
        <v>8260</v>
      </c>
      <c r="B220" s="5">
        <v>14305</v>
      </c>
      <c r="C220" s="5">
        <v>997</v>
      </c>
      <c r="D220" s="5">
        <v>1211</v>
      </c>
      <c r="E220" s="5">
        <v>12905</v>
      </c>
      <c r="F220" s="5">
        <v>7360</v>
      </c>
      <c r="G220" s="5">
        <v>956</v>
      </c>
      <c r="H220" s="5">
        <v>1</v>
      </c>
      <c r="I220" s="5">
        <v>74</v>
      </c>
      <c r="J220" s="5">
        <v>11</v>
      </c>
      <c r="K220" s="5">
        <v>953</v>
      </c>
      <c r="N220" s="23">
        <f t="shared" si="33"/>
        <v>-1.10778875976601E-5</v>
      </c>
      <c r="O220" s="23">
        <f t="shared" si="34"/>
        <v>-2.6157794982613909E-6</v>
      </c>
      <c r="P220" s="23">
        <f t="shared" si="35"/>
        <v>7.2950491321218774E-5</v>
      </c>
      <c r="Q220" s="23">
        <f t="shared" si="36"/>
        <v>-5.3181365941825783E-5</v>
      </c>
      <c r="R220" s="23">
        <f t="shared" si="37"/>
        <v>-1.1085711970957677E-6</v>
      </c>
      <c r="S220" s="23">
        <f t="shared" si="38"/>
        <v>1.2312419657924706E-5</v>
      </c>
      <c r="T220" s="23">
        <f t="shared" si="39"/>
        <v>9.1062333811541495E-4</v>
      </c>
      <c r="U220" s="23">
        <f t="shared" si="40"/>
        <v>-1.4509854593050243E-2</v>
      </c>
      <c r="V220" s="23">
        <f t="shared" si="41"/>
        <v>-1.0012708300021413E-3</v>
      </c>
      <c r="W220" s="23">
        <f t="shared" si="42"/>
        <v>-8.9757451971878722E-3</v>
      </c>
      <c r="X220" s="23">
        <f t="shared" si="43"/>
        <v>1.9141539599854663E-4</v>
      </c>
    </row>
    <row r="221" spans="1:24">
      <c r="A221" s="5">
        <v>20168</v>
      </c>
      <c r="B221" s="5">
        <v>35904</v>
      </c>
      <c r="C221" s="5">
        <v>3370</v>
      </c>
      <c r="D221" s="5">
        <v>5106</v>
      </c>
      <c r="E221" s="5">
        <v>26881</v>
      </c>
      <c r="F221" s="5">
        <v>15056</v>
      </c>
      <c r="G221" s="5">
        <v>2806</v>
      </c>
      <c r="H221" s="5">
        <v>18</v>
      </c>
      <c r="I221" s="5">
        <v>332</v>
      </c>
      <c r="J221" s="5">
        <v>54</v>
      </c>
      <c r="K221" s="5">
        <v>3244</v>
      </c>
      <c r="N221" s="23">
        <f t="shared" si="33"/>
        <v>1.1870872095633068E-5</v>
      </c>
      <c r="O221" s="23">
        <f t="shared" si="34"/>
        <v>1.0277419577605422E-6</v>
      </c>
      <c r="P221" s="23">
        <f t="shared" si="35"/>
        <v>2.5145381129268438E-3</v>
      </c>
      <c r="Q221" s="23">
        <f t="shared" si="36"/>
        <v>9.1683453777927949E-4</v>
      </c>
      <c r="R221" s="23">
        <f t="shared" si="37"/>
        <v>2.7793976014469294E-6</v>
      </c>
      <c r="S221" s="23">
        <f t="shared" si="38"/>
        <v>1.4254405685646697E-4</v>
      </c>
      <c r="T221" s="23">
        <f t="shared" si="39"/>
        <v>5.8298110073235704E-3</v>
      </c>
      <c r="U221" s="23">
        <f t="shared" si="40"/>
        <v>2.3193410099892637E-2</v>
      </c>
      <c r="V221" s="23">
        <f t="shared" si="41"/>
        <v>1.4597507122096369E-3</v>
      </c>
      <c r="W221" s="23">
        <f t="shared" si="42"/>
        <v>1.4751906459433712E-2</v>
      </c>
      <c r="X221" s="23">
        <f t="shared" si="43"/>
        <v>3.1265255128215784E-3</v>
      </c>
    </row>
    <row r="222" spans="1:24">
      <c r="A222" s="5">
        <v>5046</v>
      </c>
      <c r="B222" s="5">
        <v>9084</v>
      </c>
      <c r="C222" s="5">
        <v>528</v>
      </c>
      <c r="D222" s="5">
        <v>906</v>
      </c>
      <c r="E222" s="5">
        <v>7723</v>
      </c>
      <c r="F222" s="5">
        <v>4184</v>
      </c>
      <c r="G222" s="5">
        <v>421</v>
      </c>
      <c r="H222" s="5">
        <v>2</v>
      </c>
      <c r="I222" s="5">
        <v>80</v>
      </c>
      <c r="J222" s="5">
        <v>21</v>
      </c>
      <c r="K222" s="5">
        <v>477</v>
      </c>
      <c r="N222" s="23">
        <f t="shared" si="33"/>
        <v>-1.7271817195765932E-5</v>
      </c>
      <c r="O222" s="23">
        <f t="shared" si="34"/>
        <v>-3.4965066394202651E-6</v>
      </c>
      <c r="P222" s="23">
        <f t="shared" si="35"/>
        <v>-4.0960517430585171E-4</v>
      </c>
      <c r="Q222" s="23">
        <f t="shared" si="36"/>
        <v>-1.2913896559136034E-4</v>
      </c>
      <c r="R222" s="23">
        <f t="shared" si="37"/>
        <v>-2.5501463483585223E-6</v>
      </c>
      <c r="S222" s="23">
        <f t="shared" si="38"/>
        <v>-4.1431821472866656E-5</v>
      </c>
      <c r="T222" s="23">
        <f t="shared" si="39"/>
        <v>-5.119525554123488E-4</v>
      </c>
      <c r="U222" s="23">
        <f t="shared" si="40"/>
        <v>-1.2292015493465367E-2</v>
      </c>
      <c r="V222" s="23">
        <f t="shared" si="41"/>
        <v>-9.440377708809371E-4</v>
      </c>
      <c r="W222" s="23">
        <f t="shared" si="42"/>
        <v>-3.4576866723921547E-3</v>
      </c>
      <c r="X222" s="23">
        <f t="shared" si="43"/>
        <v>-4.1841106214539196E-4</v>
      </c>
    </row>
    <row r="223" spans="1:24">
      <c r="A223" s="5">
        <v>15296</v>
      </c>
      <c r="B223" s="5">
        <v>25269</v>
      </c>
      <c r="C223" s="5">
        <v>2827</v>
      </c>
      <c r="D223" s="5">
        <v>3627</v>
      </c>
      <c r="E223" s="5">
        <v>22103</v>
      </c>
      <c r="F223" s="5">
        <v>13296</v>
      </c>
      <c r="G223" s="5">
        <v>2602</v>
      </c>
      <c r="H223" s="5">
        <v>9</v>
      </c>
      <c r="I223" s="5">
        <v>95</v>
      </c>
      <c r="J223" s="5">
        <v>17</v>
      </c>
      <c r="K223" s="5">
        <v>2781</v>
      </c>
      <c r="N223" s="23">
        <f t="shared" si="33"/>
        <v>2.481691945673014E-6</v>
      </c>
      <c r="O223" s="23">
        <f t="shared" si="34"/>
        <v>-7.6626937076361453E-7</v>
      </c>
      <c r="P223" s="23">
        <f t="shared" si="35"/>
        <v>1.9558436002711952E-3</v>
      </c>
      <c r="Q223" s="23">
        <f t="shared" si="36"/>
        <v>5.4850243980661851E-4</v>
      </c>
      <c r="R223" s="23">
        <f t="shared" si="37"/>
        <v>1.4502107869480023E-6</v>
      </c>
      <c r="S223" s="23">
        <f t="shared" si="38"/>
        <v>1.1276135396282947E-4</v>
      </c>
      <c r="T223" s="23">
        <f t="shared" si="39"/>
        <v>5.2873708535298063E-3</v>
      </c>
      <c r="U223" s="23">
        <f t="shared" si="40"/>
        <v>3.2328582036287609E-3</v>
      </c>
      <c r="V223" s="23">
        <f t="shared" si="41"/>
        <v>-8.0095512307792676E-4</v>
      </c>
      <c r="W223" s="23">
        <f t="shared" si="42"/>
        <v>-5.6649100823104419E-3</v>
      </c>
      <c r="X223" s="23">
        <f t="shared" si="43"/>
        <v>2.5333539789546802E-3</v>
      </c>
    </row>
    <row r="224" spans="1:24">
      <c r="A224" s="5">
        <v>3414</v>
      </c>
      <c r="B224" s="5">
        <v>6369</v>
      </c>
      <c r="C224" s="5">
        <v>473</v>
      </c>
      <c r="D224" s="5">
        <v>525</v>
      </c>
      <c r="E224" s="5">
        <v>4518</v>
      </c>
      <c r="F224" s="5">
        <v>2390</v>
      </c>
      <c r="G224" s="5">
        <v>360</v>
      </c>
      <c r="H224" s="5">
        <v>3</v>
      </c>
      <c r="I224" s="5">
        <v>188</v>
      </c>
      <c r="J224" s="5">
        <v>26</v>
      </c>
      <c r="K224" s="5">
        <v>342</v>
      </c>
      <c r="N224" s="23">
        <f t="shared" si="33"/>
        <v>-2.0416961285407722E-5</v>
      </c>
      <c r="O224" s="23">
        <f t="shared" si="34"/>
        <v>-3.9544982479715655E-6</v>
      </c>
      <c r="P224" s="23">
        <f t="shared" si="35"/>
        <v>-4.6619485790817339E-4</v>
      </c>
      <c r="Q224" s="23">
        <f t="shared" si="36"/>
        <v>-2.2402370482569697E-4</v>
      </c>
      <c r="R224" s="23">
        <f t="shared" si="37"/>
        <v>-3.4417419407547259E-6</v>
      </c>
      <c r="S224" s="23">
        <f t="shared" si="38"/>
        <v>-7.1789872036040356E-5</v>
      </c>
      <c r="T224" s="23">
        <f t="shared" si="39"/>
        <v>-6.7415279747813119E-4</v>
      </c>
      <c r="U224" s="23">
        <f t="shared" si="40"/>
        <v>-1.0074176393880493E-2</v>
      </c>
      <c r="V224" s="23">
        <f t="shared" si="41"/>
        <v>8.6157293300737412E-5</v>
      </c>
      <c r="W224" s="23">
        <f t="shared" si="42"/>
        <v>-6.9865740999429621E-4</v>
      </c>
      <c r="X224" s="23">
        <f t="shared" si="43"/>
        <v>-5.9136604502234931E-4</v>
      </c>
    </row>
    <row r="225" spans="1:24">
      <c r="A225" s="5">
        <v>95424</v>
      </c>
      <c r="B225" s="5">
        <v>252207</v>
      </c>
      <c r="C225" s="5">
        <v>699</v>
      </c>
      <c r="D225" s="5">
        <v>882</v>
      </c>
      <c r="E225" s="5">
        <v>78287</v>
      </c>
      <c r="F225" s="5">
        <v>22016</v>
      </c>
      <c r="G225" s="5">
        <v>417</v>
      </c>
      <c r="H225" s="5">
        <v>6</v>
      </c>
      <c r="I225" s="5">
        <v>109</v>
      </c>
      <c r="J225" s="5">
        <v>11</v>
      </c>
      <c r="K225" s="5">
        <v>575</v>
      </c>
      <c r="N225" s="23">
        <f t="shared" si="33"/>
        <v>1.5690209979788957E-4</v>
      </c>
      <c r="O225" s="23">
        <f t="shared" si="34"/>
        <v>3.7515756287216178E-5</v>
      </c>
      <c r="P225" s="23">
        <f t="shared" si="35"/>
        <v>-2.3366270346954242E-4</v>
      </c>
      <c r="Q225" s="23">
        <f t="shared" si="36"/>
        <v>-1.3511595703919257E-4</v>
      </c>
      <c r="R225" s="23">
        <f t="shared" si="37"/>
        <v>1.7079978887786791E-5</v>
      </c>
      <c r="S225" s="23">
        <f t="shared" si="38"/>
        <v>2.6032110920857902E-4</v>
      </c>
      <c r="T225" s="23">
        <f t="shared" si="39"/>
        <v>-5.225886368592853E-4</v>
      </c>
      <c r="U225" s="23">
        <f t="shared" si="40"/>
        <v>-3.4206590951258659E-3</v>
      </c>
      <c r="V225" s="23">
        <f t="shared" si="41"/>
        <v>-6.6741131846178377E-4</v>
      </c>
      <c r="W225" s="23">
        <f t="shared" si="42"/>
        <v>-8.9757451971878722E-3</v>
      </c>
      <c r="X225" s="23">
        <f t="shared" si="43"/>
        <v>-2.9285855605693401E-4</v>
      </c>
    </row>
    <row r="226" spans="1:24">
      <c r="A226" s="5">
        <v>14824</v>
      </c>
      <c r="B226" s="5">
        <v>21863</v>
      </c>
      <c r="C226" s="5">
        <v>868</v>
      </c>
      <c r="D226" s="5">
        <v>966</v>
      </c>
      <c r="E226" s="5">
        <v>13498</v>
      </c>
      <c r="F226" s="5">
        <v>8560</v>
      </c>
      <c r="G226" s="5">
        <v>650</v>
      </c>
      <c r="H226" s="5">
        <v>64</v>
      </c>
      <c r="I226" s="5">
        <v>367</v>
      </c>
      <c r="J226" s="5">
        <v>25</v>
      </c>
      <c r="K226" s="5">
        <v>591</v>
      </c>
      <c r="N226" s="23">
        <f t="shared" si="33"/>
        <v>1.5720669393550451E-6</v>
      </c>
      <c r="O226" s="23">
        <f t="shared" si="34"/>
        <v>-1.3408253260953756E-6</v>
      </c>
      <c r="P226" s="23">
        <f t="shared" si="35"/>
        <v>-5.9778039309681211E-5</v>
      </c>
      <c r="Q226" s="23">
        <f t="shared" si="36"/>
        <v>-1.1419648697177978E-4</v>
      </c>
      <c r="R226" s="23">
        <f t="shared" si="37"/>
        <v>-9.4360514833104111E-7</v>
      </c>
      <c r="S226" s="23">
        <f t="shared" si="38"/>
        <v>3.2618807994495752E-5</v>
      </c>
      <c r="T226" s="23">
        <f t="shared" si="39"/>
        <v>9.6963107424768787E-5</v>
      </c>
      <c r="U226" s="23">
        <f t="shared" si="40"/>
        <v>0.12521400868079691</v>
      </c>
      <c r="V226" s="23">
        <f t="shared" si="41"/>
        <v>1.7936102237499944E-3</v>
      </c>
      <c r="W226" s="23">
        <f t="shared" si="42"/>
        <v>-1.250463262473868E-3</v>
      </c>
      <c r="X226" s="23">
        <f t="shared" si="43"/>
        <v>-2.7236018771596129E-4</v>
      </c>
    </row>
    <row r="227" spans="1:24">
      <c r="A227" s="5">
        <v>3504</v>
      </c>
      <c r="B227" s="5">
        <v>5699</v>
      </c>
      <c r="C227" s="5">
        <v>444</v>
      </c>
      <c r="D227" s="5">
        <v>497</v>
      </c>
      <c r="E227" s="5">
        <v>4487</v>
      </c>
      <c r="F227" s="5">
        <v>2730</v>
      </c>
      <c r="G227" s="5">
        <v>348</v>
      </c>
      <c r="H227" s="5">
        <v>9</v>
      </c>
      <c r="I227" s="5">
        <v>102</v>
      </c>
      <c r="J227" s="5">
        <v>19</v>
      </c>
      <c r="K227" s="5">
        <v>374</v>
      </c>
      <c r="N227" s="23">
        <f t="shared" si="33"/>
        <v>-2.0243515839287771E-5</v>
      </c>
      <c r="O227" s="23">
        <f t="shared" si="34"/>
        <v>-4.0675201182217947E-6</v>
      </c>
      <c r="P227" s="23">
        <f t="shared" si="35"/>
        <v>-4.9603305471667032E-4</v>
      </c>
      <c r="Q227" s="23">
        <f t="shared" si="36"/>
        <v>-2.3099686151483456E-4</v>
      </c>
      <c r="R227" s="23">
        <f t="shared" si="37"/>
        <v>-3.450365798278683E-6</v>
      </c>
      <c r="S227" s="23">
        <f t="shared" si="38"/>
        <v>-6.6036395340678572E-5</v>
      </c>
      <c r="T227" s="23">
        <f t="shared" si="39"/>
        <v>-7.060610418189409E-4</v>
      </c>
      <c r="U227" s="23">
        <f t="shared" si="40"/>
        <v>3.2328582036287609E-3</v>
      </c>
      <c r="V227" s="23">
        <f t="shared" si="41"/>
        <v>-7.3418322076985532E-4</v>
      </c>
      <c r="W227" s="23">
        <f t="shared" si="42"/>
        <v>-4.5612983773512979E-3</v>
      </c>
      <c r="X227" s="23">
        <f t="shared" si="43"/>
        <v>-5.5036930834040387E-4</v>
      </c>
    </row>
    <row r="228" spans="1:24">
      <c r="A228" s="5">
        <v>2822</v>
      </c>
      <c r="B228" s="5">
        <v>5058</v>
      </c>
      <c r="C228" s="5">
        <v>424</v>
      </c>
      <c r="D228" s="5">
        <v>486</v>
      </c>
      <c r="E228" s="5">
        <v>3681</v>
      </c>
      <c r="F228" s="5">
        <v>2020</v>
      </c>
      <c r="G228" s="5">
        <v>327</v>
      </c>
      <c r="H228" s="5">
        <v>2</v>
      </c>
      <c r="I228" s="5">
        <v>113</v>
      </c>
      <c r="J228" s="5">
        <v>20</v>
      </c>
      <c r="K228" s="5">
        <v>351</v>
      </c>
      <c r="N228" s="23">
        <f t="shared" si="33"/>
        <v>-2.1557846886552294E-5</v>
      </c>
      <c r="O228" s="23">
        <f t="shared" si="34"/>
        <v>-4.1756499970731331E-6</v>
      </c>
      <c r="P228" s="23">
        <f t="shared" si="35"/>
        <v>-5.1661112148115092E-4</v>
      </c>
      <c r="Q228" s="23">
        <f t="shared" si="36"/>
        <v>-2.3373631592842433E-4</v>
      </c>
      <c r="R228" s="23">
        <f t="shared" si="37"/>
        <v>-3.6745860939015664E-6</v>
      </c>
      <c r="S228" s="23">
        <f t="shared" si="38"/>
        <v>-7.8051008439816434E-5</v>
      </c>
      <c r="T228" s="23">
        <f t="shared" si="39"/>
        <v>-7.6190046941535775E-4</v>
      </c>
      <c r="U228" s="23">
        <f t="shared" si="40"/>
        <v>-1.2292015493465367E-2</v>
      </c>
      <c r="V228" s="23">
        <f t="shared" si="41"/>
        <v>-6.2925594571431437E-4</v>
      </c>
      <c r="W228" s="23">
        <f t="shared" si="42"/>
        <v>-4.0094925248717267E-3</v>
      </c>
      <c r="X228" s="23">
        <f t="shared" si="43"/>
        <v>-5.7983571283055219E-4</v>
      </c>
    </row>
    <row r="229" spans="1:24">
      <c r="A229" s="5">
        <v>2973</v>
      </c>
      <c r="B229" s="5">
        <v>5063</v>
      </c>
      <c r="C229" s="5">
        <v>356</v>
      </c>
      <c r="D229" s="5">
        <v>415</v>
      </c>
      <c r="E229" s="5">
        <v>3764</v>
      </c>
      <c r="F229" s="5">
        <v>2208</v>
      </c>
      <c r="G229" s="5">
        <v>266</v>
      </c>
      <c r="H229" s="5">
        <v>0</v>
      </c>
      <c r="I229" s="5">
        <v>94</v>
      </c>
      <c r="J229" s="5">
        <v>20</v>
      </c>
      <c r="K229" s="5">
        <v>297</v>
      </c>
      <c r="N229" s="23">
        <f t="shared" si="33"/>
        <v>-2.1266843971395485E-5</v>
      </c>
      <c r="O229" s="23">
        <f t="shared" si="34"/>
        <v>-4.174806550280221E-6</v>
      </c>
      <c r="P229" s="23">
        <f t="shared" si="35"/>
        <v>-5.8657654848038503E-4</v>
      </c>
      <c r="Q229" s="23">
        <f t="shared" si="36"/>
        <v>-2.5141824896159466E-4</v>
      </c>
      <c r="R229" s="23">
        <f t="shared" si="37"/>
        <v>-3.6514964108535521E-6</v>
      </c>
      <c r="S229" s="23">
        <f t="shared" si="38"/>
        <v>-7.4869674267086966E-5</v>
      </c>
      <c r="T229" s="23">
        <f t="shared" si="39"/>
        <v>-9.2410071148114014E-4</v>
      </c>
      <c r="U229" s="23">
        <f t="shared" si="40"/>
        <v>-1.6727693692635118E-2</v>
      </c>
      <c r="V229" s="23">
        <f t="shared" si="41"/>
        <v>-8.1049396626479411E-4</v>
      </c>
      <c r="W229" s="23">
        <f t="shared" si="42"/>
        <v>-4.0094925248717267E-3</v>
      </c>
      <c r="X229" s="23">
        <f t="shared" si="43"/>
        <v>-6.4901770598133513E-4</v>
      </c>
    </row>
    <row r="230" spans="1:24">
      <c r="A230" s="5">
        <v>10824</v>
      </c>
      <c r="B230" s="5">
        <v>20573</v>
      </c>
      <c r="C230" s="5">
        <v>135</v>
      </c>
      <c r="D230" s="5">
        <v>153</v>
      </c>
      <c r="E230" s="5">
        <v>20030</v>
      </c>
      <c r="F230" s="5">
        <v>10384</v>
      </c>
      <c r="G230" s="5">
        <v>126</v>
      </c>
      <c r="H230" s="5">
        <v>6</v>
      </c>
      <c r="I230" s="5">
        <v>14</v>
      </c>
      <c r="J230" s="5">
        <v>1</v>
      </c>
      <c r="K230" s="5">
        <v>126</v>
      </c>
      <c r="N230" s="23">
        <f t="shared" si="33"/>
        <v>-6.1366195548650309E-6</v>
      </c>
      <c r="O230" s="23">
        <f t="shared" si="34"/>
        <v>-1.5584345986667118E-6</v>
      </c>
      <c r="P230" s="23">
        <f t="shared" si="35"/>
        <v>-8.1396418622789576E-4</v>
      </c>
      <c r="Q230" s="23">
        <f t="shared" si="36"/>
        <v>-3.1666707226709652E-4</v>
      </c>
      <c r="R230" s="23">
        <f t="shared" si="37"/>
        <v>8.7352508865242335E-7</v>
      </c>
      <c r="S230" s="23">
        <f t="shared" si="38"/>
        <v>6.3484518266083739E-5</v>
      </c>
      <c r="T230" s="23">
        <f t="shared" si="39"/>
        <v>-1.2963635621239195E-3</v>
      </c>
      <c r="U230" s="23">
        <f t="shared" si="40"/>
        <v>-3.4206590951258659E-3</v>
      </c>
      <c r="V230" s="23">
        <f t="shared" si="41"/>
        <v>-1.5736014212141827E-3</v>
      </c>
      <c r="W230" s="23">
        <f t="shared" si="42"/>
        <v>-1.4493803721983589E-2</v>
      </c>
      <c r="X230" s="23">
        <f t="shared" si="43"/>
        <v>-8.6809401762548107E-4</v>
      </c>
    </row>
    <row r="231" spans="1:24">
      <c r="A231" s="5">
        <v>4592</v>
      </c>
      <c r="B231" s="5">
        <v>6691</v>
      </c>
      <c r="C231" s="5">
        <v>320</v>
      </c>
      <c r="D231" s="5">
        <v>423</v>
      </c>
      <c r="E231" s="5">
        <v>3238</v>
      </c>
      <c r="F231" s="5">
        <v>2100</v>
      </c>
      <c r="G231" s="5">
        <v>222</v>
      </c>
      <c r="H231" s="5">
        <v>1</v>
      </c>
      <c r="I231" s="5">
        <v>43</v>
      </c>
      <c r="J231" s="5">
        <v>10</v>
      </c>
      <c r="K231" s="5">
        <v>289</v>
      </c>
      <c r="N231" s="23">
        <f t="shared" si="33"/>
        <v>-1.8146753112859908E-5</v>
      </c>
      <c r="O231" s="23">
        <f t="shared" si="34"/>
        <v>-3.900180274508023E-6</v>
      </c>
      <c r="P231" s="23">
        <f t="shared" si="35"/>
        <v>-6.2361706865645013E-4</v>
      </c>
      <c r="Q231" s="23">
        <f t="shared" si="36"/>
        <v>-2.4942591847898395E-4</v>
      </c>
      <c r="R231" s="23">
        <f t="shared" si="37"/>
        <v>-3.7978237998084361E-6</v>
      </c>
      <c r="S231" s="23">
        <f t="shared" si="38"/>
        <v>-7.669724921737837E-5</v>
      </c>
      <c r="T231" s="23">
        <f t="shared" si="39"/>
        <v>-1.0410976073974422E-3</v>
      </c>
      <c r="U231" s="23">
        <f t="shared" si="40"/>
        <v>-1.4509854593050243E-2</v>
      </c>
      <c r="V231" s="23">
        <f t="shared" si="41"/>
        <v>-1.2969749687950294E-3</v>
      </c>
      <c r="W231" s="23">
        <f t="shared" si="42"/>
        <v>-9.5275510496674442E-3</v>
      </c>
      <c r="X231" s="23">
        <f t="shared" si="43"/>
        <v>-6.5926689015182143E-4</v>
      </c>
    </row>
    <row r="232" spans="1:24">
      <c r="A232" s="5">
        <v>3176</v>
      </c>
      <c r="B232" s="5">
        <v>5278</v>
      </c>
      <c r="C232" s="5">
        <v>372</v>
      </c>
      <c r="D232" s="5">
        <v>577</v>
      </c>
      <c r="E232" s="5">
        <v>3993</v>
      </c>
      <c r="F232" s="5">
        <v>2426</v>
      </c>
      <c r="G232" s="5">
        <v>279</v>
      </c>
      <c r="H232" s="5">
        <v>1</v>
      </c>
      <c r="I232" s="5">
        <v>98</v>
      </c>
      <c r="J232" s="5">
        <v>21</v>
      </c>
      <c r="K232" s="5">
        <v>319</v>
      </c>
      <c r="N232" s="23">
        <f t="shared" si="33"/>
        <v>-2.0875628131813818E-5</v>
      </c>
      <c r="O232" s="23">
        <f t="shared" si="34"/>
        <v>-4.1385383381849981E-6</v>
      </c>
      <c r="P232" s="23">
        <f t="shared" si="35"/>
        <v>-5.7011409506880053E-4</v>
      </c>
      <c r="Q232" s="23">
        <f t="shared" si="36"/>
        <v>-2.1107355668872714E-4</v>
      </c>
      <c r="R232" s="23">
        <f t="shared" si="37"/>
        <v>-3.5877911407572244E-6</v>
      </c>
      <c r="S232" s="23">
        <f t="shared" si="38"/>
        <v>-7.118068038594323E-5</v>
      </c>
      <c r="T232" s="23">
        <f t="shared" si="39"/>
        <v>-8.895334467785964E-4</v>
      </c>
      <c r="U232" s="23">
        <f t="shared" si="40"/>
        <v>-1.4509854593050243E-2</v>
      </c>
      <c r="V232" s="23">
        <f t="shared" si="41"/>
        <v>-7.7233859351732471E-4</v>
      </c>
      <c r="W232" s="23">
        <f t="shared" si="42"/>
        <v>-3.4576866723921547E-3</v>
      </c>
      <c r="X232" s="23">
        <f t="shared" si="43"/>
        <v>-6.2083244951249763E-4</v>
      </c>
    </row>
    <row r="233" spans="1:24">
      <c r="A233" s="5">
        <v>10956</v>
      </c>
      <c r="B233" s="5">
        <v>19279</v>
      </c>
      <c r="C233" s="5">
        <v>128</v>
      </c>
      <c r="D233" s="5">
        <v>130</v>
      </c>
      <c r="E233" s="5">
        <v>18838</v>
      </c>
      <c r="F233" s="5">
        <v>10564</v>
      </c>
      <c r="G233" s="5">
        <v>123</v>
      </c>
      <c r="H233" s="5">
        <v>3</v>
      </c>
      <c r="I233" s="5">
        <v>13</v>
      </c>
      <c r="J233" s="5">
        <v>1</v>
      </c>
      <c r="K233" s="5">
        <v>119</v>
      </c>
      <c r="N233" s="23">
        <f t="shared" si="33"/>
        <v>-5.8822329005557685E-6</v>
      </c>
      <c r="O233" s="23">
        <f t="shared" si="34"/>
        <v>-1.776718628672378E-6</v>
      </c>
      <c r="P233" s="23">
        <f t="shared" si="35"/>
        <v>-8.2116650959546404E-4</v>
      </c>
      <c r="Q233" s="23">
        <f t="shared" si="36"/>
        <v>-3.2239502240460238E-4</v>
      </c>
      <c r="R233" s="23">
        <f t="shared" si="37"/>
        <v>5.419238574086558E-7</v>
      </c>
      <c r="S233" s="23">
        <f t="shared" si="38"/>
        <v>6.6530476516569396E-5</v>
      </c>
      <c r="T233" s="23">
        <f t="shared" si="39"/>
        <v>-1.3043406232091219E-3</v>
      </c>
      <c r="U233" s="23">
        <f t="shared" si="40"/>
        <v>-1.0074176393880493E-2</v>
      </c>
      <c r="V233" s="23">
        <f t="shared" si="41"/>
        <v>-1.5831402644010501E-3</v>
      </c>
      <c r="W233" s="23">
        <f t="shared" si="42"/>
        <v>-1.4493803721983589E-2</v>
      </c>
      <c r="X233" s="23">
        <f t="shared" si="43"/>
        <v>-8.7706205377465667E-4</v>
      </c>
    </row>
    <row r="234" spans="1:24">
      <c r="A234" s="5">
        <v>10888</v>
      </c>
      <c r="B234" s="5">
        <v>19744</v>
      </c>
      <c r="C234" s="5">
        <v>913</v>
      </c>
      <c r="D234" s="5">
        <v>1370</v>
      </c>
      <c r="E234" s="5">
        <v>14425</v>
      </c>
      <c r="F234" s="5">
        <v>8048</v>
      </c>
      <c r="G234" s="5">
        <v>722</v>
      </c>
      <c r="H234" s="5">
        <v>12</v>
      </c>
      <c r="I234" s="5">
        <v>237</v>
      </c>
      <c r="J234" s="5">
        <v>45</v>
      </c>
      <c r="K234" s="5">
        <v>783</v>
      </c>
      <c r="N234" s="23">
        <f t="shared" si="33"/>
        <v>-6.0132805709575099E-6</v>
      </c>
      <c r="O234" s="23">
        <f t="shared" si="34"/>
        <v>-1.6982780769315473E-6</v>
      </c>
      <c r="P234" s="23">
        <f t="shared" si="35"/>
        <v>-1.3477389089599822E-5</v>
      </c>
      <c r="Q234" s="23">
        <f t="shared" si="36"/>
        <v>-1.3583797599937274E-5</v>
      </c>
      <c r="R234" s="23">
        <f t="shared" si="37"/>
        <v>-6.8572398946948701E-7</v>
      </c>
      <c r="S234" s="23">
        <f t="shared" si="38"/>
        <v>2.3954748970892106E-5</v>
      </c>
      <c r="T234" s="23">
        <f t="shared" si="39"/>
        <v>2.884125734696267E-4</v>
      </c>
      <c r="U234" s="23">
        <f t="shared" si="40"/>
        <v>9.8863755023833877E-3</v>
      </c>
      <c r="V234" s="23">
        <f t="shared" si="41"/>
        <v>5.5356060945723786E-4</v>
      </c>
      <c r="W234" s="23">
        <f t="shared" si="42"/>
        <v>9.7856537871175656E-3</v>
      </c>
      <c r="X234" s="23">
        <f t="shared" si="43"/>
        <v>-2.6379767624288579E-5</v>
      </c>
    </row>
    <row r="235" spans="1:24">
      <c r="A235" s="5">
        <v>3594</v>
      </c>
      <c r="B235" s="5">
        <v>6316</v>
      </c>
      <c r="C235" s="5">
        <v>424</v>
      </c>
      <c r="D235" s="5">
        <v>530</v>
      </c>
      <c r="E235" s="5">
        <v>4319</v>
      </c>
      <c r="F235" s="5">
        <v>2468</v>
      </c>
      <c r="G235" s="5">
        <v>309</v>
      </c>
      <c r="H235" s="5">
        <v>4</v>
      </c>
      <c r="I235" s="5">
        <v>112</v>
      </c>
      <c r="J235" s="5">
        <v>23</v>
      </c>
      <c r="K235" s="5">
        <v>354</v>
      </c>
      <c r="N235" s="23">
        <f t="shared" si="33"/>
        <v>-2.0070070393167819E-5</v>
      </c>
      <c r="O235" s="23">
        <f t="shared" si="34"/>
        <v>-3.9634387839764348E-6</v>
      </c>
      <c r="P235" s="23">
        <f t="shared" si="35"/>
        <v>-5.1661112148115092E-4</v>
      </c>
      <c r="Q235" s="23">
        <f t="shared" si="36"/>
        <v>-2.2277849827406526E-4</v>
      </c>
      <c r="R235" s="23">
        <f t="shared" si="37"/>
        <v>-3.4971015422794826E-6</v>
      </c>
      <c r="S235" s="23">
        <f t="shared" si="38"/>
        <v>-7.0469956794163245E-5</v>
      </c>
      <c r="T235" s="23">
        <f t="shared" si="39"/>
        <v>-8.0976283592657222E-4</v>
      </c>
      <c r="U235" s="23">
        <f t="shared" si="40"/>
        <v>-7.8563372942956171E-3</v>
      </c>
      <c r="V235" s="23">
        <f t="shared" si="41"/>
        <v>-6.3879478890118172E-4</v>
      </c>
      <c r="W235" s="23">
        <f t="shared" si="42"/>
        <v>-2.3540749674330111E-3</v>
      </c>
      <c r="X235" s="23">
        <f t="shared" si="43"/>
        <v>-5.7599226876661974E-4</v>
      </c>
    </row>
    <row r="236" spans="1:24">
      <c r="A236" s="5">
        <v>3384</v>
      </c>
      <c r="B236" s="5">
        <v>6166</v>
      </c>
      <c r="C236" s="5">
        <v>451</v>
      </c>
      <c r="D236" s="5">
        <v>561</v>
      </c>
      <c r="E236" s="5">
        <v>4708</v>
      </c>
      <c r="F236" s="5">
        <v>2508</v>
      </c>
      <c r="G236" s="5">
        <v>344</v>
      </c>
      <c r="H236" s="5">
        <v>2</v>
      </c>
      <c r="I236" s="5">
        <v>101</v>
      </c>
      <c r="J236" s="5">
        <v>25</v>
      </c>
      <c r="K236" s="5">
        <v>395</v>
      </c>
      <c r="N236" s="23">
        <f t="shared" si="33"/>
        <v>-2.0474776434114374E-5</v>
      </c>
      <c r="O236" s="23">
        <f t="shared" si="34"/>
        <v>-3.9887421877637995E-6</v>
      </c>
      <c r="P236" s="23">
        <f t="shared" si="35"/>
        <v>-4.8883073134910204E-4</v>
      </c>
      <c r="Q236" s="23">
        <f t="shared" si="36"/>
        <v>-2.1505821765394862E-4</v>
      </c>
      <c r="R236" s="23">
        <f t="shared" si="37"/>
        <v>-3.3888860398014411E-6</v>
      </c>
      <c r="S236" s="23">
        <f t="shared" si="38"/>
        <v>-6.9793077182944214E-5</v>
      </c>
      <c r="T236" s="23">
        <f t="shared" si="39"/>
        <v>-7.166971232658774E-4</v>
      </c>
      <c r="U236" s="23">
        <f t="shared" si="40"/>
        <v>-1.2292015493465367E-2</v>
      </c>
      <c r="V236" s="23">
        <f t="shared" si="41"/>
        <v>-7.4372206395672267E-4</v>
      </c>
      <c r="W236" s="23">
        <f t="shared" si="42"/>
        <v>-1.250463262473868E-3</v>
      </c>
      <c r="X236" s="23">
        <f t="shared" si="43"/>
        <v>-5.2346519989287718E-4</v>
      </c>
    </row>
    <row r="237" spans="1:24">
      <c r="A237" s="5">
        <v>4096</v>
      </c>
      <c r="B237" s="5">
        <v>7200</v>
      </c>
      <c r="C237" s="5">
        <v>487</v>
      </c>
      <c r="D237" s="5">
        <v>723</v>
      </c>
      <c r="E237" s="5">
        <v>4911</v>
      </c>
      <c r="F237" s="5">
        <v>2826</v>
      </c>
      <c r="G237" s="5">
        <v>355</v>
      </c>
      <c r="H237" s="5">
        <v>10</v>
      </c>
      <c r="I237" s="5">
        <v>145</v>
      </c>
      <c r="J237" s="5">
        <v>31</v>
      </c>
      <c r="K237" s="5">
        <v>406</v>
      </c>
      <c r="N237" s="23">
        <f t="shared" si="33"/>
        <v>-1.9102630238143199E-5</v>
      </c>
      <c r="O237" s="23">
        <f t="shared" si="34"/>
        <v>-3.8143173909895655E-6</v>
      </c>
      <c r="P237" s="23">
        <f t="shared" si="35"/>
        <v>-4.5179021117303694E-4</v>
      </c>
      <c r="Q237" s="23">
        <f t="shared" si="36"/>
        <v>-1.7471352538108109E-4</v>
      </c>
      <c r="R237" s="23">
        <f t="shared" si="37"/>
        <v>-3.3324136824671416E-6</v>
      </c>
      <c r="S237" s="23">
        <f t="shared" si="38"/>
        <v>-6.4411884273752885E-5</v>
      </c>
      <c r="T237" s="23">
        <f t="shared" si="39"/>
        <v>-6.8744789928680192E-4</v>
      </c>
      <c r="U237" s="23">
        <f t="shared" si="40"/>
        <v>5.4506973032136365E-3</v>
      </c>
      <c r="V237" s="23">
        <f t="shared" si="41"/>
        <v>-3.2401296373455894E-4</v>
      </c>
      <c r="W237" s="23">
        <f t="shared" si="42"/>
        <v>2.0603718524035623E-3</v>
      </c>
      <c r="X237" s="23">
        <f t="shared" si="43"/>
        <v>-5.0937257165845843E-4</v>
      </c>
    </row>
    <row r="238" spans="1:24">
      <c r="A238" s="5">
        <v>19968</v>
      </c>
      <c r="B238" s="5">
        <v>35161</v>
      </c>
      <c r="C238" s="5">
        <v>1016</v>
      </c>
      <c r="D238" s="5">
        <v>909</v>
      </c>
      <c r="E238" s="5">
        <v>26701</v>
      </c>
      <c r="F238" s="5">
        <v>14792</v>
      </c>
      <c r="G238" s="5">
        <v>757</v>
      </c>
      <c r="H238" s="5">
        <v>6</v>
      </c>
      <c r="I238" s="5">
        <v>535</v>
      </c>
      <c r="J238" s="5">
        <v>83</v>
      </c>
      <c r="K238" s="5">
        <v>592</v>
      </c>
      <c r="N238" s="23">
        <f t="shared" si="33"/>
        <v>1.1485437770922063E-5</v>
      </c>
      <c r="O238" s="23">
        <f t="shared" si="34"/>
        <v>9.0240576433379576E-7</v>
      </c>
      <c r="P238" s="23">
        <f t="shared" si="35"/>
        <v>9.249965474747535E-5</v>
      </c>
      <c r="Q238" s="23">
        <f t="shared" si="36"/>
        <v>-1.2839184166038131E-4</v>
      </c>
      <c r="R238" s="23">
        <f t="shared" si="37"/>
        <v>2.7293235900175015E-6</v>
      </c>
      <c r="S238" s="23">
        <f t="shared" si="38"/>
        <v>1.3807665142242137E-4</v>
      </c>
      <c r="T238" s="23">
        <f t="shared" si="39"/>
        <v>3.8147828613032157E-4</v>
      </c>
      <c r="U238" s="23">
        <f t="shared" si="40"/>
        <v>-3.4206590951258659E-3</v>
      </c>
      <c r="V238" s="23">
        <f t="shared" si="41"/>
        <v>3.3961358791437099E-3</v>
      </c>
      <c r="W238" s="23">
        <f t="shared" si="42"/>
        <v>3.075427618134129E-2</v>
      </c>
      <c r="X238" s="23">
        <f t="shared" si="43"/>
        <v>-2.7107903969465048E-4</v>
      </c>
    </row>
    <row r="239" spans="1:24">
      <c r="A239" s="5">
        <v>4892</v>
      </c>
      <c r="B239" s="5">
        <v>8499</v>
      </c>
      <c r="C239" s="5">
        <v>536</v>
      </c>
      <c r="D239" s="5">
        <v>721</v>
      </c>
      <c r="E239" s="5">
        <v>7389</v>
      </c>
      <c r="F239" s="5">
        <v>4206</v>
      </c>
      <c r="G239" s="5">
        <v>428</v>
      </c>
      <c r="H239" s="5">
        <v>4</v>
      </c>
      <c r="I239" s="5">
        <v>118</v>
      </c>
      <c r="J239" s="5">
        <v>22</v>
      </c>
      <c r="K239" s="5">
        <v>460</v>
      </c>
      <c r="N239" s="23">
        <f t="shared" si="33"/>
        <v>-1.7568601625793406E-5</v>
      </c>
      <c r="O239" s="23">
        <f t="shared" si="34"/>
        <v>-3.5951899141909872E-6</v>
      </c>
      <c r="P239" s="23">
        <f t="shared" si="35"/>
        <v>-4.0137394760005946E-4</v>
      </c>
      <c r="Q239" s="23">
        <f t="shared" si="36"/>
        <v>-1.7521160800173377E-4</v>
      </c>
      <c r="R239" s="23">
        <f t="shared" si="37"/>
        <v>-2.64306145845535E-6</v>
      </c>
      <c r="S239" s="23">
        <f t="shared" si="38"/>
        <v>-4.1059537686696187E-5</v>
      </c>
      <c r="T239" s="23">
        <f t="shared" si="39"/>
        <v>-4.9333941288020981E-4</v>
      </c>
      <c r="U239" s="23">
        <f t="shared" si="40"/>
        <v>-7.8563372942956171E-3</v>
      </c>
      <c r="V239" s="23">
        <f t="shared" si="41"/>
        <v>-5.8156172977997752E-4</v>
      </c>
      <c r="W239" s="23">
        <f t="shared" si="42"/>
        <v>-2.9058808199125831E-3</v>
      </c>
      <c r="X239" s="23">
        <f t="shared" si="43"/>
        <v>-4.4019057850767544E-4</v>
      </c>
    </row>
    <row r="240" spans="1:24">
      <c r="A240" s="5">
        <v>17360</v>
      </c>
      <c r="B240" s="5">
        <v>33613</v>
      </c>
      <c r="C240" s="5">
        <v>2573</v>
      </c>
      <c r="D240" s="5">
        <v>6017</v>
      </c>
      <c r="E240" s="5">
        <v>23338</v>
      </c>
      <c r="F240" s="5">
        <v>11800</v>
      </c>
      <c r="G240" s="5">
        <v>1905</v>
      </c>
      <c r="H240" s="5">
        <v>9</v>
      </c>
      <c r="I240" s="5">
        <v>484</v>
      </c>
      <c r="J240" s="5">
        <v>79</v>
      </c>
      <c r="K240" s="5">
        <v>2448</v>
      </c>
      <c r="N240" s="23">
        <f t="shared" si="33"/>
        <v>6.4593741766905731E-6</v>
      </c>
      <c r="O240" s="23">
        <f t="shared" si="34"/>
        <v>6.412746372481921E-7</v>
      </c>
      <c r="P240" s="23">
        <f t="shared" si="35"/>
        <v>1.6945021523622915E-3</v>
      </c>
      <c r="Q240" s="23">
        <f t="shared" si="36"/>
        <v>1.1437111714865777E-3</v>
      </c>
      <c r="R240" s="23">
        <f t="shared" si="37"/>
        <v>1.7937741431443554E-6</v>
      </c>
      <c r="S240" s="23">
        <f t="shared" si="38"/>
        <v>8.7446056503237571E-5</v>
      </c>
      <c r="T240" s="23">
        <f t="shared" si="39"/>
        <v>3.4340336614011122E-3</v>
      </c>
      <c r="U240" s="23">
        <f t="shared" si="40"/>
        <v>3.2328582036287609E-3</v>
      </c>
      <c r="V240" s="23">
        <f t="shared" si="41"/>
        <v>2.9096548766134748E-3</v>
      </c>
      <c r="W240" s="23">
        <f t="shared" si="42"/>
        <v>2.8547052771423005E-2</v>
      </c>
      <c r="X240" s="23">
        <f t="shared" si="43"/>
        <v>2.1067316878581855E-3</v>
      </c>
    </row>
    <row r="241" spans="1:24">
      <c r="A241" s="5">
        <v>21872</v>
      </c>
      <c r="B241" s="5">
        <v>40413</v>
      </c>
      <c r="C241" s="5">
        <v>3872</v>
      </c>
      <c r="D241" s="5">
        <v>7327</v>
      </c>
      <c r="E241" s="5">
        <v>24667</v>
      </c>
      <c r="F241" s="5">
        <v>12920</v>
      </c>
      <c r="G241" s="5">
        <v>2218</v>
      </c>
      <c r="H241" s="5">
        <v>18</v>
      </c>
      <c r="I241" s="5">
        <v>315</v>
      </c>
      <c r="J241" s="5">
        <v>76</v>
      </c>
      <c r="K241" s="5">
        <v>3822</v>
      </c>
      <c r="N241" s="23">
        <f t="shared" si="33"/>
        <v>1.515477254217082E-5</v>
      </c>
      <c r="O241" s="23">
        <f t="shared" si="34"/>
        <v>1.7883622756087248E-6</v>
      </c>
      <c r="P241" s="23">
        <f t="shared" si="35"/>
        <v>3.0310475887153077E-3</v>
      </c>
      <c r="Q241" s="23">
        <f t="shared" si="36"/>
        <v>1.4699552880140868E-3</v>
      </c>
      <c r="R241" s="23">
        <f t="shared" si="37"/>
        <v>2.1634872608649656E-6</v>
      </c>
      <c r="S241" s="23">
        <f t="shared" si="38"/>
        <v>1.0639868561737054E-4</v>
      </c>
      <c r="T241" s="23">
        <f t="shared" si="39"/>
        <v>4.2663070346238971E-3</v>
      </c>
      <c r="U241" s="23">
        <f t="shared" si="40"/>
        <v>2.3193410099892637E-2</v>
      </c>
      <c r="V241" s="23">
        <f t="shared" si="41"/>
        <v>1.2975903780328918E-3</v>
      </c>
      <c r="W241" s="23">
        <f t="shared" si="42"/>
        <v>2.6891635213984289E-2</v>
      </c>
      <c r="X241" s="23">
        <f t="shared" si="43"/>
        <v>3.8670290691392179E-3</v>
      </c>
    </row>
    <row r="242" spans="1:24">
      <c r="A242" s="5">
        <v>180480</v>
      </c>
      <c r="B242" s="5">
        <v>319133</v>
      </c>
      <c r="C242" s="5">
        <v>8072</v>
      </c>
      <c r="D242" s="5">
        <v>6242</v>
      </c>
      <c r="E242" s="5">
        <v>108752</v>
      </c>
      <c r="F242" s="5">
        <v>51456</v>
      </c>
      <c r="G242" s="5">
        <v>3316</v>
      </c>
      <c r="H242" s="5">
        <v>372</v>
      </c>
      <c r="I242" s="5">
        <v>5172</v>
      </c>
      <c r="J242" s="5">
        <v>790</v>
      </c>
      <c r="K242" s="5">
        <v>4010</v>
      </c>
      <c r="N242" s="23">
        <f t="shared" si="33"/>
        <v>3.2081960941098529E-4</v>
      </c>
      <c r="O242" s="23">
        <f t="shared" si="34"/>
        <v>4.880546029970397E-5</v>
      </c>
      <c r="P242" s="23">
        <f t="shared" si="35"/>
        <v>7.352441609256237E-3</v>
      </c>
      <c r="Q242" s="23">
        <f t="shared" si="36"/>
        <v>1.1997454663100048E-3</v>
      </c>
      <c r="R242" s="23">
        <f t="shared" si="37"/>
        <v>2.5555005322217478E-5</v>
      </c>
      <c r="S242" s="23">
        <f t="shared" si="38"/>
        <v>7.5850450306578869E-4</v>
      </c>
      <c r="T242" s="23">
        <f t="shared" si="39"/>
        <v>7.1859113918079807E-3</v>
      </c>
      <c r="U242" s="23">
        <f t="shared" si="40"/>
        <v>0.8083084513529385</v>
      </c>
      <c r="V242" s="23">
        <f t="shared" si="41"/>
        <v>4.7627751736647642E-2</v>
      </c>
      <c r="W242" s="23">
        <f t="shared" si="42"/>
        <v>0.42088101388439852</v>
      </c>
      <c r="X242" s="23">
        <f t="shared" si="43"/>
        <v>4.1078848971456477E-3</v>
      </c>
    </row>
    <row r="243" spans="1:24">
      <c r="A243" s="5">
        <v>44464</v>
      </c>
      <c r="B243" s="5">
        <v>66824</v>
      </c>
      <c r="C243" s="5">
        <v>1052</v>
      </c>
      <c r="D243" s="5">
        <v>1571</v>
      </c>
      <c r="E243" s="5">
        <v>22904</v>
      </c>
      <c r="F243" s="5">
        <v>14080</v>
      </c>
      <c r="G243" s="5">
        <v>559</v>
      </c>
      <c r="H243" s="5">
        <v>4</v>
      </c>
      <c r="I243" s="5">
        <v>154</v>
      </c>
      <c r="J243" s="5">
        <v>30</v>
      </c>
      <c r="K243" s="5">
        <v>930</v>
      </c>
      <c r="N243" s="23">
        <f t="shared" si="33"/>
        <v>5.869343386152581E-5</v>
      </c>
      <c r="O243" s="23">
        <f t="shared" si="34"/>
        <v>6.2436169251293183E-6</v>
      </c>
      <c r="P243" s="23">
        <f t="shared" si="35"/>
        <v>1.2954017492354045E-4</v>
      </c>
      <c r="Q243" s="23">
        <f t="shared" si="36"/>
        <v>3.6473505775657637E-5</v>
      </c>
      <c r="R243" s="23">
        <f t="shared" si="37"/>
        <v>1.6730401378089568E-6</v>
      </c>
      <c r="S243" s="23">
        <f t="shared" si="38"/>
        <v>1.2602819434272256E-4</v>
      </c>
      <c r="T243" s="23">
        <f t="shared" si="39"/>
        <v>-1.4500774549303777E-4</v>
      </c>
      <c r="U243" s="23">
        <f t="shared" si="40"/>
        <v>-7.8563372942956171E-3</v>
      </c>
      <c r="V243" s="23">
        <f t="shared" si="41"/>
        <v>-2.3816337505275272E-4</v>
      </c>
      <c r="W243" s="23">
        <f t="shared" si="42"/>
        <v>1.5085659999239907E-3</v>
      </c>
      <c r="X243" s="23">
        <f t="shared" si="43"/>
        <v>1.6194899150839834E-4</v>
      </c>
    </row>
    <row r="244" spans="1:24">
      <c r="A244" s="5">
        <v>2881</v>
      </c>
      <c r="B244" s="5">
        <v>5188</v>
      </c>
      <c r="C244" s="5">
        <v>550</v>
      </c>
      <c r="D244" s="5">
        <v>730</v>
      </c>
      <c r="E244" s="5">
        <v>3840</v>
      </c>
      <c r="F244" s="5">
        <v>2040</v>
      </c>
      <c r="G244" s="5">
        <v>323</v>
      </c>
      <c r="H244" s="5">
        <v>0</v>
      </c>
      <c r="I244" s="5">
        <v>73</v>
      </c>
      <c r="J244" s="5">
        <v>15</v>
      </c>
      <c r="K244" s="5">
        <v>503</v>
      </c>
      <c r="N244" s="23">
        <f t="shared" si="33"/>
        <v>-2.1444143760762548E-5</v>
      </c>
      <c r="O244" s="23">
        <f t="shared" si="34"/>
        <v>-4.1537203804574168E-6</v>
      </c>
      <c r="P244" s="23">
        <f t="shared" si="35"/>
        <v>-3.8696930086492301E-4</v>
      </c>
      <c r="Q244" s="23">
        <f t="shared" si="36"/>
        <v>-1.7297023620879668E-4</v>
      </c>
      <c r="R244" s="23">
        <f t="shared" si="37"/>
        <v>-3.6303540504722382E-6</v>
      </c>
      <c r="S244" s="23">
        <f t="shared" si="38"/>
        <v>-7.7712568634206918E-5</v>
      </c>
      <c r="T244" s="23">
        <f t="shared" si="39"/>
        <v>-7.7253655086229436E-4</v>
      </c>
      <c r="U244" s="23">
        <f t="shared" si="40"/>
        <v>-1.6727693692635118E-2</v>
      </c>
      <c r="V244" s="23">
        <f t="shared" si="41"/>
        <v>-1.0108096731890085E-3</v>
      </c>
      <c r="W244" s="23">
        <f t="shared" si="42"/>
        <v>-6.768521787269585E-3</v>
      </c>
      <c r="X244" s="23">
        <f t="shared" si="43"/>
        <v>-3.8510121359131125E-4</v>
      </c>
    </row>
    <row r="245" spans="1:24">
      <c r="A245" s="5">
        <v>3460</v>
      </c>
      <c r="B245" s="5">
        <v>6503</v>
      </c>
      <c r="C245" s="5">
        <v>541</v>
      </c>
      <c r="D245" s="5">
        <v>667</v>
      </c>
      <c r="E245" s="5">
        <v>4371</v>
      </c>
      <c r="F245" s="5">
        <v>2260</v>
      </c>
      <c r="G245" s="5">
        <v>314</v>
      </c>
      <c r="H245" s="5">
        <v>0</v>
      </c>
      <c r="I245" s="5">
        <v>96</v>
      </c>
      <c r="J245" s="5">
        <v>19</v>
      </c>
      <c r="K245" s="5">
        <v>482</v>
      </c>
      <c r="N245" s="23">
        <f t="shared" si="33"/>
        <v>-2.0328311390724193E-5</v>
      </c>
      <c r="O245" s="23">
        <f t="shared" si="34"/>
        <v>-3.9318938739215199E-6</v>
      </c>
      <c r="P245" s="23">
        <f t="shared" si="35"/>
        <v>-3.9622943090893929E-4</v>
      </c>
      <c r="Q245" s="23">
        <f t="shared" si="36"/>
        <v>-1.8865983875935628E-4</v>
      </c>
      <c r="R245" s="23">
        <f t="shared" si="37"/>
        <v>-3.4826357167554258E-6</v>
      </c>
      <c r="S245" s="23">
        <f t="shared" si="38"/>
        <v>-7.398973077250223E-5</v>
      </c>
      <c r="T245" s="23">
        <f t="shared" si="39"/>
        <v>-7.9646773411790159E-4</v>
      </c>
      <c r="U245" s="23">
        <f t="shared" si="40"/>
        <v>-1.6727693692635118E-2</v>
      </c>
      <c r="V245" s="23">
        <f t="shared" si="41"/>
        <v>-7.9141627989105941E-4</v>
      </c>
      <c r="W245" s="23">
        <f t="shared" si="42"/>
        <v>-4.5612983773512979E-3</v>
      </c>
      <c r="X245" s="23">
        <f t="shared" si="43"/>
        <v>-4.1200532203883794E-4</v>
      </c>
    </row>
    <row r="246" spans="1:24">
      <c r="A246" s="5">
        <v>3406</v>
      </c>
      <c r="B246" s="5">
        <v>5656</v>
      </c>
      <c r="C246" s="5">
        <v>571</v>
      </c>
      <c r="D246" s="5">
        <v>731</v>
      </c>
      <c r="E246" s="5">
        <v>4446</v>
      </c>
      <c r="F246" s="5">
        <v>2598</v>
      </c>
      <c r="G246" s="5">
        <v>355</v>
      </c>
      <c r="H246" s="5">
        <v>1</v>
      </c>
      <c r="I246" s="5">
        <v>98</v>
      </c>
      <c r="J246" s="5">
        <v>19</v>
      </c>
      <c r="K246" s="5">
        <v>512</v>
      </c>
      <c r="N246" s="23">
        <f t="shared" si="33"/>
        <v>-2.0432378658396163E-5</v>
      </c>
      <c r="O246" s="23">
        <f t="shared" si="34"/>
        <v>-4.0747737606408398E-6</v>
      </c>
      <c r="P246" s="23">
        <f t="shared" si="35"/>
        <v>-3.6536233076221839E-4</v>
      </c>
      <c r="Q246" s="23">
        <f t="shared" si="36"/>
        <v>-1.7272119489847033E-4</v>
      </c>
      <c r="R246" s="23">
        <f t="shared" si="37"/>
        <v>-3.4617715453264974E-6</v>
      </c>
      <c r="S246" s="23">
        <f t="shared" si="38"/>
        <v>-6.8270098057701385E-5</v>
      </c>
      <c r="T246" s="23">
        <f t="shared" si="39"/>
        <v>-6.8744789928680192E-4</v>
      </c>
      <c r="U246" s="23">
        <f t="shared" si="40"/>
        <v>-1.4509854593050243E-2</v>
      </c>
      <c r="V246" s="23">
        <f t="shared" si="41"/>
        <v>-7.7233859351732471E-4</v>
      </c>
      <c r="W246" s="23">
        <f t="shared" si="42"/>
        <v>-4.5612983773512979E-3</v>
      </c>
      <c r="X246" s="23">
        <f t="shared" si="43"/>
        <v>-3.7357088139951407E-4</v>
      </c>
    </row>
    <row r="247" spans="1:24">
      <c r="A247" s="5">
        <v>2602</v>
      </c>
      <c r="B247" s="5">
        <v>4349</v>
      </c>
      <c r="C247" s="5">
        <v>479</v>
      </c>
      <c r="D247" s="5">
        <v>588</v>
      </c>
      <c r="E247" s="5">
        <v>3342</v>
      </c>
      <c r="F247" s="5">
        <v>1946</v>
      </c>
      <c r="G247" s="5">
        <v>287</v>
      </c>
      <c r="H247" s="5">
        <v>1</v>
      </c>
      <c r="I247" s="5">
        <v>53</v>
      </c>
      <c r="J247" s="5">
        <v>14</v>
      </c>
      <c r="K247" s="5">
        <v>444</v>
      </c>
      <c r="N247" s="23">
        <f t="shared" si="33"/>
        <v>-2.1981824643734397E-5</v>
      </c>
      <c r="O247" s="23">
        <f t="shared" si="34"/>
        <v>-4.2952507523080772E-6</v>
      </c>
      <c r="P247" s="23">
        <f t="shared" si="35"/>
        <v>-4.6002143787882919E-4</v>
      </c>
      <c r="Q247" s="23">
        <f t="shared" si="36"/>
        <v>-2.0833410227513738E-4</v>
      </c>
      <c r="R247" s="23">
        <f t="shared" si="37"/>
        <v>-3.7688921487603221E-6</v>
      </c>
      <c r="S247" s="23">
        <f t="shared" si="38"/>
        <v>-7.9303235720571652E-5</v>
      </c>
      <c r="T247" s="23">
        <f t="shared" si="39"/>
        <v>-8.6826128388472329E-4</v>
      </c>
      <c r="U247" s="23">
        <f t="shared" si="40"/>
        <v>-1.4509854593050243E-2</v>
      </c>
      <c r="V247" s="23">
        <f t="shared" si="41"/>
        <v>-1.2015865369263557E-3</v>
      </c>
      <c r="W247" s="23">
        <f t="shared" si="42"/>
        <v>-7.320327639749157E-3</v>
      </c>
      <c r="X247" s="23">
        <f t="shared" si="43"/>
        <v>-4.6068894684864816E-4</v>
      </c>
    </row>
    <row r="248" spans="1:24">
      <c r="A248" s="5">
        <v>5848</v>
      </c>
      <c r="B248" s="5">
        <v>9068</v>
      </c>
      <c r="C248" s="5">
        <v>622</v>
      </c>
      <c r="D248" s="5">
        <v>795</v>
      </c>
      <c r="E248" s="5">
        <v>6651</v>
      </c>
      <c r="F248" s="5">
        <v>4212</v>
      </c>
      <c r="G248" s="5">
        <v>383</v>
      </c>
      <c r="H248" s="5">
        <v>4</v>
      </c>
      <c r="I248" s="5">
        <v>71</v>
      </c>
      <c r="J248" s="5">
        <v>10</v>
      </c>
      <c r="K248" s="5">
        <v>570</v>
      </c>
      <c r="N248" s="23">
        <f t="shared" si="33"/>
        <v>-1.5726225553674806E-5</v>
      </c>
      <c r="O248" s="23">
        <f t="shared" si="34"/>
        <v>-3.4992056691575837E-6</v>
      </c>
      <c r="P248" s="23">
        <f t="shared" si="35"/>
        <v>-3.1288826051279281E-4</v>
      </c>
      <c r="Q248" s="23">
        <f t="shared" si="36"/>
        <v>-1.5678255103758441E-4</v>
      </c>
      <c r="R248" s="23">
        <f t="shared" si="37"/>
        <v>-2.8483649053160045E-6</v>
      </c>
      <c r="S248" s="23">
        <f t="shared" si="38"/>
        <v>-4.0958005745013328E-5</v>
      </c>
      <c r="T248" s="23">
        <f t="shared" si="39"/>
        <v>-6.1299532915824609E-4</v>
      </c>
      <c r="U248" s="23">
        <f t="shared" si="40"/>
        <v>-7.8563372942956171E-3</v>
      </c>
      <c r="V248" s="23">
        <f t="shared" si="41"/>
        <v>-1.0298873595627432E-3</v>
      </c>
      <c r="W248" s="23">
        <f t="shared" si="42"/>
        <v>-9.5275510496674442E-3</v>
      </c>
      <c r="X248" s="23">
        <f t="shared" si="43"/>
        <v>-2.9926429616348798E-4</v>
      </c>
    </row>
    <row r="249" spans="1:24">
      <c r="A249" s="5">
        <v>26944</v>
      </c>
      <c r="B249" s="5">
        <v>43464</v>
      </c>
      <c r="C249" s="5">
        <v>877</v>
      </c>
      <c r="D249" s="5">
        <v>1097</v>
      </c>
      <c r="E249" s="5">
        <v>20270</v>
      </c>
      <c r="F249" s="5">
        <v>10208</v>
      </c>
      <c r="G249" s="5">
        <v>563</v>
      </c>
      <c r="H249" s="5">
        <v>6</v>
      </c>
      <c r="I249" s="5">
        <v>194</v>
      </c>
      <c r="J249" s="5">
        <v>34</v>
      </c>
      <c r="K249" s="5">
        <v>740</v>
      </c>
      <c r="N249" s="23">
        <f t="shared" si="33"/>
        <v>2.4929387016841878E-5</v>
      </c>
      <c r="O249" s="23">
        <f t="shared" si="34"/>
        <v>2.3030335086437228E-6</v>
      </c>
      <c r="P249" s="23">
        <f t="shared" si="35"/>
        <v>-5.0517909265664929E-5</v>
      </c>
      <c r="Q249" s="23">
        <f t="shared" si="36"/>
        <v>-8.1572075319028871E-5</v>
      </c>
      <c r="R249" s="23">
        <f t="shared" si="37"/>
        <v>9.4029043722499393E-7</v>
      </c>
      <c r="S249" s="23">
        <f t="shared" si="38"/>
        <v>6.0506247976719982E-5</v>
      </c>
      <c r="T249" s="23">
        <f t="shared" si="39"/>
        <v>-1.3437166404610122E-4</v>
      </c>
      <c r="U249" s="23">
        <f t="shared" si="40"/>
        <v>-3.4206590951258659E-3</v>
      </c>
      <c r="V249" s="23">
        <f t="shared" si="41"/>
        <v>1.4339035242194156E-4</v>
      </c>
      <c r="W249" s="23">
        <f t="shared" si="42"/>
        <v>3.7157894098422775E-3</v>
      </c>
      <c r="X249" s="23">
        <f t="shared" si="43"/>
        <v>-8.1469132540652772E-5</v>
      </c>
    </row>
    <row r="250" spans="1:24">
      <c r="A250" s="5">
        <v>5292</v>
      </c>
      <c r="B250" s="5">
        <v>9321</v>
      </c>
      <c r="C250" s="5">
        <v>756</v>
      </c>
      <c r="D250" s="5">
        <v>1033</v>
      </c>
      <c r="E250" s="5">
        <v>5867</v>
      </c>
      <c r="F250" s="5">
        <v>3404</v>
      </c>
      <c r="G250" s="5">
        <v>516</v>
      </c>
      <c r="H250" s="5">
        <v>6</v>
      </c>
      <c r="I250" s="5">
        <v>226</v>
      </c>
      <c r="J250" s="5">
        <v>42</v>
      </c>
      <c r="K250" s="5">
        <v>646</v>
      </c>
      <c r="N250" s="23">
        <f t="shared" si="33"/>
        <v>-1.6797732976371396E-5</v>
      </c>
      <c r="O250" s="23">
        <f t="shared" si="34"/>
        <v>-3.4565272614362287E-6</v>
      </c>
      <c r="P250" s="23">
        <f t="shared" si="35"/>
        <v>-1.7501521319077267E-4</v>
      </c>
      <c r="Q250" s="23">
        <f t="shared" si="36"/>
        <v>-9.7510719179914806E-5</v>
      </c>
      <c r="R250" s="23">
        <f t="shared" si="37"/>
        <v>-3.0664650439864018E-6</v>
      </c>
      <c r="S250" s="23">
        <f t="shared" si="38"/>
        <v>-5.463097389163783E-5</v>
      </c>
      <c r="T250" s="23">
        <f t="shared" si="39"/>
        <v>-2.5934562104760572E-4</v>
      </c>
      <c r="U250" s="23">
        <f t="shared" si="40"/>
        <v>-3.4206590951258659E-3</v>
      </c>
      <c r="V250" s="23">
        <f t="shared" si="41"/>
        <v>4.4863333440169697E-4</v>
      </c>
      <c r="W250" s="23">
        <f t="shared" si="42"/>
        <v>8.1302362296788513E-3</v>
      </c>
      <c r="X250" s="23">
        <f t="shared" si="43"/>
        <v>-2.0189704654386754E-4</v>
      </c>
    </row>
    <row r="251" spans="1:24">
      <c r="A251" s="5">
        <v>15576</v>
      </c>
      <c r="B251" s="5">
        <v>27513</v>
      </c>
      <c r="C251" s="5">
        <v>2417</v>
      </c>
      <c r="D251" s="5">
        <v>3098</v>
      </c>
      <c r="E251" s="5">
        <v>19078</v>
      </c>
      <c r="F251" s="5">
        <v>10840</v>
      </c>
      <c r="G251" s="5">
        <v>1839</v>
      </c>
      <c r="H251" s="5">
        <v>11</v>
      </c>
      <c r="I251" s="5">
        <v>238</v>
      </c>
      <c r="J251" s="5">
        <v>51</v>
      </c>
      <c r="K251" s="5">
        <v>2327</v>
      </c>
      <c r="N251" s="23">
        <f t="shared" si="33"/>
        <v>3.0213000002684194E-6</v>
      </c>
      <c r="O251" s="23">
        <f t="shared" si="34"/>
        <v>-3.8773045010463873E-7</v>
      </c>
      <c r="P251" s="23">
        <f t="shared" si="35"/>
        <v>1.5339932315993426E-3</v>
      </c>
      <c r="Q251" s="23">
        <f t="shared" si="36"/>
        <v>4.1675958664398312E-4</v>
      </c>
      <c r="R251" s="23">
        <f t="shared" si="37"/>
        <v>6.0868920598122637E-7</v>
      </c>
      <c r="S251" s="23">
        <f t="shared" si="38"/>
        <v>7.1200945833980726E-5</v>
      </c>
      <c r="T251" s="23">
        <f t="shared" si="39"/>
        <v>3.2585383175266591E-3</v>
      </c>
      <c r="U251" s="23">
        <f t="shared" si="40"/>
        <v>7.6685364027985117E-3</v>
      </c>
      <c r="V251" s="23">
        <f t="shared" si="41"/>
        <v>5.6309945264410521E-4</v>
      </c>
      <c r="W251" s="23">
        <f t="shared" si="42"/>
        <v>1.3096488901994996E-2</v>
      </c>
      <c r="X251" s="23">
        <f t="shared" si="43"/>
        <v>1.9517127772795792E-3</v>
      </c>
    </row>
    <row r="252" spans="1:24">
      <c r="A252" s="5">
        <v>54256</v>
      </c>
      <c r="B252" s="5">
        <v>82011</v>
      </c>
      <c r="C252" s="5">
        <v>1620</v>
      </c>
      <c r="D252" s="5">
        <v>1419</v>
      </c>
      <c r="E252" s="5">
        <v>42128</v>
      </c>
      <c r="F252" s="5">
        <v>24224</v>
      </c>
      <c r="G252" s="5">
        <v>977</v>
      </c>
      <c r="H252" s="5">
        <v>10</v>
      </c>
      <c r="I252" s="5">
        <v>755</v>
      </c>
      <c r="J252" s="5">
        <v>58</v>
      </c>
      <c r="K252" s="5">
        <v>963</v>
      </c>
      <c r="N252" s="23">
        <f t="shared" si="33"/>
        <v>7.7564298399376556E-5</v>
      </c>
      <c r="O252" s="23">
        <f t="shared" si="34"/>
        <v>8.8055022139207012E-6</v>
      </c>
      <c r="P252" s="23">
        <f t="shared" si="35"/>
        <v>7.1395727103478997E-4</v>
      </c>
      <c r="Q252" s="23">
        <f t="shared" si="36"/>
        <v>-1.3807733939464756E-6</v>
      </c>
      <c r="R252" s="23">
        <f t="shared" si="37"/>
        <v>7.020944558471866E-6</v>
      </c>
      <c r="S252" s="23">
        <f t="shared" si="38"/>
        <v>2.9768486374786977E-4</v>
      </c>
      <c r="T252" s="23">
        <f t="shared" si="39"/>
        <v>9.664627657118319E-4</v>
      </c>
      <c r="U252" s="23">
        <f t="shared" si="40"/>
        <v>5.4506973032136365E-3</v>
      </c>
      <c r="V252" s="23">
        <f t="shared" si="41"/>
        <v>5.4946813802545288E-3</v>
      </c>
      <c r="W252" s="23">
        <f t="shared" si="42"/>
        <v>1.6959129869352E-2</v>
      </c>
      <c r="X252" s="23">
        <f t="shared" si="43"/>
        <v>2.0422687621165456E-4</v>
      </c>
    </row>
    <row r="253" spans="1:24">
      <c r="A253" s="5">
        <v>3726</v>
      </c>
      <c r="B253" s="5">
        <v>6372</v>
      </c>
      <c r="C253" s="5">
        <v>602</v>
      </c>
      <c r="D253" s="5">
        <v>785</v>
      </c>
      <c r="E253" s="5">
        <v>4760</v>
      </c>
      <c r="F253" s="5">
        <v>2852</v>
      </c>
      <c r="G253" s="5">
        <v>399</v>
      </c>
      <c r="H253" s="5">
        <v>30</v>
      </c>
      <c r="I253" s="5">
        <v>47</v>
      </c>
      <c r="J253" s="5">
        <v>8</v>
      </c>
      <c r="K253" s="5">
        <v>574</v>
      </c>
      <c r="N253" s="23">
        <f t="shared" si="33"/>
        <v>-1.9815683738858557E-5</v>
      </c>
      <c r="O253" s="23">
        <f t="shared" si="34"/>
        <v>-3.9539921798958189E-6</v>
      </c>
      <c r="P253" s="23">
        <f t="shared" si="35"/>
        <v>-3.3346632727727341E-4</v>
      </c>
      <c r="Q253" s="23">
        <f t="shared" si="36"/>
        <v>-1.5927296414084782E-4</v>
      </c>
      <c r="R253" s="23">
        <f t="shared" si="37"/>
        <v>-3.3744202142773839E-6</v>
      </c>
      <c r="S253" s="23">
        <f t="shared" si="38"/>
        <v>-6.397191252646051E-5</v>
      </c>
      <c r="T253" s="23">
        <f t="shared" si="39"/>
        <v>-5.7045100337049987E-4</v>
      </c>
      <c r="U253" s="23">
        <f t="shared" si="40"/>
        <v>4.9807479294911146E-2</v>
      </c>
      <c r="V253" s="23">
        <f t="shared" si="41"/>
        <v>-1.2588195960475598E-3</v>
      </c>
      <c r="W253" s="23">
        <f t="shared" si="42"/>
        <v>-1.0631162754626586E-2</v>
      </c>
      <c r="X253" s="23">
        <f t="shared" si="43"/>
        <v>-2.9413970407824477E-4</v>
      </c>
    </row>
    <row r="254" spans="1:24">
      <c r="A254" s="5">
        <v>31904</v>
      </c>
      <c r="B254" s="5">
        <v>50539</v>
      </c>
      <c r="C254" s="5">
        <v>863</v>
      </c>
      <c r="D254" s="5">
        <v>1106</v>
      </c>
      <c r="E254" s="5">
        <v>24010</v>
      </c>
      <c r="F254" s="5">
        <v>12992</v>
      </c>
      <c r="G254" s="5">
        <v>583</v>
      </c>
      <c r="H254" s="5">
        <v>2</v>
      </c>
      <c r="I254" s="5">
        <v>126</v>
      </c>
      <c r="J254" s="5">
        <v>32</v>
      </c>
      <c r="K254" s="5">
        <v>770</v>
      </c>
      <c r="N254" s="23">
        <f t="shared" si="33"/>
        <v>3.448815826967477E-5</v>
      </c>
      <c r="O254" s="23">
        <f t="shared" si="34"/>
        <v>3.496510720614424E-6</v>
      </c>
      <c r="P254" s="23">
        <f t="shared" si="35"/>
        <v>-6.4922556000801361E-5</v>
      </c>
      <c r="Q254" s="23">
        <f t="shared" si="36"/>
        <v>-7.9330703526091781E-5</v>
      </c>
      <c r="R254" s="23">
        <f t="shared" si="37"/>
        <v>1.980717119147553E-6</v>
      </c>
      <c r="S254" s="23">
        <f t="shared" si="38"/>
        <v>1.0761706891756481E-4</v>
      </c>
      <c r="T254" s="23">
        <f t="shared" si="39"/>
        <v>-8.1191256811418447E-5</v>
      </c>
      <c r="U254" s="23">
        <f t="shared" si="40"/>
        <v>-1.2292015493465367E-2</v>
      </c>
      <c r="V254" s="23">
        <f t="shared" si="41"/>
        <v>-5.0525098428503873E-4</v>
      </c>
      <c r="W254" s="23">
        <f t="shared" si="42"/>
        <v>2.6121777048831339E-3</v>
      </c>
      <c r="X254" s="23">
        <f t="shared" si="43"/>
        <v>-4.3034691901328916E-5</v>
      </c>
    </row>
    <row r="255" spans="1:24">
      <c r="A255" s="5">
        <v>40336</v>
      </c>
      <c r="B255" s="5">
        <v>65309</v>
      </c>
      <c r="C255" s="5">
        <v>1407</v>
      </c>
      <c r="D255" s="5">
        <v>2251</v>
      </c>
      <c r="E255" s="5">
        <v>27771</v>
      </c>
      <c r="F255" s="5">
        <v>14848</v>
      </c>
      <c r="G255" s="5">
        <v>907</v>
      </c>
      <c r="H255" s="5">
        <v>4</v>
      </c>
      <c r="I255" s="5">
        <v>104</v>
      </c>
      <c r="J255" s="5">
        <v>10</v>
      </c>
      <c r="K255" s="5">
        <v>1330</v>
      </c>
      <c r="N255" s="23">
        <f t="shared" si="33"/>
        <v>5.0738069399490692E-5</v>
      </c>
      <c r="O255" s="23">
        <f t="shared" si="34"/>
        <v>5.9880525468769348E-6</v>
      </c>
      <c r="P255" s="23">
        <f t="shared" si="35"/>
        <v>4.9480085999307143E-4</v>
      </c>
      <c r="Q255" s="23">
        <f t="shared" si="36"/>
        <v>2.0582159679757075E-4</v>
      </c>
      <c r="R255" s="23">
        <f t="shared" si="37"/>
        <v>3.0269857690702122E-6</v>
      </c>
      <c r="S255" s="23">
        <f t="shared" si="38"/>
        <v>1.39024282878128E-4</v>
      </c>
      <c r="T255" s="23">
        <f t="shared" si="39"/>
        <v>7.8033134039044228E-4</v>
      </c>
      <c r="U255" s="23">
        <f t="shared" si="40"/>
        <v>-7.8563372942956171E-3</v>
      </c>
      <c r="V255" s="23">
        <f t="shared" si="41"/>
        <v>-7.1510553439612062E-4</v>
      </c>
      <c r="W255" s="23">
        <f t="shared" si="42"/>
        <v>-9.5275510496674442E-3</v>
      </c>
      <c r="X255" s="23">
        <f t="shared" si="43"/>
        <v>6.7440820003271645E-4</v>
      </c>
    </row>
    <row r="256" spans="1:24">
      <c r="A256" s="5">
        <v>4220</v>
      </c>
      <c r="B256" s="5">
        <v>7774</v>
      </c>
      <c r="C256" s="5">
        <v>685</v>
      </c>
      <c r="D256" s="5">
        <v>838</v>
      </c>
      <c r="E256" s="5">
        <v>4404</v>
      </c>
      <c r="F256" s="5">
        <v>2326</v>
      </c>
      <c r="G256" s="5">
        <v>407</v>
      </c>
      <c r="H256" s="5">
        <v>10</v>
      </c>
      <c r="I256" s="5">
        <v>167</v>
      </c>
      <c r="J256" s="5">
        <v>26</v>
      </c>
      <c r="K256" s="5">
        <v>597</v>
      </c>
      <c r="N256" s="23">
        <f t="shared" si="33"/>
        <v>-1.8863660956822377E-5</v>
      </c>
      <c r="O256" s="23">
        <f t="shared" si="34"/>
        <v>-3.7174896991632499E-6</v>
      </c>
      <c r="P256" s="23">
        <f t="shared" si="35"/>
        <v>-2.4806735020467888E-4</v>
      </c>
      <c r="Q256" s="23">
        <f t="shared" si="36"/>
        <v>-1.4607377469355167E-4</v>
      </c>
      <c r="R256" s="23">
        <f t="shared" si="37"/>
        <v>-3.4734554813266973E-6</v>
      </c>
      <c r="S256" s="23">
        <f t="shared" si="38"/>
        <v>-7.2872879413990823E-5</v>
      </c>
      <c r="T256" s="23">
        <f t="shared" si="39"/>
        <v>-5.4917884047662676E-4</v>
      </c>
      <c r="U256" s="23">
        <f t="shared" si="40"/>
        <v>5.4506973032136365E-3</v>
      </c>
      <c r="V256" s="23">
        <f t="shared" si="41"/>
        <v>-1.1415841362347709E-4</v>
      </c>
      <c r="W256" s="23">
        <f t="shared" si="42"/>
        <v>-6.9865740999429621E-4</v>
      </c>
      <c r="X256" s="23">
        <f t="shared" si="43"/>
        <v>-2.6467329958809651E-4</v>
      </c>
    </row>
    <row r="257" spans="1:24">
      <c r="A257" s="5">
        <v>4666</v>
      </c>
      <c r="B257" s="5">
        <v>8360</v>
      </c>
      <c r="C257" s="5">
        <v>729</v>
      </c>
      <c r="D257" s="5">
        <v>1014</v>
      </c>
      <c r="E257" s="5">
        <v>5010</v>
      </c>
      <c r="F257" s="5">
        <v>2818</v>
      </c>
      <c r="G257" s="5">
        <v>459</v>
      </c>
      <c r="H257" s="5">
        <v>9</v>
      </c>
      <c r="I257" s="5">
        <v>152</v>
      </c>
      <c r="J257" s="5">
        <v>41</v>
      </c>
      <c r="K257" s="5">
        <v>648</v>
      </c>
      <c r="N257" s="23">
        <f t="shared" si="33"/>
        <v>-1.8004142412716838E-5</v>
      </c>
      <c r="O257" s="23">
        <f t="shared" si="34"/>
        <v>-3.618637735033945E-6</v>
      </c>
      <c r="P257" s="23">
        <f t="shared" si="35"/>
        <v>-2.027956033228215E-4</v>
      </c>
      <c r="Q257" s="23">
        <f t="shared" si="36"/>
        <v>-1.0224250407611532E-4</v>
      </c>
      <c r="R257" s="23">
        <f t="shared" si="37"/>
        <v>-3.3048729761809564E-6</v>
      </c>
      <c r="S257" s="23">
        <f t="shared" si="38"/>
        <v>-6.4547260195996697E-5</v>
      </c>
      <c r="T257" s="23">
        <f t="shared" si="39"/>
        <v>-4.1090978166645156E-4</v>
      </c>
      <c r="U257" s="23">
        <f t="shared" si="40"/>
        <v>3.2328582036287609E-3</v>
      </c>
      <c r="V257" s="23">
        <f t="shared" si="41"/>
        <v>-2.5724106142648744E-4</v>
      </c>
      <c r="W257" s="23">
        <f t="shared" si="42"/>
        <v>7.5784303771992793E-3</v>
      </c>
      <c r="X257" s="23">
        <f t="shared" si="43"/>
        <v>-1.9933475050124593E-4</v>
      </c>
    </row>
    <row r="258" spans="1:24">
      <c r="A258" s="5">
        <v>4274</v>
      </c>
      <c r="B258" s="5">
        <v>7948</v>
      </c>
      <c r="C258" s="5">
        <v>701</v>
      </c>
      <c r="D258" s="5">
        <v>1020</v>
      </c>
      <c r="E258" s="5">
        <v>5936</v>
      </c>
      <c r="F258" s="5">
        <v>3164</v>
      </c>
      <c r="G258" s="5">
        <v>460</v>
      </c>
      <c r="H258" s="5">
        <v>0</v>
      </c>
      <c r="I258" s="5">
        <v>128</v>
      </c>
      <c r="J258" s="5">
        <v>15</v>
      </c>
      <c r="K258" s="5">
        <v>638</v>
      </c>
      <c r="N258" s="23">
        <f t="shared" ref="N258:N321" si="44">(A258-$A$498)/$A$499</f>
        <v>-1.8759593689150407E-5</v>
      </c>
      <c r="O258" s="23">
        <f t="shared" ref="O258:O321" si="45">(B258-$B$498)/$B$499</f>
        <v>-3.688137750769907E-6</v>
      </c>
      <c r="P258" s="23">
        <f t="shared" ref="P258:P321" si="46">(C258-$C$498)/$C$499</f>
        <v>-2.3160489679309435E-4</v>
      </c>
      <c r="Q258" s="23">
        <f t="shared" si="36"/>
        <v>-1.0074825621415726E-4</v>
      </c>
      <c r="R258" s="23">
        <f t="shared" si="37"/>
        <v>-3.0472700062717877E-6</v>
      </c>
      <c r="S258" s="23">
        <f t="shared" si="38"/>
        <v>-5.8692251558952041E-5</v>
      </c>
      <c r="T258" s="23">
        <f t="shared" si="39"/>
        <v>-4.0825076130471743E-4</v>
      </c>
      <c r="U258" s="23">
        <f t="shared" si="40"/>
        <v>-1.6727693692635118E-2</v>
      </c>
      <c r="V258" s="23">
        <f t="shared" si="41"/>
        <v>-4.8617329791130398E-4</v>
      </c>
      <c r="W258" s="23">
        <f t="shared" si="42"/>
        <v>-6.768521787269585E-3</v>
      </c>
      <c r="X258" s="23">
        <f t="shared" si="43"/>
        <v>-2.121462307143539E-4</v>
      </c>
    </row>
    <row r="259" spans="1:24">
      <c r="A259" s="5">
        <v>28208</v>
      </c>
      <c r="B259" s="5">
        <v>41650</v>
      </c>
      <c r="C259" s="5">
        <v>964</v>
      </c>
      <c r="D259" s="5">
        <v>1237</v>
      </c>
      <c r="E259" s="5">
        <v>18035</v>
      </c>
      <c r="F259" s="5">
        <v>11120</v>
      </c>
      <c r="G259" s="5">
        <v>636</v>
      </c>
      <c r="H259" s="5">
        <v>13</v>
      </c>
      <c r="I259" s="5">
        <v>234</v>
      </c>
      <c r="J259" s="5">
        <v>43</v>
      </c>
      <c r="K259" s="5">
        <v>827</v>
      </c>
      <c r="N259" s="23">
        <f t="shared" si="44"/>
        <v>2.7365331949015421E-5</v>
      </c>
      <c r="O259" s="23">
        <f t="shared" si="45"/>
        <v>1.9970310121751922E-6</v>
      </c>
      <c r="P259" s="23">
        <f t="shared" si="46"/>
        <v>3.8996681159825753E-5</v>
      </c>
      <c r="Q259" s="23">
        <f t="shared" ref="Q259:Q322" si="47">(D259-$D$498)/$D$499</f>
        <v>-4.6706291873340868E-5</v>
      </c>
      <c r="R259" s="23">
        <f t="shared" ref="R259:R322" si="48">(E259-$E$498)/$E$499</f>
        <v>3.185381286429298E-7</v>
      </c>
      <c r="S259" s="23">
        <f t="shared" ref="S259:S322" si="49">(F259-$F$498)/$F$499</f>
        <v>7.5939103112513976E-5</v>
      </c>
      <c r="T259" s="23">
        <f t="shared" ref="T259:T322" si="50">(G259-$G$498)/$G$499</f>
        <v>5.973682236049086E-5</v>
      </c>
      <c r="U259" s="23">
        <f t="shared" ref="U259:U322" si="51">(H259-$H$498)/$H$499</f>
        <v>1.2104214601968262E-2</v>
      </c>
      <c r="V259" s="23">
        <f t="shared" ref="V259:V322" si="52">(I259-$I$498)/$I$499</f>
        <v>5.2494407989663581E-4</v>
      </c>
      <c r="W259" s="23">
        <f t="shared" ref="W259:W322" si="53">(J259-$J$498)/$J$499</f>
        <v>8.6820420821584234E-3</v>
      </c>
      <c r="X259" s="23">
        <f t="shared" ref="X259:X322" si="54">(K259-$K$498)/$K$499</f>
        <v>2.9990745313386412E-5</v>
      </c>
    </row>
    <row r="260" spans="1:24">
      <c r="A260" s="5">
        <v>3330</v>
      </c>
      <c r="B260" s="5">
        <v>5461</v>
      </c>
      <c r="C260" s="5">
        <v>513</v>
      </c>
      <c r="D260" s="5">
        <v>652</v>
      </c>
      <c r="E260" s="5">
        <v>3675</v>
      </c>
      <c r="F260" s="5">
        <v>2196</v>
      </c>
      <c r="G260" s="5">
        <v>307</v>
      </c>
      <c r="H260" s="5">
        <v>2</v>
      </c>
      <c r="I260" s="5">
        <v>61</v>
      </c>
      <c r="J260" s="5">
        <v>16</v>
      </c>
      <c r="K260" s="5">
        <v>478</v>
      </c>
      <c r="N260" s="23">
        <f t="shared" si="44"/>
        <v>-2.0578843701786344E-5</v>
      </c>
      <c r="O260" s="23">
        <f t="shared" si="45"/>
        <v>-4.1076681855644134E-6</v>
      </c>
      <c r="P260" s="23">
        <f t="shared" si="46"/>
        <v>-4.2503872437921214E-4</v>
      </c>
      <c r="Q260" s="23">
        <f t="shared" si="47"/>
        <v>-1.9239545841425143E-4</v>
      </c>
      <c r="R260" s="23">
        <f t="shared" si="48"/>
        <v>-3.6762552276158804E-6</v>
      </c>
      <c r="S260" s="23">
        <f t="shared" si="49"/>
        <v>-7.5072738150452683E-5</v>
      </c>
      <c r="T260" s="23">
        <f t="shared" si="50"/>
        <v>-8.1508087665004057E-4</v>
      </c>
      <c r="U260" s="23">
        <f t="shared" si="51"/>
        <v>-1.2292015493465367E-2</v>
      </c>
      <c r="V260" s="23">
        <f t="shared" si="52"/>
        <v>-1.1252757914314169E-3</v>
      </c>
      <c r="W260" s="23">
        <f t="shared" si="53"/>
        <v>-6.216715934790013E-3</v>
      </c>
      <c r="X260" s="23">
        <f t="shared" si="54"/>
        <v>-4.1712991412408114E-4</v>
      </c>
    </row>
    <row r="261" spans="1:24">
      <c r="A261" s="5">
        <v>3528</v>
      </c>
      <c r="B261" s="5">
        <v>5918</v>
      </c>
      <c r="C261" s="5">
        <v>550</v>
      </c>
      <c r="D261" s="5">
        <v>787</v>
      </c>
      <c r="E261" s="5">
        <v>4606</v>
      </c>
      <c r="F261" s="5">
        <v>2660</v>
      </c>
      <c r="G261" s="5">
        <v>360</v>
      </c>
      <c r="H261" s="5">
        <v>0</v>
      </c>
      <c r="I261" s="5">
        <v>66</v>
      </c>
      <c r="J261" s="5">
        <v>9</v>
      </c>
      <c r="K261" s="5">
        <v>513</v>
      </c>
      <c r="N261" s="23">
        <f t="shared" si="44"/>
        <v>-2.0197263720322449E-5</v>
      </c>
      <c r="O261" s="23">
        <f t="shared" si="45"/>
        <v>-4.0305771486922424E-6</v>
      </c>
      <c r="P261" s="23">
        <f t="shared" si="46"/>
        <v>-3.8696930086492301E-4</v>
      </c>
      <c r="Q261" s="23">
        <f t="shared" si="47"/>
        <v>-1.5877488152019515E-4</v>
      </c>
      <c r="R261" s="23">
        <f t="shared" si="48"/>
        <v>-3.4172613129447837E-6</v>
      </c>
      <c r="S261" s="23">
        <f t="shared" si="49"/>
        <v>-6.7220934660311871E-5</v>
      </c>
      <c r="T261" s="23">
        <f t="shared" si="50"/>
        <v>-6.7415279747813119E-4</v>
      </c>
      <c r="U261" s="23">
        <f t="shared" si="51"/>
        <v>-1.6727693692635118E-2</v>
      </c>
      <c r="V261" s="23">
        <f t="shared" si="52"/>
        <v>-1.0775815754970801E-3</v>
      </c>
      <c r="W261" s="23">
        <f t="shared" si="53"/>
        <v>-1.0079356902147014E-2</v>
      </c>
      <c r="X261" s="23">
        <f t="shared" si="54"/>
        <v>-3.7228973337820331E-4</v>
      </c>
    </row>
    <row r="262" spans="1:24">
      <c r="A262" s="5">
        <v>38576</v>
      </c>
      <c r="B262" s="5">
        <v>55398</v>
      </c>
      <c r="C262" s="5">
        <v>1355</v>
      </c>
      <c r="D262" s="5">
        <v>1328</v>
      </c>
      <c r="E262" s="5">
        <v>17365</v>
      </c>
      <c r="F262" s="5">
        <v>12624</v>
      </c>
      <c r="G262" s="5">
        <v>827</v>
      </c>
      <c r="H262" s="5">
        <v>7</v>
      </c>
      <c r="I262" s="5">
        <v>529</v>
      </c>
      <c r="J262" s="5">
        <v>60</v>
      </c>
      <c r="K262" s="5">
        <v>890</v>
      </c>
      <c r="N262" s="23">
        <f t="shared" si="44"/>
        <v>4.7346247342033855E-5</v>
      </c>
      <c r="O262" s="23">
        <f t="shared" si="45"/>
        <v>4.3161723139664579E-6</v>
      </c>
      <c r="P262" s="23">
        <f t="shared" si="46"/>
        <v>4.4129788640542183E-4</v>
      </c>
      <c r="Q262" s="23">
        <f t="shared" si="47"/>
        <v>-2.4043532633643673E-5</v>
      </c>
      <c r="R262" s="23">
        <f t="shared" si="48"/>
        <v>1.3215153054450342E-7</v>
      </c>
      <c r="S262" s="23">
        <f t="shared" si="49"/>
        <v>1.0138977649434968E-4</v>
      </c>
      <c r="T262" s="23">
        <f t="shared" si="50"/>
        <v>5.6760971145171119E-4</v>
      </c>
      <c r="U262" s="23">
        <f t="shared" si="51"/>
        <v>-1.2028199955409903E-3</v>
      </c>
      <c r="V262" s="23">
        <f t="shared" si="52"/>
        <v>3.338902820022506E-3</v>
      </c>
      <c r="W262" s="23">
        <f t="shared" si="53"/>
        <v>1.8062741574311141E-2</v>
      </c>
      <c r="X262" s="23">
        <f t="shared" si="54"/>
        <v>1.1070307065596651E-4</v>
      </c>
    </row>
    <row r="263" spans="1:24">
      <c r="A263" s="5">
        <v>2628</v>
      </c>
      <c r="B263" s="5">
        <v>4264</v>
      </c>
      <c r="C263" s="5">
        <v>528</v>
      </c>
      <c r="D263" s="5">
        <v>652</v>
      </c>
      <c r="E263" s="5">
        <v>3086</v>
      </c>
      <c r="F263" s="5">
        <v>1846</v>
      </c>
      <c r="G263" s="5">
        <v>328</v>
      </c>
      <c r="H263" s="5">
        <v>3</v>
      </c>
      <c r="I263" s="5">
        <v>42</v>
      </c>
      <c r="J263" s="5">
        <v>10</v>
      </c>
      <c r="K263" s="5">
        <v>503</v>
      </c>
      <c r="N263" s="23">
        <f t="shared" si="44"/>
        <v>-2.1931718181521967E-5</v>
      </c>
      <c r="O263" s="23">
        <f t="shared" si="45"/>
        <v>-4.3095893477875837E-6</v>
      </c>
      <c r="P263" s="23">
        <f t="shared" si="46"/>
        <v>-4.0960517430585171E-4</v>
      </c>
      <c r="Q263" s="23">
        <f t="shared" si="47"/>
        <v>-1.9239545841425143E-4</v>
      </c>
      <c r="R263" s="23">
        <f t="shared" si="48"/>
        <v>-3.840108520571064E-6</v>
      </c>
      <c r="S263" s="23">
        <f t="shared" si="49"/>
        <v>-8.0995434748619232E-5</v>
      </c>
      <c r="T263" s="23">
        <f t="shared" si="50"/>
        <v>-7.5924144905362362E-4</v>
      </c>
      <c r="U263" s="23">
        <f t="shared" si="51"/>
        <v>-1.0074176393880493E-2</v>
      </c>
      <c r="V263" s="23">
        <f t="shared" si="52"/>
        <v>-1.3065138119818967E-3</v>
      </c>
      <c r="W263" s="23">
        <f t="shared" si="53"/>
        <v>-9.5275510496674442E-3</v>
      </c>
      <c r="X263" s="23">
        <f t="shared" si="54"/>
        <v>-3.8510121359131125E-4</v>
      </c>
    </row>
    <row r="264" spans="1:24">
      <c r="A264" s="5">
        <v>7232</v>
      </c>
      <c r="B264" s="5">
        <v>12735</v>
      </c>
      <c r="C264" s="5">
        <v>758</v>
      </c>
      <c r="D264" s="5">
        <v>1236</v>
      </c>
      <c r="E264" s="5">
        <v>8855</v>
      </c>
      <c r="F264" s="5">
        <v>4712</v>
      </c>
      <c r="G264" s="5">
        <v>471</v>
      </c>
      <c r="H264" s="5">
        <v>2</v>
      </c>
      <c r="I264" s="5">
        <v>75</v>
      </c>
      <c r="J264" s="5">
        <v>24</v>
      </c>
      <c r="K264" s="5">
        <v>700</v>
      </c>
      <c r="N264" s="23">
        <f t="shared" si="44"/>
        <v>-1.3059020026674659E-5</v>
      </c>
      <c r="O264" s="23">
        <f t="shared" si="45"/>
        <v>-2.8806217912358084E-6</v>
      </c>
      <c r="P264" s="23">
        <f t="shared" si="46"/>
        <v>-1.7295740651432459E-4</v>
      </c>
      <c r="Q264" s="23">
        <f t="shared" si="47"/>
        <v>-4.6955333183667214E-5</v>
      </c>
      <c r="R264" s="23">
        <f t="shared" si="48"/>
        <v>-2.2352364542578975E-6</v>
      </c>
      <c r="S264" s="23">
        <f t="shared" si="49"/>
        <v>-3.2497010604775397E-5</v>
      </c>
      <c r="T264" s="23">
        <f t="shared" si="50"/>
        <v>-3.7900153732564189E-4</v>
      </c>
      <c r="U264" s="23">
        <f t="shared" si="51"/>
        <v>-1.2292015493465367E-2</v>
      </c>
      <c r="V264" s="23">
        <f t="shared" si="52"/>
        <v>-9.9173198681527385E-4</v>
      </c>
      <c r="W264" s="23">
        <f t="shared" si="53"/>
        <v>-1.8022691149534396E-3</v>
      </c>
      <c r="X264" s="23">
        <f t="shared" si="54"/>
        <v>-1.327150533930846E-4</v>
      </c>
    </row>
    <row r="265" spans="1:24">
      <c r="A265" s="5">
        <v>10188</v>
      </c>
      <c r="B265" s="5">
        <v>16978</v>
      </c>
      <c r="C265" s="5">
        <v>1473</v>
      </c>
      <c r="D265" s="5">
        <v>2136</v>
      </c>
      <c r="E265" s="5">
        <v>14450</v>
      </c>
      <c r="F265" s="5">
        <v>8536</v>
      </c>
      <c r="G265" s="5">
        <v>1395</v>
      </c>
      <c r="H265" s="5">
        <v>13</v>
      </c>
      <c r="I265" s="5">
        <v>61</v>
      </c>
      <c r="J265" s="5">
        <v>13</v>
      </c>
      <c r="K265" s="5">
        <v>1441</v>
      </c>
      <c r="N265" s="23">
        <f t="shared" si="44"/>
        <v>-7.3623007074460229E-6</v>
      </c>
      <c r="O265" s="23">
        <f t="shared" si="45"/>
        <v>-2.1648728427705524E-6</v>
      </c>
      <c r="P265" s="23">
        <f t="shared" si="46"/>
        <v>5.6270848031585749E-4</v>
      </c>
      <c r="Q265" s="23">
        <f t="shared" si="47"/>
        <v>1.7718184611004135E-4</v>
      </c>
      <c r="R265" s="23">
        <f t="shared" si="48"/>
        <v>-6.7876926565984424E-7</v>
      </c>
      <c r="S265" s="23">
        <f t="shared" si="49"/>
        <v>3.221268022776433E-5</v>
      </c>
      <c r="T265" s="23">
        <f t="shared" si="50"/>
        <v>2.0779332769167015E-3</v>
      </c>
      <c r="U265" s="23">
        <f t="shared" si="51"/>
        <v>1.2104214601968262E-2</v>
      </c>
      <c r="V265" s="23">
        <f t="shared" si="52"/>
        <v>-1.1252757914314169E-3</v>
      </c>
      <c r="W265" s="23">
        <f t="shared" si="53"/>
        <v>-7.8721334922287282E-3</v>
      </c>
      <c r="X265" s="23">
        <f t="shared" si="54"/>
        <v>8.1661563039821467E-4</v>
      </c>
    </row>
    <row r="266" spans="1:24">
      <c r="A266" s="5">
        <v>6408</v>
      </c>
      <c r="B266" s="5">
        <v>11881</v>
      </c>
      <c r="C266" s="5">
        <v>909</v>
      </c>
      <c r="D266" s="5">
        <v>14974</v>
      </c>
      <c r="E266" s="5">
        <v>7243</v>
      </c>
      <c r="F266" s="5">
        <v>4040</v>
      </c>
      <c r="G266" s="5">
        <v>490</v>
      </c>
      <c r="H266" s="5">
        <v>26</v>
      </c>
      <c r="I266" s="5">
        <v>162</v>
      </c>
      <c r="J266" s="5">
        <v>7</v>
      </c>
      <c r="K266" s="5">
        <v>861</v>
      </c>
      <c r="N266" s="23">
        <f t="shared" si="44"/>
        <v>-1.4647009444483995E-5</v>
      </c>
      <c r="O266" s="23">
        <f t="shared" si="45"/>
        <v>-3.0246825034652047E-6</v>
      </c>
      <c r="P266" s="23">
        <f t="shared" si="46"/>
        <v>-1.7593002442495946E-5</v>
      </c>
      <c r="Q266" s="23">
        <f t="shared" si="47"/>
        <v>3.3743741880796303E-3</v>
      </c>
      <c r="R266" s="23">
        <f t="shared" si="48"/>
        <v>-2.6836770455036635E-6</v>
      </c>
      <c r="S266" s="23">
        <f t="shared" si="49"/>
        <v>-4.386858807325518E-5</v>
      </c>
      <c r="T266" s="23">
        <f t="shared" si="50"/>
        <v>-3.284801504526933E-4</v>
      </c>
      <c r="U266" s="23">
        <f t="shared" si="51"/>
        <v>4.0936122896571642E-2</v>
      </c>
      <c r="V266" s="23">
        <f t="shared" si="52"/>
        <v>-1.6185262955781387E-4</v>
      </c>
      <c r="W266" s="23">
        <f t="shared" si="53"/>
        <v>-1.1182968607106158E-2</v>
      </c>
      <c r="X266" s="23">
        <f t="shared" si="54"/>
        <v>7.3549778037953451E-5</v>
      </c>
    </row>
    <row r="267" spans="1:24">
      <c r="A267" s="5">
        <v>3414</v>
      </c>
      <c r="B267" s="5">
        <v>6050</v>
      </c>
      <c r="C267" s="5">
        <v>515</v>
      </c>
      <c r="D267" s="5">
        <v>710</v>
      </c>
      <c r="E267" s="5">
        <v>5005</v>
      </c>
      <c r="F267" s="5">
        <v>2704</v>
      </c>
      <c r="G267" s="5">
        <v>340</v>
      </c>
      <c r="H267" s="5">
        <v>2</v>
      </c>
      <c r="I267" s="5">
        <v>47</v>
      </c>
      <c r="J267" s="5">
        <v>4</v>
      </c>
      <c r="K267" s="5">
        <v>493</v>
      </c>
      <c r="N267" s="23">
        <f t="shared" si="44"/>
        <v>-2.0416961285407722E-5</v>
      </c>
      <c r="O267" s="23">
        <f t="shared" si="45"/>
        <v>-4.0083101533593615E-6</v>
      </c>
      <c r="P267" s="23">
        <f t="shared" si="46"/>
        <v>-4.2298091770276409E-4</v>
      </c>
      <c r="Q267" s="23">
        <f t="shared" si="47"/>
        <v>-1.7795106241532354E-4</v>
      </c>
      <c r="R267" s="23">
        <f t="shared" si="48"/>
        <v>-3.3062639209428849E-6</v>
      </c>
      <c r="S267" s="23">
        <f t="shared" si="49"/>
        <v>-6.6476367087970933E-5</v>
      </c>
      <c r="T267" s="23">
        <f t="shared" si="50"/>
        <v>-7.2733320471281401E-4</v>
      </c>
      <c r="U267" s="23">
        <f t="shared" si="51"/>
        <v>-1.2292015493465367E-2</v>
      </c>
      <c r="V267" s="23">
        <f t="shared" si="52"/>
        <v>-1.2588195960475598E-3</v>
      </c>
      <c r="W267" s="23">
        <f t="shared" si="53"/>
        <v>-1.2838386164544874E-2</v>
      </c>
      <c r="X267" s="23">
        <f t="shared" si="54"/>
        <v>-3.9791269380441918E-4</v>
      </c>
    </row>
    <row r="268" spans="1:24">
      <c r="A268" s="5">
        <v>53056</v>
      </c>
      <c r="B268" s="5">
        <v>65260</v>
      </c>
      <c r="C268" s="5">
        <v>2003</v>
      </c>
      <c r="D268" s="5">
        <v>2089</v>
      </c>
      <c r="E268" s="5">
        <v>23679</v>
      </c>
      <c r="F268" s="5">
        <v>17104</v>
      </c>
      <c r="G268" s="5">
        <v>975</v>
      </c>
      <c r="H268" s="5">
        <v>6</v>
      </c>
      <c r="I268" s="5">
        <v>696</v>
      </c>
      <c r="J268" s="5">
        <v>28</v>
      </c>
      <c r="K268" s="5">
        <v>1412</v>
      </c>
      <c r="N268" s="23">
        <f t="shared" si="44"/>
        <v>7.5251692451110532E-5</v>
      </c>
      <c r="O268" s="23">
        <f t="shared" si="45"/>
        <v>5.9797867683063957E-6</v>
      </c>
      <c r="P268" s="23">
        <f t="shared" si="46"/>
        <v>1.108027249574594E-3</v>
      </c>
      <c r="Q268" s="23">
        <f t="shared" si="47"/>
        <v>1.6547690452470322E-4</v>
      </c>
      <c r="R268" s="23">
        <f t="shared" si="48"/>
        <v>1.8886365759078828E-6</v>
      </c>
      <c r="S268" s="23">
        <f t="shared" si="49"/>
        <v>1.7720029295088157E-4</v>
      </c>
      <c r="T268" s="23">
        <f t="shared" si="50"/>
        <v>9.6114472498836365E-4</v>
      </c>
      <c r="U268" s="23">
        <f t="shared" si="51"/>
        <v>-3.4206590951258659E-3</v>
      </c>
      <c r="V268" s="23">
        <f t="shared" si="52"/>
        <v>4.931889632229354E-3</v>
      </c>
      <c r="W268" s="23">
        <f t="shared" si="53"/>
        <v>4.0495429496484721E-4</v>
      </c>
      <c r="X268" s="23">
        <f t="shared" si="54"/>
        <v>7.7946233778020168E-4</v>
      </c>
    </row>
    <row r="269" spans="1:24">
      <c r="A269" s="5">
        <v>66976</v>
      </c>
      <c r="B269" s="5">
        <v>111502</v>
      </c>
      <c r="C269" s="5">
        <v>1191</v>
      </c>
      <c r="D269" s="5">
        <v>1641</v>
      </c>
      <c r="E269" s="5">
        <v>40203</v>
      </c>
      <c r="F269" s="5">
        <v>19968</v>
      </c>
      <c r="G269" s="5">
        <v>708</v>
      </c>
      <c r="H269" s="5">
        <v>7</v>
      </c>
      <c r="I269" s="5">
        <v>215</v>
      </c>
      <c r="J269" s="5">
        <v>47</v>
      </c>
      <c r="K269" s="5">
        <v>1054</v>
      </c>
      <c r="N269" s="23">
        <f t="shared" si="44"/>
        <v>1.0207792145099639E-4</v>
      </c>
      <c r="O269" s="23">
        <f t="shared" si="45"/>
        <v>1.3780320087875183E-5</v>
      </c>
      <c r="P269" s="23">
        <f t="shared" si="46"/>
        <v>2.7255773893668076E-4</v>
      </c>
      <c r="Q269" s="23">
        <f t="shared" si="47"/>
        <v>5.3906397498501632E-5</v>
      </c>
      <c r="R269" s="23">
        <f t="shared" si="48"/>
        <v>6.4854308251293717E-6</v>
      </c>
      <c r="S269" s="23">
        <f t="shared" si="49"/>
        <v>2.2566487311416445E-4</v>
      </c>
      <c r="T269" s="23">
        <f t="shared" si="50"/>
        <v>2.5118628840534879E-4</v>
      </c>
      <c r="U269" s="23">
        <f t="shared" si="51"/>
        <v>-1.2028199955409903E-3</v>
      </c>
      <c r="V269" s="23">
        <f t="shared" si="52"/>
        <v>3.4370605934615602E-4</v>
      </c>
      <c r="W269" s="23">
        <f t="shared" si="53"/>
        <v>1.088926549207671E-2</v>
      </c>
      <c r="X269" s="23">
        <f t="shared" si="54"/>
        <v>3.2081134615093696E-4</v>
      </c>
    </row>
    <row r="270" spans="1:24">
      <c r="A270" s="5">
        <v>76096</v>
      </c>
      <c r="B270" s="5">
        <v>94644</v>
      </c>
      <c r="C270" s="5">
        <v>2889</v>
      </c>
      <c r="D270" s="5">
        <v>4596</v>
      </c>
      <c r="E270" s="5">
        <v>31096</v>
      </c>
      <c r="F270" s="5">
        <v>19744</v>
      </c>
      <c r="G270" s="5">
        <v>1276</v>
      </c>
      <c r="H270" s="5">
        <v>22</v>
      </c>
      <c r="I270" s="5">
        <v>534</v>
      </c>
      <c r="J270" s="5">
        <v>31</v>
      </c>
      <c r="K270" s="5">
        <v>2495</v>
      </c>
      <c r="N270" s="23">
        <f t="shared" si="44"/>
        <v>1.1965372665781816E-4</v>
      </c>
      <c r="O270" s="23">
        <f t="shared" si="45"/>
        <v>1.0936554880892556E-5</v>
      </c>
      <c r="P270" s="23">
        <f t="shared" si="46"/>
        <v>2.0196356072410852E-3</v>
      </c>
      <c r="Q270" s="23">
        <f t="shared" si="47"/>
        <v>7.8982346951284466E-4</v>
      </c>
      <c r="R270" s="23">
        <f t="shared" si="48"/>
        <v>3.9519640357527011E-6</v>
      </c>
      <c r="S270" s="23">
        <f t="shared" si="49"/>
        <v>2.2187434729133786E-4</v>
      </c>
      <c r="T270" s="23">
        <f t="shared" si="50"/>
        <v>1.7615098538703391E-3</v>
      </c>
      <c r="U270" s="23">
        <f t="shared" si="51"/>
        <v>3.2064766498232138E-2</v>
      </c>
      <c r="V270" s="23">
        <f t="shared" si="52"/>
        <v>3.3865970359568424E-3</v>
      </c>
      <c r="W270" s="23">
        <f t="shared" si="53"/>
        <v>2.0603718524035623E-3</v>
      </c>
      <c r="X270" s="23">
        <f t="shared" si="54"/>
        <v>2.1669456448597927E-3</v>
      </c>
    </row>
    <row r="271" spans="1:24">
      <c r="A271" s="5">
        <v>5458</v>
      </c>
      <c r="B271" s="5">
        <v>9098</v>
      </c>
      <c r="C271" s="5">
        <v>1007</v>
      </c>
      <c r="D271" s="5">
        <v>1181</v>
      </c>
      <c r="E271" s="5">
        <v>5307</v>
      </c>
      <c r="F271" s="5">
        <v>3204</v>
      </c>
      <c r="G271" s="5">
        <v>537</v>
      </c>
      <c r="H271" s="5">
        <v>1</v>
      </c>
      <c r="I271" s="5">
        <v>143</v>
      </c>
      <c r="J271" s="5">
        <v>27</v>
      </c>
      <c r="K271" s="5">
        <v>933</v>
      </c>
      <c r="N271" s="23">
        <f t="shared" si="44"/>
        <v>-1.6477822486861264E-5</v>
      </c>
      <c r="O271" s="23">
        <f t="shared" si="45"/>
        <v>-3.4941449884001107E-6</v>
      </c>
      <c r="P271" s="23">
        <f t="shared" si="46"/>
        <v>8.3239524703459074E-5</v>
      </c>
      <c r="Q271" s="23">
        <f t="shared" si="47"/>
        <v>-6.0652605251616066E-5</v>
      </c>
      <c r="R271" s="23">
        <f t="shared" si="48"/>
        <v>-3.2222508573224002E-6</v>
      </c>
      <c r="S271" s="23">
        <f t="shared" si="49"/>
        <v>-5.8015371947733002E-5</v>
      </c>
      <c r="T271" s="23">
        <f t="shared" si="50"/>
        <v>-2.035061934511888E-4</v>
      </c>
      <c r="U271" s="23">
        <f t="shared" si="51"/>
        <v>-1.4509854593050243E-2</v>
      </c>
      <c r="V271" s="23">
        <f t="shared" si="52"/>
        <v>-3.4309065010829364E-4</v>
      </c>
      <c r="W271" s="23">
        <f t="shared" si="53"/>
        <v>-1.4685155751472447E-4</v>
      </c>
      <c r="X271" s="23">
        <f t="shared" si="54"/>
        <v>1.657924355723307E-4</v>
      </c>
    </row>
    <row r="272" spans="1:24">
      <c r="A272" s="5">
        <v>3706</v>
      </c>
      <c r="B272" s="5">
        <v>6194</v>
      </c>
      <c r="C272" s="5">
        <v>895</v>
      </c>
      <c r="D272" s="5">
        <v>1173</v>
      </c>
      <c r="E272" s="5">
        <v>4700</v>
      </c>
      <c r="F272" s="5">
        <v>2726</v>
      </c>
      <c r="G272" s="5">
        <v>493</v>
      </c>
      <c r="H272" s="5">
        <v>18</v>
      </c>
      <c r="I272" s="5">
        <v>46</v>
      </c>
      <c r="J272" s="5">
        <v>7</v>
      </c>
      <c r="K272" s="5">
        <v>884</v>
      </c>
      <c r="N272" s="23">
        <f t="shared" si="44"/>
        <v>-1.9854227171329657E-5</v>
      </c>
      <c r="O272" s="23">
        <f t="shared" si="45"/>
        <v>-3.9840188857234916E-6</v>
      </c>
      <c r="P272" s="23">
        <f t="shared" si="46"/>
        <v>-3.1997649177632378E-5</v>
      </c>
      <c r="Q272" s="23">
        <f t="shared" si="47"/>
        <v>-6.2644935734226817E-5</v>
      </c>
      <c r="R272" s="23">
        <f t="shared" si="48"/>
        <v>-3.3911115514205266E-6</v>
      </c>
      <c r="S272" s="23">
        <f t="shared" si="49"/>
        <v>-6.6104083301800465E-5</v>
      </c>
      <c r="T272" s="23">
        <f t="shared" si="50"/>
        <v>-3.2050308936749087E-4</v>
      </c>
      <c r="U272" s="23">
        <f t="shared" si="51"/>
        <v>2.3193410099892637E-2</v>
      </c>
      <c r="V272" s="23">
        <f t="shared" si="52"/>
        <v>-1.2683584392344273E-3</v>
      </c>
      <c r="W272" s="23">
        <f t="shared" si="53"/>
        <v>-1.1182968607106158E-2</v>
      </c>
      <c r="X272" s="23">
        <f t="shared" si="54"/>
        <v>1.0301618252810174E-4</v>
      </c>
    </row>
    <row r="273" spans="1:24">
      <c r="A273" s="5">
        <v>18320</v>
      </c>
      <c r="B273" s="5">
        <v>31448</v>
      </c>
      <c r="C273" s="5">
        <v>3742</v>
      </c>
      <c r="D273" s="5">
        <v>7854</v>
      </c>
      <c r="E273" s="5">
        <v>25584</v>
      </c>
      <c r="F273" s="5">
        <v>14920</v>
      </c>
      <c r="G273" s="5">
        <v>3300</v>
      </c>
      <c r="H273" s="5">
        <v>36</v>
      </c>
      <c r="I273" s="5">
        <v>98</v>
      </c>
      <c r="J273" s="5">
        <v>14</v>
      </c>
      <c r="K273" s="5">
        <v>3682</v>
      </c>
      <c r="N273" s="23">
        <f t="shared" si="44"/>
        <v>8.3094589353033916E-6</v>
      </c>
      <c r="O273" s="23">
        <f t="shared" si="45"/>
        <v>2.7606217591722837E-7</v>
      </c>
      <c r="P273" s="23">
        <f t="shared" si="46"/>
        <v>2.8972901547461836E-3</v>
      </c>
      <c r="Q273" s="23">
        <f t="shared" si="47"/>
        <v>1.6012000585560696E-3</v>
      </c>
      <c r="R273" s="23">
        <f t="shared" si="48"/>
        <v>2.4185865302026624E-6</v>
      </c>
      <c r="S273" s="23">
        <f t="shared" si="49"/>
        <v>1.4024266617832225E-4</v>
      </c>
      <c r="T273" s="23">
        <f t="shared" si="50"/>
        <v>7.1433670660202347E-3</v>
      </c>
      <c r="U273" s="23">
        <f t="shared" si="51"/>
        <v>6.3114513892420399E-2</v>
      </c>
      <c r="V273" s="23">
        <f t="shared" si="52"/>
        <v>-7.7233859351732471E-4</v>
      </c>
      <c r="W273" s="23">
        <f t="shared" si="53"/>
        <v>-7.320327639749157E-3</v>
      </c>
      <c r="X273" s="23">
        <f t="shared" si="54"/>
        <v>3.6876683461557068E-3</v>
      </c>
    </row>
    <row r="274" spans="1:24">
      <c r="A274" s="5">
        <v>2316</v>
      </c>
      <c r="B274" s="5">
        <v>3611</v>
      </c>
      <c r="C274" s="5">
        <v>722</v>
      </c>
      <c r="D274" s="5">
        <v>862</v>
      </c>
      <c r="E274" s="5">
        <v>2545</v>
      </c>
      <c r="F274" s="5">
        <v>1529</v>
      </c>
      <c r="G274" s="5">
        <v>372</v>
      </c>
      <c r="H274" s="5">
        <v>0</v>
      </c>
      <c r="I274" s="5">
        <v>25</v>
      </c>
      <c r="J274" s="5">
        <v>5</v>
      </c>
      <c r="K274" s="5">
        <v>716</v>
      </c>
      <c r="N274" s="23">
        <f t="shared" si="44"/>
        <v>-2.2532995728071133E-5</v>
      </c>
      <c r="O274" s="23">
        <f t="shared" si="45"/>
        <v>-4.4197434989419111E-6</v>
      </c>
      <c r="P274" s="23">
        <f t="shared" si="46"/>
        <v>-2.0999792669038972E-4</v>
      </c>
      <c r="Q274" s="23">
        <f t="shared" si="47"/>
        <v>-1.4009678324571943E-4</v>
      </c>
      <c r="R274" s="23">
        <f t="shared" si="48"/>
        <v>-3.9906087438117341E-6</v>
      </c>
      <c r="S274" s="23">
        <f t="shared" si="49"/>
        <v>-8.6359705667530084E-5</v>
      </c>
      <c r="T274" s="23">
        <f t="shared" si="50"/>
        <v>-6.4224455313732158E-4</v>
      </c>
      <c r="U274" s="23">
        <f t="shared" si="51"/>
        <v>-1.6727693692635118E-2</v>
      </c>
      <c r="V274" s="23">
        <f t="shared" si="52"/>
        <v>-1.4686741461586417E-3</v>
      </c>
      <c r="W274" s="23">
        <f t="shared" si="53"/>
        <v>-1.2286580312065302E-2</v>
      </c>
      <c r="X274" s="23">
        <f t="shared" si="54"/>
        <v>-1.1221668505211186E-4</v>
      </c>
    </row>
    <row r="275" spans="1:24">
      <c r="A275" s="5">
        <v>139008</v>
      </c>
      <c r="B275" s="5">
        <v>277100</v>
      </c>
      <c r="C275" s="5">
        <v>1779</v>
      </c>
      <c r="D275" s="5">
        <v>2356</v>
      </c>
      <c r="E275" s="5">
        <v>107502</v>
      </c>
      <c r="F275" s="5">
        <v>38720</v>
      </c>
      <c r="G275" s="5">
        <v>1008</v>
      </c>
      <c r="H275" s="5">
        <v>23</v>
      </c>
      <c r="I275" s="5">
        <v>204</v>
      </c>
      <c r="J275" s="5">
        <v>44</v>
      </c>
      <c r="K275" s="5">
        <v>1643</v>
      </c>
      <c r="N275" s="23">
        <f t="shared" si="44"/>
        <v>2.4089594783891153E-4</v>
      </c>
      <c r="O275" s="23">
        <f t="shared" si="45"/>
        <v>4.1714940490408636E-5</v>
      </c>
      <c r="P275" s="23">
        <f t="shared" si="46"/>
        <v>8.7755290181241086E-4</v>
      </c>
      <c r="Q275" s="23">
        <f t="shared" si="47"/>
        <v>2.3197093438183676E-4</v>
      </c>
      <c r="R275" s="23">
        <f t="shared" si="48"/>
        <v>2.5207269131735338E-5</v>
      </c>
      <c r="S275" s="23">
        <f t="shared" si="49"/>
        <v>5.4298603485364793E-4</v>
      </c>
      <c r="T275" s="23">
        <f t="shared" si="50"/>
        <v>1.0488923969255901E-3</v>
      </c>
      <c r="U275" s="23">
        <f t="shared" si="51"/>
        <v>3.4282605597817019E-2</v>
      </c>
      <c r="V275" s="23">
        <f t="shared" si="52"/>
        <v>2.3877878429061513E-4</v>
      </c>
      <c r="W275" s="23">
        <f t="shared" si="53"/>
        <v>9.2338479346379954E-3</v>
      </c>
      <c r="X275" s="23">
        <f t="shared" si="54"/>
        <v>1.0754075307029955E-3</v>
      </c>
    </row>
    <row r="276" spans="1:24">
      <c r="A276" s="5">
        <v>5854</v>
      </c>
      <c r="B276" s="5">
        <v>11854</v>
      </c>
      <c r="C276" s="5">
        <v>1043</v>
      </c>
      <c r="D276" s="5">
        <v>19779</v>
      </c>
      <c r="E276" s="5">
        <v>5901</v>
      </c>
      <c r="F276" s="5">
        <v>2894</v>
      </c>
      <c r="G276" s="5">
        <v>583</v>
      </c>
      <c r="H276" s="5">
        <v>11</v>
      </c>
      <c r="I276" s="5">
        <v>202</v>
      </c>
      <c r="J276" s="5">
        <v>5</v>
      </c>
      <c r="K276" s="5">
        <v>947</v>
      </c>
      <c r="N276" s="23">
        <f t="shared" si="44"/>
        <v>-1.5714662523933476E-5</v>
      </c>
      <c r="O276" s="23">
        <f t="shared" si="45"/>
        <v>-3.0292371161469303E-6</v>
      </c>
      <c r="P276" s="23">
        <f t="shared" si="46"/>
        <v>1.2028004487952419E-4</v>
      </c>
      <c r="Q276" s="23">
        <f t="shared" si="47"/>
        <v>4.5710176841977082E-3</v>
      </c>
      <c r="R276" s="23">
        <f t="shared" si="48"/>
        <v>-3.0570066196052877E-6</v>
      </c>
      <c r="S276" s="23">
        <f t="shared" si="49"/>
        <v>-6.3261188934680526E-5</v>
      </c>
      <c r="T276" s="23">
        <f t="shared" si="50"/>
        <v>-8.1191256811418447E-5</v>
      </c>
      <c r="U276" s="23">
        <f t="shared" si="51"/>
        <v>7.6685364027985117E-3</v>
      </c>
      <c r="V276" s="23">
        <f t="shared" si="52"/>
        <v>2.197010979168804E-4</v>
      </c>
      <c r="W276" s="23">
        <f t="shared" si="53"/>
        <v>-1.2286580312065302E-2</v>
      </c>
      <c r="X276" s="23">
        <f t="shared" si="54"/>
        <v>1.8372850787068184E-4</v>
      </c>
    </row>
    <row r="277" spans="1:24">
      <c r="A277" s="5">
        <v>109056</v>
      </c>
      <c r="B277" s="5">
        <v>191324</v>
      </c>
      <c r="C277" s="5">
        <v>2552</v>
      </c>
      <c r="D277" s="5">
        <v>4906</v>
      </c>
      <c r="E277" s="5">
        <v>48765</v>
      </c>
      <c r="F277" s="5">
        <v>25024</v>
      </c>
      <c r="G277" s="5">
        <v>1353</v>
      </c>
      <c r="H277" s="5">
        <v>7</v>
      </c>
      <c r="I277" s="5">
        <v>148</v>
      </c>
      <c r="J277" s="5">
        <v>39</v>
      </c>
      <c r="K277" s="5">
        <v>2457</v>
      </c>
      <c r="N277" s="23">
        <f t="shared" si="44"/>
        <v>1.8317330337019159E-4</v>
      </c>
      <c r="O277" s="23">
        <f t="shared" si="45"/>
        <v>2.7245442068642012E-5</v>
      </c>
      <c r="P277" s="23">
        <f t="shared" si="46"/>
        <v>1.6728951822595867E-3</v>
      </c>
      <c r="Q277" s="23">
        <f t="shared" si="47"/>
        <v>8.6702627571401099E-4</v>
      </c>
      <c r="R277" s="23">
        <f t="shared" si="48"/>
        <v>8.86728463545583E-6</v>
      </c>
      <c r="S277" s="23">
        <f t="shared" si="49"/>
        <v>3.1122245597225046E-4</v>
      </c>
      <c r="T277" s="23">
        <f t="shared" si="50"/>
        <v>1.9662544217238678E-3</v>
      </c>
      <c r="U277" s="23">
        <f t="shared" si="51"/>
        <v>-1.2028199955409903E-3</v>
      </c>
      <c r="V277" s="23">
        <f t="shared" si="52"/>
        <v>-2.9539643417395689E-4</v>
      </c>
      <c r="W277" s="23">
        <f t="shared" si="53"/>
        <v>6.4748186722401362E-3</v>
      </c>
      <c r="X277" s="23">
        <f t="shared" si="54"/>
        <v>2.1182620200499826E-3</v>
      </c>
    </row>
    <row r="278" spans="1:24">
      <c r="A278" s="5">
        <v>3212</v>
      </c>
      <c r="B278" s="5">
        <v>4908</v>
      </c>
      <c r="C278" s="5">
        <v>735</v>
      </c>
      <c r="D278" s="5">
        <v>897</v>
      </c>
      <c r="E278" s="5">
        <v>3399</v>
      </c>
      <c r="F278" s="5">
        <v>2162</v>
      </c>
      <c r="G278" s="5">
        <v>375</v>
      </c>
      <c r="H278" s="5">
        <v>1</v>
      </c>
      <c r="I278" s="5">
        <v>40</v>
      </c>
      <c r="J278" s="5">
        <v>8</v>
      </c>
      <c r="K278" s="5">
        <v>720</v>
      </c>
      <c r="N278" s="23">
        <f t="shared" si="44"/>
        <v>-2.0806249953365836E-5</v>
      </c>
      <c r="O278" s="23">
        <f t="shared" si="45"/>
        <v>-4.2009534008604978E-6</v>
      </c>
      <c r="P278" s="23">
        <f t="shared" si="46"/>
        <v>-1.9662218329347732E-4</v>
      </c>
      <c r="Q278" s="23">
        <f t="shared" si="47"/>
        <v>-1.3138033738429743E-4</v>
      </c>
      <c r="R278" s="23">
        <f t="shared" si="48"/>
        <v>-3.7530353784743369E-6</v>
      </c>
      <c r="S278" s="23">
        <f t="shared" si="49"/>
        <v>-7.5648085819988856E-5</v>
      </c>
      <c r="T278" s="23">
        <f t="shared" si="50"/>
        <v>-6.3426749205211909E-4</v>
      </c>
      <c r="U278" s="23">
        <f t="shared" si="51"/>
        <v>-1.4509854593050243E-2</v>
      </c>
      <c r="V278" s="23">
        <f t="shared" si="52"/>
        <v>-1.3255914983556314E-3</v>
      </c>
      <c r="W278" s="23">
        <f t="shared" si="53"/>
        <v>-1.0631162754626586E-2</v>
      </c>
      <c r="X278" s="23">
        <f t="shared" si="54"/>
        <v>-1.0709209296686868E-4</v>
      </c>
    </row>
    <row r="279" spans="1:24">
      <c r="A279" s="5">
        <v>3046</v>
      </c>
      <c r="B279" s="5">
        <v>4909</v>
      </c>
      <c r="C279" s="5">
        <v>909</v>
      </c>
      <c r="D279" s="5">
        <v>1147</v>
      </c>
      <c r="E279" s="5">
        <v>3559</v>
      </c>
      <c r="F279" s="5">
        <v>2126</v>
      </c>
      <c r="G279" s="5">
        <v>477</v>
      </c>
      <c r="H279" s="5">
        <v>1</v>
      </c>
      <c r="I279" s="5">
        <v>71</v>
      </c>
      <c r="J279" s="5">
        <v>17</v>
      </c>
      <c r="K279" s="5">
        <v>872</v>
      </c>
      <c r="N279" s="23">
        <f t="shared" si="44"/>
        <v>-2.1126160442875969E-5</v>
      </c>
      <c r="O279" s="23">
        <f t="shared" si="45"/>
        <v>-4.2007847115019151E-6</v>
      </c>
      <c r="P279" s="23">
        <f t="shared" si="46"/>
        <v>-1.7593002442495946E-5</v>
      </c>
      <c r="Q279" s="23">
        <f t="shared" si="47"/>
        <v>-6.9120009802711732E-5</v>
      </c>
      <c r="R279" s="23">
        <f t="shared" si="48"/>
        <v>-3.7085251460926232E-6</v>
      </c>
      <c r="S279" s="23">
        <f t="shared" si="49"/>
        <v>-7.6257277470085996E-5</v>
      </c>
      <c r="T279" s="23">
        <f t="shared" si="50"/>
        <v>-3.6304741515523709E-4</v>
      </c>
      <c r="U279" s="23">
        <f t="shared" si="51"/>
        <v>-1.4509854593050243E-2</v>
      </c>
      <c r="V279" s="23">
        <f t="shared" si="52"/>
        <v>-1.0298873595627432E-3</v>
      </c>
      <c r="W279" s="23">
        <f t="shared" si="53"/>
        <v>-5.6649100823104419E-3</v>
      </c>
      <c r="X279" s="23">
        <f t="shared" si="54"/>
        <v>8.7642406272372202E-5</v>
      </c>
    </row>
    <row r="280" spans="1:24">
      <c r="A280" s="5">
        <v>12044</v>
      </c>
      <c r="B280" s="5">
        <v>20327</v>
      </c>
      <c r="C280" s="5">
        <v>2240</v>
      </c>
      <c r="D280" s="5">
        <v>3599</v>
      </c>
      <c r="E280" s="5">
        <v>17717</v>
      </c>
      <c r="F280" s="5">
        <v>10400</v>
      </c>
      <c r="G280" s="5">
        <v>2119</v>
      </c>
      <c r="H280" s="5">
        <v>0</v>
      </c>
      <c r="I280" s="5">
        <v>104</v>
      </c>
      <c r="J280" s="5">
        <v>13</v>
      </c>
      <c r="K280" s="5">
        <v>2193</v>
      </c>
      <c r="N280" s="23">
        <f t="shared" si="44"/>
        <v>-3.7854701741279079E-6</v>
      </c>
      <c r="O280" s="23">
        <f t="shared" si="45"/>
        <v>-1.5999321808779899E-6</v>
      </c>
      <c r="P280" s="23">
        <f t="shared" si="46"/>
        <v>1.3518773407336891E-3</v>
      </c>
      <c r="Q280" s="23">
        <f t="shared" si="47"/>
        <v>5.4152928311748086E-4</v>
      </c>
      <c r="R280" s="23">
        <f t="shared" si="48"/>
        <v>2.300740417842737E-7</v>
      </c>
      <c r="S280" s="23">
        <f t="shared" si="49"/>
        <v>6.3755270110571349E-5</v>
      </c>
      <c r="T280" s="23">
        <f t="shared" si="50"/>
        <v>4.003064018812218E-3</v>
      </c>
      <c r="U280" s="23">
        <f t="shared" si="51"/>
        <v>-1.6727693692635118E-2</v>
      </c>
      <c r="V280" s="23">
        <f t="shared" si="52"/>
        <v>-7.1510553439612062E-4</v>
      </c>
      <c r="W280" s="23">
        <f t="shared" si="53"/>
        <v>-7.8721334922287282E-3</v>
      </c>
      <c r="X280" s="23">
        <f t="shared" si="54"/>
        <v>1.7800389424239326E-3</v>
      </c>
    </row>
    <row r="281" spans="1:24">
      <c r="A281" s="5">
        <v>9652</v>
      </c>
      <c r="B281" s="5">
        <v>16968</v>
      </c>
      <c r="C281" s="5">
        <v>1400</v>
      </c>
      <c r="D281" s="5">
        <v>2801</v>
      </c>
      <c r="E281" s="5">
        <v>15917</v>
      </c>
      <c r="F281" s="5">
        <v>8972</v>
      </c>
      <c r="G281" s="5">
        <v>1035</v>
      </c>
      <c r="H281" s="5">
        <v>1</v>
      </c>
      <c r="I281" s="5">
        <v>34</v>
      </c>
      <c r="J281" s="5">
        <v>4</v>
      </c>
      <c r="K281" s="5">
        <v>1381</v>
      </c>
      <c r="N281" s="23">
        <f t="shared" si="44"/>
        <v>-8.3952646976715134E-6</v>
      </c>
      <c r="O281" s="23">
        <f t="shared" si="45"/>
        <v>-2.1665597363563766E-6</v>
      </c>
      <c r="P281" s="23">
        <f t="shared" si="46"/>
        <v>4.8759853662550321E-4</v>
      </c>
      <c r="Q281" s="23">
        <f t="shared" si="47"/>
        <v>3.4279431747705934E-4</v>
      </c>
      <c r="R281" s="23">
        <f t="shared" si="48"/>
        <v>-2.7066607251000613E-7</v>
      </c>
      <c r="S281" s="23">
        <f t="shared" si="49"/>
        <v>3.9590667990051807E-5</v>
      </c>
      <c r="T281" s="23">
        <f t="shared" si="50"/>
        <v>1.1206859466924119E-3</v>
      </c>
      <c r="U281" s="23">
        <f t="shared" si="51"/>
        <v>-1.4509854593050243E-2</v>
      </c>
      <c r="V281" s="23">
        <f t="shared" si="52"/>
        <v>-1.3828245574768355E-3</v>
      </c>
      <c r="W281" s="23">
        <f t="shared" si="53"/>
        <v>-1.2838386164544874E-2</v>
      </c>
      <c r="X281" s="23">
        <f t="shared" si="54"/>
        <v>7.3974674911956694E-4</v>
      </c>
    </row>
    <row r="282" spans="1:24">
      <c r="A282" s="5">
        <v>28112</v>
      </c>
      <c r="B282" s="5">
        <v>47721</v>
      </c>
      <c r="C282" s="5">
        <v>1631</v>
      </c>
      <c r="D282" s="5">
        <v>2438</v>
      </c>
      <c r="E282" s="5">
        <v>41207</v>
      </c>
      <c r="F282" s="5">
        <v>23440</v>
      </c>
      <c r="G282" s="5">
        <v>1225</v>
      </c>
      <c r="H282" s="5">
        <v>11</v>
      </c>
      <c r="I282" s="5">
        <v>129</v>
      </c>
      <c r="J282" s="5">
        <v>12</v>
      </c>
      <c r="K282" s="5">
        <v>1537</v>
      </c>
      <c r="N282" s="23">
        <f t="shared" si="44"/>
        <v>2.718032347315414E-5</v>
      </c>
      <c r="O282" s="23">
        <f t="shared" si="45"/>
        <v>3.0211441081291328E-6</v>
      </c>
      <c r="P282" s="23">
        <f t="shared" si="46"/>
        <v>7.2527520775525435E-4</v>
      </c>
      <c r="Q282" s="23">
        <f t="shared" si="47"/>
        <v>2.5239232182859686E-4</v>
      </c>
      <c r="R282" s="23">
        <f t="shared" si="48"/>
        <v>6.7647325333246253E-6</v>
      </c>
      <c r="S282" s="23">
        <f t="shared" si="49"/>
        <v>2.8441802336797665E-4</v>
      </c>
      <c r="T282" s="23">
        <f t="shared" si="50"/>
        <v>1.6258998154218981E-3</v>
      </c>
      <c r="U282" s="23">
        <f t="shared" si="51"/>
        <v>7.6685364027985117E-3</v>
      </c>
      <c r="V282" s="23">
        <f t="shared" si="52"/>
        <v>-4.7663445472443663E-4</v>
      </c>
      <c r="W282" s="23">
        <f t="shared" si="53"/>
        <v>-8.4239393447083002E-3</v>
      </c>
      <c r="X282" s="23">
        <f t="shared" si="54"/>
        <v>9.3960584044405109E-4</v>
      </c>
    </row>
    <row r="283" spans="1:24">
      <c r="A283" s="5">
        <v>8628</v>
      </c>
      <c r="B283" s="5">
        <v>14847</v>
      </c>
      <c r="C283" s="5">
        <v>870</v>
      </c>
      <c r="D283" s="5">
        <v>1692</v>
      </c>
      <c r="E283" s="5">
        <v>11970</v>
      </c>
      <c r="F283" s="5">
        <v>6796</v>
      </c>
      <c r="G283" s="5">
        <v>774</v>
      </c>
      <c r="H283" s="5">
        <v>4</v>
      </c>
      <c r="I283" s="5">
        <v>72</v>
      </c>
      <c r="J283" s="5">
        <v>18</v>
      </c>
      <c r="K283" s="5">
        <v>843</v>
      </c>
      <c r="N283" s="23">
        <f t="shared" si="44"/>
        <v>-1.0368688440191854E-5</v>
      </c>
      <c r="O283" s="23">
        <f t="shared" si="45"/>
        <v>-2.5243498659097134E-6</v>
      </c>
      <c r="P283" s="23">
        <f t="shared" si="46"/>
        <v>-5.7720232633233149E-5</v>
      </c>
      <c r="Q283" s="23">
        <f t="shared" si="47"/>
        <v>6.6607504325145116E-5</v>
      </c>
      <c r="R283" s="23">
        <f t="shared" si="48"/>
        <v>-1.3686778675764076E-6</v>
      </c>
      <c r="S283" s="23">
        <f t="shared" si="49"/>
        <v>2.7684171397363169E-6</v>
      </c>
      <c r="T283" s="23">
        <f t="shared" si="50"/>
        <v>4.2668163227980191E-4</v>
      </c>
      <c r="U283" s="23">
        <f t="shared" si="51"/>
        <v>-7.8563372942956171E-3</v>
      </c>
      <c r="V283" s="23">
        <f t="shared" si="52"/>
        <v>-1.020348516375876E-3</v>
      </c>
      <c r="W283" s="23">
        <f t="shared" si="53"/>
        <v>-5.1131042298308699E-3</v>
      </c>
      <c r="X283" s="23">
        <f t="shared" si="54"/>
        <v>5.0489113654359135E-5</v>
      </c>
    </row>
    <row r="284" spans="1:24">
      <c r="A284" s="5">
        <v>2431</v>
      </c>
      <c r="B284" s="5">
        <v>4180</v>
      </c>
      <c r="C284" s="5">
        <v>389</v>
      </c>
      <c r="D284" s="5">
        <v>7980</v>
      </c>
      <c r="E284" s="5">
        <v>3963</v>
      </c>
      <c r="F284" s="5">
        <v>2301</v>
      </c>
      <c r="G284" s="5">
        <v>342</v>
      </c>
      <c r="H284" s="5">
        <v>0</v>
      </c>
      <c r="I284" s="5">
        <v>15</v>
      </c>
      <c r="J284" s="5">
        <v>3</v>
      </c>
      <c r="K284" s="5">
        <v>383</v>
      </c>
      <c r="N284" s="23">
        <f t="shared" si="44"/>
        <v>-2.2311370991362305E-5</v>
      </c>
      <c r="O284" s="23">
        <f t="shared" si="45"/>
        <v>-4.3237592539085075E-6</v>
      </c>
      <c r="P284" s="23">
        <f t="shared" si="46"/>
        <v>-5.52622738318992E-4</v>
      </c>
      <c r="Q284" s="23">
        <f t="shared" si="47"/>
        <v>1.6325792636571886E-3</v>
      </c>
      <c r="R284" s="23">
        <f t="shared" si="48"/>
        <v>-3.5961368093287959E-6</v>
      </c>
      <c r="S284" s="23">
        <f t="shared" si="49"/>
        <v>-7.3295929171002708E-5</v>
      </c>
      <c r="T284" s="23">
        <f t="shared" si="50"/>
        <v>-7.2201516398934565E-4</v>
      </c>
      <c r="U284" s="23">
        <f t="shared" si="51"/>
        <v>-1.6727693692635118E-2</v>
      </c>
      <c r="V284" s="23">
        <f t="shared" si="52"/>
        <v>-1.5640625780273154E-3</v>
      </c>
      <c r="W284" s="23">
        <f t="shared" si="53"/>
        <v>-1.3390192017024445E-2</v>
      </c>
      <c r="X284" s="23">
        <f t="shared" si="54"/>
        <v>-5.3883897614860664E-4</v>
      </c>
    </row>
    <row r="285" spans="1:24">
      <c r="A285" s="5">
        <v>20560</v>
      </c>
      <c r="B285" s="5">
        <v>24112</v>
      </c>
      <c r="C285" s="5">
        <v>936</v>
      </c>
      <c r="D285" s="5">
        <v>1126</v>
      </c>
      <c r="E285" s="5">
        <v>5648</v>
      </c>
      <c r="F285" s="5">
        <v>3856</v>
      </c>
      <c r="G285" s="5">
        <v>460</v>
      </c>
      <c r="H285" s="5">
        <v>14</v>
      </c>
      <c r="I285" s="5">
        <v>102</v>
      </c>
      <c r="J285" s="5">
        <v>9</v>
      </c>
      <c r="K285" s="5">
        <v>860</v>
      </c>
      <c r="N285" s="23">
        <f t="shared" si="44"/>
        <v>1.2626323372066635E-5</v>
      </c>
      <c r="O285" s="23">
        <f t="shared" si="45"/>
        <v>-9.6144295864348754E-7</v>
      </c>
      <c r="P285" s="23">
        <f t="shared" si="46"/>
        <v>1.0187387689552888E-5</v>
      </c>
      <c r="Q285" s="23">
        <f t="shared" si="47"/>
        <v>-7.4349877319564926E-5</v>
      </c>
      <c r="R285" s="23">
        <f t="shared" si="48"/>
        <v>-3.1273884245588726E-6</v>
      </c>
      <c r="S285" s="23">
        <f t="shared" si="49"/>
        <v>-4.6982234284862735E-5</v>
      </c>
      <c r="T285" s="23">
        <f t="shared" si="50"/>
        <v>-4.0825076130471743E-4</v>
      </c>
      <c r="U285" s="23">
        <f t="shared" si="51"/>
        <v>1.4322053701553138E-2</v>
      </c>
      <c r="V285" s="23">
        <f t="shared" si="52"/>
        <v>-7.3418322076985532E-4</v>
      </c>
      <c r="W285" s="23">
        <f t="shared" si="53"/>
        <v>-1.0079356902147014E-2</v>
      </c>
      <c r="X285" s="23">
        <f t="shared" si="54"/>
        <v>7.2268630016642649E-5</v>
      </c>
    </row>
    <row r="286" spans="1:24">
      <c r="A286" s="5">
        <v>20896</v>
      </c>
      <c r="B286" s="5">
        <v>29062</v>
      </c>
      <c r="C286" s="5">
        <v>1418</v>
      </c>
      <c r="D286" s="5">
        <v>2048</v>
      </c>
      <c r="E286" s="5">
        <v>19738</v>
      </c>
      <c r="F286" s="5">
        <v>13656</v>
      </c>
      <c r="G286" s="5">
        <v>998</v>
      </c>
      <c r="H286" s="5">
        <v>103</v>
      </c>
      <c r="I286" s="5">
        <v>469</v>
      </c>
      <c r="J286" s="5">
        <v>33</v>
      </c>
      <c r="K286" s="5">
        <v>1038</v>
      </c>
      <c r="N286" s="23">
        <f t="shared" si="44"/>
        <v>1.327385303758112E-5</v>
      </c>
      <c r="O286" s="23">
        <f t="shared" si="45"/>
        <v>-1.2643063366045268E-7</v>
      </c>
      <c r="P286" s="23">
        <f t="shared" si="46"/>
        <v>5.061187967135357E-4</v>
      </c>
      <c r="Q286" s="23">
        <f t="shared" si="47"/>
        <v>1.5526621080132316E-4</v>
      </c>
      <c r="R286" s="23">
        <f t="shared" si="48"/>
        <v>7.9229391455579567E-7</v>
      </c>
      <c r="S286" s="23">
        <f t="shared" si="49"/>
        <v>1.1885327046380078E-4</v>
      </c>
      <c r="T286" s="23">
        <f t="shared" si="50"/>
        <v>1.0223021933082489E-3</v>
      </c>
      <c r="U286" s="23">
        <f t="shared" si="51"/>
        <v>0.21170973356460704</v>
      </c>
      <c r="V286" s="23">
        <f t="shared" si="52"/>
        <v>2.7665722288104646E-3</v>
      </c>
      <c r="W286" s="23">
        <f t="shared" si="53"/>
        <v>3.1639835573627059E-3</v>
      </c>
      <c r="X286" s="23">
        <f t="shared" si="54"/>
        <v>3.0031297780996419E-4</v>
      </c>
    </row>
    <row r="287" spans="1:24">
      <c r="A287" s="5">
        <v>2402</v>
      </c>
      <c r="B287" s="5">
        <v>4072</v>
      </c>
      <c r="C287" s="5">
        <v>170</v>
      </c>
      <c r="D287" s="5">
        <v>286</v>
      </c>
      <c r="E287" s="5">
        <v>3147</v>
      </c>
      <c r="F287" s="5">
        <v>1794</v>
      </c>
      <c r="G287" s="5">
        <v>137</v>
      </c>
      <c r="H287" s="5">
        <v>5</v>
      </c>
      <c r="I287" s="5">
        <v>57</v>
      </c>
      <c r="J287" s="5">
        <v>5</v>
      </c>
      <c r="K287" s="5">
        <v>145</v>
      </c>
      <c r="N287" s="23">
        <f t="shared" si="44"/>
        <v>-2.2367258968445403E-5</v>
      </c>
      <c r="O287" s="23">
        <f t="shared" si="45"/>
        <v>-4.3419777046354108E-6</v>
      </c>
      <c r="P287" s="23">
        <f t="shared" si="46"/>
        <v>-7.7795256939005469E-4</v>
      </c>
      <c r="Q287" s="23">
        <f t="shared" si="47"/>
        <v>-2.8354457799369289E-4</v>
      </c>
      <c r="R287" s="23">
        <f t="shared" si="48"/>
        <v>-3.8231389944755358E-6</v>
      </c>
      <c r="S287" s="23">
        <f t="shared" si="49"/>
        <v>-8.1875378243203981E-5</v>
      </c>
      <c r="T287" s="23">
        <f t="shared" si="50"/>
        <v>-1.2671143381448439E-3</v>
      </c>
      <c r="U287" s="23">
        <f t="shared" si="51"/>
        <v>-5.6384981947107411E-3</v>
      </c>
      <c r="V287" s="23">
        <f t="shared" si="52"/>
        <v>-1.1634311641788863E-3</v>
      </c>
      <c r="W287" s="23">
        <f t="shared" si="53"/>
        <v>-1.2286580312065302E-2</v>
      </c>
      <c r="X287" s="23">
        <f t="shared" si="54"/>
        <v>-8.4375220522057601E-4</v>
      </c>
    </row>
    <row r="288" spans="1:24">
      <c r="A288" s="5">
        <v>1729</v>
      </c>
      <c r="B288" s="5">
        <v>3289</v>
      </c>
      <c r="C288" s="5">
        <v>596</v>
      </c>
      <c r="D288" s="5">
        <v>735</v>
      </c>
      <c r="E288" s="5">
        <v>2888</v>
      </c>
      <c r="F288" s="5">
        <v>1406</v>
      </c>
      <c r="G288" s="5">
        <v>340</v>
      </c>
      <c r="H288" s="5">
        <v>0</v>
      </c>
      <c r="I288" s="5">
        <v>23</v>
      </c>
      <c r="J288" s="5">
        <v>2</v>
      </c>
      <c r="K288" s="5">
        <v>591</v>
      </c>
      <c r="N288" s="23">
        <f t="shared" si="44"/>
        <v>-2.3664245471097929E-5</v>
      </c>
      <c r="O288" s="23">
        <f t="shared" si="45"/>
        <v>-4.4740614724054544E-6</v>
      </c>
      <c r="P288" s="23">
        <f t="shared" si="46"/>
        <v>-3.3963974730661761E-4</v>
      </c>
      <c r="Q288" s="23">
        <f t="shared" si="47"/>
        <v>-1.7172502965716498E-4</v>
      </c>
      <c r="R288" s="23">
        <f t="shared" si="48"/>
        <v>-3.8951899331434351E-6</v>
      </c>
      <c r="S288" s="23">
        <f t="shared" si="49"/>
        <v>-8.8441110472028622E-5</v>
      </c>
      <c r="T288" s="23">
        <f t="shared" si="50"/>
        <v>-7.2733320471281401E-4</v>
      </c>
      <c r="U288" s="23">
        <f t="shared" si="51"/>
        <v>-1.6727693692635118E-2</v>
      </c>
      <c r="V288" s="23">
        <f t="shared" si="52"/>
        <v>-1.4877518325323764E-3</v>
      </c>
      <c r="W288" s="23">
        <f t="shared" si="53"/>
        <v>-1.3941997869504017E-2</v>
      </c>
      <c r="X288" s="23">
        <f t="shared" si="54"/>
        <v>-2.7236018771596129E-4</v>
      </c>
    </row>
    <row r="289" spans="1:24">
      <c r="A289" s="5">
        <v>4320</v>
      </c>
      <c r="B289" s="5">
        <v>7127</v>
      </c>
      <c r="C289" s="5">
        <v>753</v>
      </c>
      <c r="D289" s="5">
        <v>1021</v>
      </c>
      <c r="E289" s="5">
        <v>4569</v>
      </c>
      <c r="F289" s="5">
        <v>2782</v>
      </c>
      <c r="G289" s="5">
        <v>459</v>
      </c>
      <c r="H289" s="5">
        <v>5</v>
      </c>
      <c r="I289" s="5">
        <v>141</v>
      </c>
      <c r="J289" s="5">
        <v>26</v>
      </c>
      <c r="K289" s="5">
        <v>681</v>
      </c>
      <c r="N289" s="23">
        <f t="shared" si="44"/>
        <v>-1.8670943794466874E-5</v>
      </c>
      <c r="O289" s="23">
        <f t="shared" si="45"/>
        <v>-3.8266317141660832E-6</v>
      </c>
      <c r="P289" s="23">
        <f t="shared" si="46"/>
        <v>-1.7810192320544474E-4</v>
      </c>
      <c r="Q289" s="23">
        <f t="shared" si="47"/>
        <v>-1.0049921490383092E-4</v>
      </c>
      <c r="R289" s="23">
        <f t="shared" si="48"/>
        <v>-3.4275543041830547E-6</v>
      </c>
      <c r="S289" s="23">
        <f t="shared" si="49"/>
        <v>-6.5156451846093823E-5</v>
      </c>
      <c r="T289" s="23">
        <f t="shared" si="50"/>
        <v>-4.1090978166645156E-4</v>
      </c>
      <c r="U289" s="23">
        <f t="shared" si="51"/>
        <v>-5.6384981947107411E-3</v>
      </c>
      <c r="V289" s="23">
        <f t="shared" si="52"/>
        <v>-3.6216833648202839E-4</v>
      </c>
      <c r="W289" s="23">
        <f t="shared" si="53"/>
        <v>-6.9865740999429621E-4</v>
      </c>
      <c r="X289" s="23">
        <f t="shared" si="54"/>
        <v>-1.5705686579798971E-4</v>
      </c>
    </row>
    <row r="290" spans="1:24">
      <c r="A290" s="5">
        <v>2585</v>
      </c>
      <c r="B290" s="5">
        <v>4410</v>
      </c>
      <c r="C290" s="5">
        <v>569</v>
      </c>
      <c r="D290" s="5">
        <v>781</v>
      </c>
      <c r="E290" s="5">
        <v>3802</v>
      </c>
      <c r="F290" s="5">
        <v>2144</v>
      </c>
      <c r="G290" s="5">
        <v>348</v>
      </c>
      <c r="H290" s="5">
        <v>0</v>
      </c>
      <c r="I290" s="5">
        <v>19</v>
      </c>
      <c r="J290" s="5">
        <v>5</v>
      </c>
      <c r="K290" s="5">
        <v>560</v>
      </c>
      <c r="N290" s="23">
        <f t="shared" si="44"/>
        <v>-2.2014586561334832E-5</v>
      </c>
      <c r="O290" s="23">
        <f t="shared" si="45"/>
        <v>-4.2849607014345483E-6</v>
      </c>
      <c r="P290" s="23">
        <f t="shared" si="46"/>
        <v>-3.6742013743866643E-4</v>
      </c>
      <c r="Q290" s="23">
        <f t="shared" si="47"/>
        <v>-1.602691293821532E-4</v>
      </c>
      <c r="R290" s="23">
        <f t="shared" si="48"/>
        <v>-3.6409252306628952E-6</v>
      </c>
      <c r="S290" s="23">
        <f t="shared" si="49"/>
        <v>-7.5952681645037419E-5</v>
      </c>
      <c r="T290" s="23">
        <f t="shared" si="50"/>
        <v>-7.060610418189409E-4</v>
      </c>
      <c r="U290" s="23">
        <f t="shared" si="51"/>
        <v>-1.6727693692635118E-2</v>
      </c>
      <c r="V290" s="23">
        <f t="shared" si="52"/>
        <v>-1.5259072052798458E-3</v>
      </c>
      <c r="W290" s="23">
        <f t="shared" si="53"/>
        <v>-1.2286580312065302E-2</v>
      </c>
      <c r="X290" s="23">
        <f t="shared" si="54"/>
        <v>-3.1207577637659592E-4</v>
      </c>
    </row>
    <row r="291" spans="1:24">
      <c r="A291" s="5">
        <v>3322</v>
      </c>
      <c r="B291" s="5">
        <v>5969</v>
      </c>
      <c r="C291" s="5">
        <v>610</v>
      </c>
      <c r="D291" s="5">
        <v>852</v>
      </c>
      <c r="E291" s="5">
        <v>4111</v>
      </c>
      <c r="F291" s="5">
        <v>2236</v>
      </c>
      <c r="G291" s="5">
        <v>375</v>
      </c>
      <c r="H291" s="5">
        <v>1</v>
      </c>
      <c r="I291" s="5">
        <v>71</v>
      </c>
      <c r="J291" s="5">
        <v>23</v>
      </c>
      <c r="K291" s="5">
        <v>569</v>
      </c>
      <c r="N291" s="23">
        <f t="shared" si="44"/>
        <v>-2.0594261074774785E-5</v>
      </c>
      <c r="O291" s="23">
        <f t="shared" si="45"/>
        <v>-4.0219739914045387E-6</v>
      </c>
      <c r="P291" s="23">
        <f t="shared" si="46"/>
        <v>-3.2523510057148115E-4</v>
      </c>
      <c r="Q291" s="23">
        <f t="shared" si="47"/>
        <v>-1.4258719634898287E-4</v>
      </c>
      <c r="R291" s="23">
        <f t="shared" si="48"/>
        <v>-3.5549648443757106E-6</v>
      </c>
      <c r="S291" s="23">
        <f t="shared" si="49"/>
        <v>-7.4395858539233651E-5</v>
      </c>
      <c r="T291" s="23">
        <f t="shared" si="50"/>
        <v>-6.3426749205211909E-4</v>
      </c>
      <c r="U291" s="23">
        <f t="shared" si="51"/>
        <v>-1.4509854593050243E-2</v>
      </c>
      <c r="V291" s="23">
        <f t="shared" si="52"/>
        <v>-1.0298873595627432E-3</v>
      </c>
      <c r="W291" s="23">
        <f t="shared" si="53"/>
        <v>-2.3540749674330111E-3</v>
      </c>
      <c r="X291" s="23">
        <f t="shared" si="54"/>
        <v>-3.0054544418479874E-4</v>
      </c>
    </row>
    <row r="292" spans="1:24">
      <c r="A292" s="5">
        <v>3600</v>
      </c>
      <c r="B292" s="5">
        <v>5807</v>
      </c>
      <c r="C292" s="5">
        <v>691</v>
      </c>
      <c r="D292" s="5">
        <v>913</v>
      </c>
      <c r="E292" s="5">
        <v>3351</v>
      </c>
      <c r="F292" s="5">
        <v>2110</v>
      </c>
      <c r="G292" s="5">
        <v>436</v>
      </c>
      <c r="H292" s="5">
        <v>0</v>
      </c>
      <c r="I292" s="5">
        <v>72</v>
      </c>
      <c r="J292" s="5">
        <v>21</v>
      </c>
      <c r="K292" s="5">
        <v>656</v>
      </c>
      <c r="N292" s="23">
        <f t="shared" si="44"/>
        <v>-2.005850736342649E-5</v>
      </c>
      <c r="O292" s="23">
        <f t="shared" si="45"/>
        <v>-4.0493016674948923E-6</v>
      </c>
      <c r="P292" s="23">
        <f t="shared" si="46"/>
        <v>-2.4189393017533468E-4</v>
      </c>
      <c r="Q292" s="23">
        <f t="shared" si="47"/>
        <v>-1.2739567641907595E-4</v>
      </c>
      <c r="R292" s="23">
        <f t="shared" si="48"/>
        <v>-3.7663884481888507E-6</v>
      </c>
      <c r="S292" s="23">
        <f t="shared" si="49"/>
        <v>-7.6528029314573606E-5</v>
      </c>
      <c r="T292" s="23">
        <f t="shared" si="50"/>
        <v>-4.720672499863367E-4</v>
      </c>
      <c r="U292" s="23">
        <f t="shared" si="51"/>
        <v>-1.6727693692635118E-2</v>
      </c>
      <c r="V292" s="23">
        <f t="shared" si="52"/>
        <v>-1.020348516375876E-3</v>
      </c>
      <c r="W292" s="23">
        <f t="shared" si="53"/>
        <v>-3.4576866723921547E-3</v>
      </c>
      <c r="X292" s="23">
        <f t="shared" si="54"/>
        <v>-1.8908556633075957E-4</v>
      </c>
    </row>
    <row r="293" spans="1:24">
      <c r="A293" s="5">
        <v>11620</v>
      </c>
      <c r="B293" s="5">
        <v>21564</v>
      </c>
      <c r="C293" s="5">
        <v>1160</v>
      </c>
      <c r="D293" s="5">
        <v>2042</v>
      </c>
      <c r="E293" s="5">
        <v>20024</v>
      </c>
      <c r="F293" s="5">
        <v>10568</v>
      </c>
      <c r="G293" s="5">
        <v>920</v>
      </c>
      <c r="H293" s="5">
        <v>5</v>
      </c>
      <c r="I293" s="5">
        <v>54</v>
      </c>
      <c r="J293" s="5">
        <v>7</v>
      </c>
      <c r="K293" s="5">
        <v>1138</v>
      </c>
      <c r="N293" s="23">
        <f t="shared" si="44"/>
        <v>-4.6025909425152359E-6</v>
      </c>
      <c r="O293" s="23">
        <f t="shared" si="45"/>
        <v>-1.3912634443115225E-6</v>
      </c>
      <c r="P293" s="23">
        <f t="shared" si="46"/>
        <v>2.4066173545173579E-4</v>
      </c>
      <c r="Q293" s="23">
        <f t="shared" si="47"/>
        <v>1.537719629393651E-4</v>
      </c>
      <c r="R293" s="23">
        <f t="shared" si="48"/>
        <v>8.7185595493810907E-7</v>
      </c>
      <c r="S293" s="23">
        <f t="shared" si="49"/>
        <v>6.6598164477691288E-5</v>
      </c>
      <c r="T293" s="23">
        <f t="shared" si="50"/>
        <v>8.1489860509298601E-4</v>
      </c>
      <c r="U293" s="23">
        <f t="shared" si="51"/>
        <v>-5.6384981947107411E-3</v>
      </c>
      <c r="V293" s="23">
        <f t="shared" si="52"/>
        <v>-1.1920476937394885E-3</v>
      </c>
      <c r="W293" s="23">
        <f t="shared" si="53"/>
        <v>-1.1182968607106158E-2</v>
      </c>
      <c r="X293" s="23">
        <f t="shared" si="54"/>
        <v>4.2842777994104377E-4</v>
      </c>
    </row>
    <row r="294" spans="1:24">
      <c r="A294" s="5">
        <v>4248</v>
      </c>
      <c r="B294" s="5">
        <v>7004</v>
      </c>
      <c r="C294" s="5">
        <v>724</v>
      </c>
      <c r="D294" s="5">
        <v>920</v>
      </c>
      <c r="E294" s="5">
        <v>5063</v>
      </c>
      <c r="F294" s="5">
        <v>3114</v>
      </c>
      <c r="G294" s="5">
        <v>501</v>
      </c>
      <c r="H294" s="5">
        <v>5</v>
      </c>
      <c r="I294" s="5">
        <v>93</v>
      </c>
      <c r="J294" s="5">
        <v>19</v>
      </c>
      <c r="K294" s="5">
        <v>671</v>
      </c>
      <c r="N294" s="23">
        <f t="shared" si="44"/>
        <v>-1.8809700151362837E-5</v>
      </c>
      <c r="O294" s="23">
        <f t="shared" si="45"/>
        <v>-3.8473805052717219E-6</v>
      </c>
      <c r="P294" s="23">
        <f t="shared" si="46"/>
        <v>-2.0794012001394165E-4</v>
      </c>
      <c r="Q294" s="23">
        <f t="shared" si="47"/>
        <v>-1.2565238724679154E-4</v>
      </c>
      <c r="R294" s="23">
        <f t="shared" si="48"/>
        <v>-3.2901289617045137E-6</v>
      </c>
      <c r="S294" s="23">
        <f t="shared" si="49"/>
        <v>-5.9538351072975831E-5</v>
      </c>
      <c r="T294" s="23">
        <f t="shared" si="50"/>
        <v>-2.9923092647361776E-4</v>
      </c>
      <c r="U294" s="23">
        <f t="shared" si="51"/>
        <v>-5.6384981947107411E-3</v>
      </c>
      <c r="V294" s="23">
        <f t="shared" si="52"/>
        <v>-8.2003280945166146E-4</v>
      </c>
      <c r="W294" s="23">
        <f t="shared" si="53"/>
        <v>-4.5612983773512979E-3</v>
      </c>
      <c r="X294" s="23">
        <f t="shared" si="54"/>
        <v>-1.6986834601109764E-4</v>
      </c>
    </row>
    <row r="295" spans="1:24">
      <c r="A295" s="5">
        <v>2763</v>
      </c>
      <c r="B295" s="5">
        <v>4388</v>
      </c>
      <c r="C295" s="5">
        <v>564</v>
      </c>
      <c r="D295" s="5">
        <v>650</v>
      </c>
      <c r="E295" s="5">
        <v>3519</v>
      </c>
      <c r="F295" s="5">
        <v>2124</v>
      </c>
      <c r="G295" s="5">
        <v>375</v>
      </c>
      <c r="H295" s="5">
        <v>0</v>
      </c>
      <c r="I295" s="5">
        <v>62</v>
      </c>
      <c r="J295" s="5">
        <v>10</v>
      </c>
      <c r="K295" s="5">
        <v>523</v>
      </c>
      <c r="N295" s="23">
        <f t="shared" si="44"/>
        <v>-2.167155001234204E-5</v>
      </c>
      <c r="O295" s="23">
        <f t="shared" si="45"/>
        <v>-4.2886718673233623E-6</v>
      </c>
      <c r="P295" s="23">
        <f t="shared" si="46"/>
        <v>-3.7256465412978656E-4</v>
      </c>
      <c r="Q295" s="23">
        <f t="shared" si="47"/>
        <v>-1.928935410349041E-4</v>
      </c>
      <c r="R295" s="23">
        <f t="shared" si="48"/>
        <v>-3.7196527041880516E-6</v>
      </c>
      <c r="S295" s="23">
        <f t="shared" si="49"/>
        <v>-7.6291121450646949E-5</v>
      </c>
      <c r="T295" s="23">
        <f t="shared" si="50"/>
        <v>-6.3426749205211909E-4</v>
      </c>
      <c r="U295" s="23">
        <f t="shared" si="51"/>
        <v>-1.6727693692635118E-2</v>
      </c>
      <c r="V295" s="23">
        <f t="shared" si="52"/>
        <v>-1.1157369482445495E-3</v>
      </c>
      <c r="W295" s="23">
        <f t="shared" si="53"/>
        <v>-9.5275510496674442E-3</v>
      </c>
      <c r="X295" s="23">
        <f t="shared" si="54"/>
        <v>-3.5947825316509538E-4</v>
      </c>
    </row>
    <row r="296" spans="1:24">
      <c r="A296" s="5">
        <v>3558</v>
      </c>
      <c r="B296" s="5">
        <v>5396</v>
      </c>
      <c r="C296" s="5">
        <v>621</v>
      </c>
      <c r="D296" s="5">
        <v>775</v>
      </c>
      <c r="E296" s="5">
        <v>3708</v>
      </c>
      <c r="F296" s="5">
        <v>2392</v>
      </c>
      <c r="G296" s="5">
        <v>403</v>
      </c>
      <c r="H296" s="5">
        <v>0</v>
      </c>
      <c r="I296" s="5">
        <v>78</v>
      </c>
      <c r="J296" s="5">
        <v>16</v>
      </c>
      <c r="K296" s="5">
        <v>568</v>
      </c>
      <c r="N296" s="23">
        <f t="shared" si="44"/>
        <v>-2.0139448571615801E-5</v>
      </c>
      <c r="O296" s="23">
        <f t="shared" si="45"/>
        <v>-4.1186329938722715E-6</v>
      </c>
      <c r="P296" s="23">
        <f t="shared" si="46"/>
        <v>-3.1391716385101683E-4</v>
      </c>
      <c r="Q296" s="23">
        <f t="shared" si="47"/>
        <v>-1.6176337724411126E-4</v>
      </c>
      <c r="R296" s="23">
        <f t="shared" si="48"/>
        <v>-3.6670749921871523E-6</v>
      </c>
      <c r="S296" s="23">
        <f t="shared" si="49"/>
        <v>-7.1756028055479417E-5</v>
      </c>
      <c r="T296" s="23">
        <f t="shared" si="50"/>
        <v>-5.5981492192356326E-4</v>
      </c>
      <c r="U296" s="23">
        <f t="shared" si="51"/>
        <v>-1.6727693692635118E-2</v>
      </c>
      <c r="V296" s="23">
        <f t="shared" si="52"/>
        <v>-9.631154572546718E-4</v>
      </c>
      <c r="W296" s="23">
        <f t="shared" si="53"/>
        <v>-6.216715934790013E-3</v>
      </c>
      <c r="X296" s="23">
        <f t="shared" si="54"/>
        <v>-3.0182659220610956E-4</v>
      </c>
    </row>
    <row r="297" spans="1:24">
      <c r="A297" s="5">
        <v>8324</v>
      </c>
      <c r="B297" s="5">
        <v>14480</v>
      </c>
      <c r="C297" s="5">
        <v>840</v>
      </c>
      <c r="D297" s="5">
        <v>1388</v>
      </c>
      <c r="E297" s="5">
        <v>13786</v>
      </c>
      <c r="F297" s="5">
        <v>7736</v>
      </c>
      <c r="G297" s="5">
        <v>662</v>
      </c>
      <c r="H297" s="5">
        <v>0</v>
      </c>
      <c r="I297" s="5">
        <v>14</v>
      </c>
      <c r="J297" s="5">
        <v>1</v>
      </c>
      <c r="K297" s="5">
        <v>834</v>
      </c>
      <c r="N297" s="23">
        <f t="shared" si="44"/>
        <v>-1.0954548613752579E-5</v>
      </c>
      <c r="O297" s="23">
        <f t="shared" si="45"/>
        <v>-2.5862588605094657E-6</v>
      </c>
      <c r="P297" s="23">
        <f t="shared" si="46"/>
        <v>-8.8587332779954076E-5</v>
      </c>
      <c r="Q297" s="23">
        <f t="shared" si="47"/>
        <v>-9.1010540140631025E-6</v>
      </c>
      <c r="R297" s="23">
        <f t="shared" si="48"/>
        <v>-8.6348673004395636E-7</v>
      </c>
      <c r="S297" s="23">
        <f t="shared" si="49"/>
        <v>1.8675088003383633E-5</v>
      </c>
      <c r="T297" s="23">
        <f t="shared" si="50"/>
        <v>1.2887135176557844E-4</v>
      </c>
      <c r="U297" s="23">
        <f t="shared" si="51"/>
        <v>-1.6727693692635118E-2</v>
      </c>
      <c r="V297" s="23">
        <f t="shared" si="52"/>
        <v>-1.5736014212141827E-3</v>
      </c>
      <c r="W297" s="23">
        <f t="shared" si="53"/>
        <v>-1.4493803721983589E-2</v>
      </c>
      <c r="X297" s="23">
        <f t="shared" si="54"/>
        <v>3.895878146256198E-5</v>
      </c>
    </row>
    <row r="298" spans="1:24">
      <c r="A298" s="5">
        <v>6952</v>
      </c>
      <c r="B298" s="5">
        <v>11469</v>
      </c>
      <c r="C298" s="5">
        <v>909</v>
      </c>
      <c r="D298" s="5">
        <v>1229</v>
      </c>
      <c r="E298" s="5">
        <v>7431</v>
      </c>
      <c r="F298" s="5">
        <v>4292</v>
      </c>
      <c r="G298" s="5">
        <v>646</v>
      </c>
      <c r="H298" s="5">
        <v>11</v>
      </c>
      <c r="I298" s="5">
        <v>231</v>
      </c>
      <c r="J298" s="5">
        <v>43</v>
      </c>
      <c r="K298" s="5">
        <v>779</v>
      </c>
      <c r="N298" s="23">
        <f t="shared" si="44"/>
        <v>-1.3598628081270066E-5</v>
      </c>
      <c r="O298" s="23">
        <f t="shared" si="45"/>
        <v>-3.0941825192011663E-6</v>
      </c>
      <c r="P298" s="23">
        <f t="shared" si="46"/>
        <v>-1.7593002442495946E-5</v>
      </c>
      <c r="Q298" s="23">
        <f t="shared" si="47"/>
        <v>-4.8698622355951612E-5</v>
      </c>
      <c r="R298" s="23">
        <f t="shared" si="48"/>
        <v>-2.6313775224551501E-6</v>
      </c>
      <c r="S298" s="23">
        <f t="shared" si="49"/>
        <v>-3.9604246522575258E-5</v>
      </c>
      <c r="T298" s="23">
        <f t="shared" si="50"/>
        <v>8.6327025977832233E-5</v>
      </c>
      <c r="U298" s="23">
        <f t="shared" si="51"/>
        <v>7.6685364027985117E-3</v>
      </c>
      <c r="V298" s="23">
        <f t="shared" si="52"/>
        <v>4.9632755033603376E-4</v>
      </c>
      <c r="W298" s="23">
        <f t="shared" si="53"/>
        <v>8.6820420821584234E-3</v>
      </c>
      <c r="X298" s="23">
        <f t="shared" si="54"/>
        <v>-3.1504359709531762E-5</v>
      </c>
    </row>
    <row r="299" spans="1:24">
      <c r="A299" s="5">
        <v>2823</v>
      </c>
      <c r="B299" s="5">
        <v>4955</v>
      </c>
      <c r="C299" s="5">
        <v>552</v>
      </c>
      <c r="D299" s="5">
        <v>622</v>
      </c>
      <c r="E299" s="5">
        <v>3579</v>
      </c>
      <c r="F299" s="5">
        <v>1966</v>
      </c>
      <c r="G299" s="5">
        <v>348</v>
      </c>
      <c r="H299" s="5">
        <v>1</v>
      </c>
      <c r="I299" s="5">
        <v>72</v>
      </c>
      <c r="J299" s="5">
        <v>16</v>
      </c>
      <c r="K299" s="5">
        <v>503</v>
      </c>
      <c r="N299" s="23">
        <f t="shared" si="44"/>
        <v>-2.155591971492874E-5</v>
      </c>
      <c r="O299" s="23">
        <f t="shared" si="45"/>
        <v>-4.1930250010071234E-6</v>
      </c>
      <c r="P299" s="23">
        <f t="shared" si="46"/>
        <v>-3.8491149418847496E-4</v>
      </c>
      <c r="Q299" s="23">
        <f t="shared" si="47"/>
        <v>-1.9986669772404172E-4</v>
      </c>
      <c r="R299" s="23">
        <f t="shared" si="48"/>
        <v>-3.7029613670449089E-6</v>
      </c>
      <c r="S299" s="23">
        <f t="shared" si="49"/>
        <v>-7.8964795914962136E-5</v>
      </c>
      <c r="T299" s="23">
        <f t="shared" si="50"/>
        <v>-7.060610418189409E-4</v>
      </c>
      <c r="U299" s="23">
        <f t="shared" si="51"/>
        <v>-1.4509854593050243E-2</v>
      </c>
      <c r="V299" s="23">
        <f t="shared" si="52"/>
        <v>-1.020348516375876E-3</v>
      </c>
      <c r="W299" s="23">
        <f t="shared" si="53"/>
        <v>-6.216715934790013E-3</v>
      </c>
      <c r="X299" s="23">
        <f t="shared" si="54"/>
        <v>-3.8510121359131125E-4</v>
      </c>
    </row>
    <row r="300" spans="1:24">
      <c r="A300" s="5">
        <v>63840</v>
      </c>
      <c r="B300" s="5">
        <v>102620</v>
      </c>
      <c r="C300" s="5">
        <v>1382</v>
      </c>
      <c r="D300" s="5">
        <v>1871</v>
      </c>
      <c r="E300" s="5">
        <v>32470</v>
      </c>
      <c r="F300" s="5">
        <v>16480</v>
      </c>
      <c r="G300" s="5">
        <v>760</v>
      </c>
      <c r="H300" s="5">
        <v>9</v>
      </c>
      <c r="I300" s="5">
        <v>197</v>
      </c>
      <c r="J300" s="5">
        <v>28</v>
      </c>
      <c r="K300" s="5">
        <v>1229</v>
      </c>
      <c r="N300" s="23">
        <f t="shared" si="44"/>
        <v>9.6034311239527853E-5</v>
      </c>
      <c r="O300" s="23">
        <f t="shared" si="45"/>
        <v>1.2282021204946028E-5</v>
      </c>
      <c r="P300" s="23">
        <f t="shared" si="46"/>
        <v>4.6907827653747065E-4</v>
      </c>
      <c r="Q300" s="23">
        <f t="shared" si="47"/>
        <v>1.1118589887356048E-4</v>
      </c>
      <c r="R300" s="23">
        <f t="shared" si="48"/>
        <v>4.3341956563306684E-6</v>
      </c>
      <c r="S300" s="23">
        <f t="shared" si="49"/>
        <v>1.6664097101586463E-4</v>
      </c>
      <c r="T300" s="23">
        <f t="shared" si="50"/>
        <v>3.8945534721552394E-4</v>
      </c>
      <c r="U300" s="23">
        <f t="shared" si="51"/>
        <v>3.2328582036287609E-3</v>
      </c>
      <c r="V300" s="23">
        <f t="shared" si="52"/>
        <v>1.7200688198254363E-4</v>
      </c>
      <c r="W300" s="23">
        <f t="shared" si="53"/>
        <v>4.0495429496484721E-4</v>
      </c>
      <c r="X300" s="23">
        <f t="shared" si="54"/>
        <v>5.4501224988032606E-4</v>
      </c>
    </row>
    <row r="301" spans="1:24">
      <c r="A301" s="5">
        <v>11608</v>
      </c>
      <c r="B301" s="5">
        <v>15323</v>
      </c>
      <c r="C301" s="5">
        <v>985</v>
      </c>
      <c r="D301" s="5">
        <v>940</v>
      </c>
      <c r="E301" s="5">
        <v>8419</v>
      </c>
      <c r="F301" s="5">
        <v>5840</v>
      </c>
      <c r="G301" s="5">
        <v>594</v>
      </c>
      <c r="H301" s="5">
        <v>4</v>
      </c>
      <c r="I301" s="5">
        <v>330</v>
      </c>
      <c r="J301" s="5">
        <v>29</v>
      </c>
      <c r="K301" s="5">
        <v>705</v>
      </c>
      <c r="N301" s="23">
        <f t="shared" si="44"/>
        <v>-4.6257170019978961E-6</v>
      </c>
      <c r="O301" s="23">
        <f t="shared" si="45"/>
        <v>-2.444053731224476E-6</v>
      </c>
      <c r="P301" s="23">
        <f t="shared" si="46"/>
        <v>6.0603651262530398E-5</v>
      </c>
      <c r="Q301" s="23">
        <f t="shared" si="47"/>
        <v>-1.2067156104026469E-4</v>
      </c>
      <c r="R301" s="23">
        <f t="shared" si="48"/>
        <v>-2.3565268374980673E-6</v>
      </c>
      <c r="S301" s="23">
        <f t="shared" si="49"/>
        <v>-1.3409005568398613E-5</v>
      </c>
      <c r="T301" s="23">
        <f t="shared" si="50"/>
        <v>-5.1942032832342935E-5</v>
      </c>
      <c r="U301" s="23">
        <f t="shared" si="51"/>
        <v>-7.8563372942956171E-3</v>
      </c>
      <c r="V301" s="23">
        <f t="shared" si="52"/>
        <v>1.4406730258359022E-3</v>
      </c>
      <c r="W301" s="23">
        <f t="shared" si="53"/>
        <v>9.5676014744441895E-4</v>
      </c>
      <c r="X301" s="23">
        <f t="shared" si="54"/>
        <v>-1.263093132865306E-4</v>
      </c>
    </row>
    <row r="302" spans="1:24">
      <c r="A302" s="5">
        <v>58304</v>
      </c>
      <c r="B302" s="5">
        <v>80871</v>
      </c>
      <c r="C302" s="5">
        <v>884</v>
      </c>
      <c r="D302" s="5">
        <v>1034</v>
      </c>
      <c r="E302" s="5">
        <v>2289</v>
      </c>
      <c r="F302" s="5">
        <v>1408</v>
      </c>
      <c r="G302" s="5">
        <v>340</v>
      </c>
      <c r="H302" s="5">
        <v>0</v>
      </c>
      <c r="I302" s="5">
        <v>148</v>
      </c>
      <c r="J302" s="5">
        <v>7</v>
      </c>
      <c r="K302" s="5">
        <v>715</v>
      </c>
      <c r="N302" s="23">
        <f t="shared" si="44"/>
        <v>8.5365489131527267E-5</v>
      </c>
      <c r="O302" s="23">
        <f t="shared" si="45"/>
        <v>8.6131963451367303E-6</v>
      </c>
      <c r="P302" s="23">
        <f t="shared" si="46"/>
        <v>-4.3315585898096716E-5</v>
      </c>
      <c r="Q302" s="23">
        <f t="shared" si="47"/>
        <v>-9.7261677869588467E-5</v>
      </c>
      <c r="R302" s="23">
        <f t="shared" si="48"/>
        <v>-4.0618251156224764E-6</v>
      </c>
      <c r="S302" s="23">
        <f t="shared" si="49"/>
        <v>-8.8407266491467669E-5</v>
      </c>
      <c r="T302" s="23">
        <f t="shared" si="50"/>
        <v>-7.2733320471281401E-4</v>
      </c>
      <c r="U302" s="23">
        <f t="shared" si="51"/>
        <v>-1.6727693692635118E-2</v>
      </c>
      <c r="V302" s="23">
        <f t="shared" si="52"/>
        <v>-2.9539643417395689E-4</v>
      </c>
      <c r="W302" s="23">
        <f t="shared" si="53"/>
        <v>-1.1182968607106158E-2</v>
      </c>
      <c r="X302" s="23">
        <f t="shared" si="54"/>
        <v>-1.1349783307342265E-4</v>
      </c>
    </row>
    <row r="303" spans="1:24">
      <c r="A303" s="5">
        <v>4762</v>
      </c>
      <c r="B303" s="5">
        <v>8303</v>
      </c>
      <c r="C303" s="5">
        <v>842</v>
      </c>
      <c r="D303" s="5">
        <v>1014</v>
      </c>
      <c r="E303" s="5">
        <v>6086</v>
      </c>
      <c r="F303" s="5">
        <v>3494</v>
      </c>
      <c r="G303" s="5">
        <v>569</v>
      </c>
      <c r="H303" s="5">
        <v>2</v>
      </c>
      <c r="I303" s="5">
        <v>208</v>
      </c>
      <c r="J303" s="5">
        <v>28</v>
      </c>
      <c r="K303" s="5">
        <v>725</v>
      </c>
      <c r="N303" s="23">
        <f t="shared" si="44"/>
        <v>-1.7819133936855557E-5</v>
      </c>
      <c r="O303" s="23">
        <f t="shared" si="45"/>
        <v>-3.6282530284731436E-6</v>
      </c>
      <c r="P303" s="23">
        <f t="shared" si="46"/>
        <v>-8.6529526103506013E-5</v>
      </c>
      <c r="Q303" s="23">
        <f t="shared" si="47"/>
        <v>-1.0224250407611532E-4</v>
      </c>
      <c r="R303" s="23">
        <f t="shared" si="48"/>
        <v>-3.0055416634139313E-6</v>
      </c>
      <c r="S303" s="23">
        <f t="shared" si="49"/>
        <v>-5.3107994766395001E-5</v>
      </c>
      <c r="T303" s="23">
        <f t="shared" si="50"/>
        <v>-1.1841754187569639E-4</v>
      </c>
      <c r="U303" s="23">
        <f t="shared" si="51"/>
        <v>-1.2292015493465367E-2</v>
      </c>
      <c r="V303" s="23">
        <f t="shared" si="52"/>
        <v>2.7693415703808452E-4</v>
      </c>
      <c r="W303" s="23">
        <f t="shared" si="53"/>
        <v>4.0495429496484721E-4</v>
      </c>
      <c r="X303" s="23">
        <f t="shared" si="54"/>
        <v>-1.006863528603147E-4</v>
      </c>
    </row>
    <row r="304" spans="1:24">
      <c r="A304" s="5">
        <v>6150</v>
      </c>
      <c r="B304" s="5">
        <v>10217</v>
      </c>
      <c r="C304" s="5">
        <v>750</v>
      </c>
      <c r="D304" s="5">
        <v>969</v>
      </c>
      <c r="E304" s="5">
        <v>6253</v>
      </c>
      <c r="F304" s="5">
        <v>3742</v>
      </c>
      <c r="G304" s="5">
        <v>445</v>
      </c>
      <c r="H304" s="5">
        <v>12</v>
      </c>
      <c r="I304" s="5">
        <v>148</v>
      </c>
      <c r="J304" s="5">
        <v>28</v>
      </c>
      <c r="K304" s="5">
        <v>676</v>
      </c>
      <c r="N304" s="23">
        <f t="shared" si="44"/>
        <v>-1.514421972336119E-5</v>
      </c>
      <c r="O304" s="23">
        <f t="shared" si="45"/>
        <v>-3.3053815961463701E-6</v>
      </c>
      <c r="P304" s="23">
        <f t="shared" si="46"/>
        <v>-1.8118863322011684E-4</v>
      </c>
      <c r="Q304" s="23">
        <f t="shared" si="47"/>
        <v>-1.1344936304080075E-4</v>
      </c>
      <c r="R304" s="23">
        <f t="shared" si="48"/>
        <v>-2.9590841083655177E-6</v>
      </c>
      <c r="S304" s="23">
        <f t="shared" si="49"/>
        <v>-4.8911341176836985E-5</v>
      </c>
      <c r="T304" s="23">
        <f t="shared" si="50"/>
        <v>-4.4813606673072947E-4</v>
      </c>
      <c r="U304" s="23">
        <f t="shared" si="51"/>
        <v>9.8863755023833877E-3</v>
      </c>
      <c r="V304" s="23">
        <f t="shared" si="52"/>
        <v>-2.9539643417395689E-4</v>
      </c>
      <c r="W304" s="23">
        <f t="shared" si="53"/>
        <v>4.0495429496484721E-4</v>
      </c>
      <c r="X304" s="23">
        <f t="shared" si="54"/>
        <v>-1.6346260590454368E-4</v>
      </c>
    </row>
    <row r="305" spans="1:24">
      <c r="A305" s="5">
        <v>4644</v>
      </c>
      <c r="B305" s="5">
        <v>8178</v>
      </c>
      <c r="C305" s="5">
        <v>768</v>
      </c>
      <c r="D305" s="5">
        <v>1000</v>
      </c>
      <c r="E305" s="5">
        <v>5651</v>
      </c>
      <c r="F305" s="5">
        <v>3144</v>
      </c>
      <c r="G305" s="5">
        <v>506</v>
      </c>
      <c r="H305" s="5">
        <v>4</v>
      </c>
      <c r="I305" s="5">
        <v>154</v>
      </c>
      <c r="J305" s="5">
        <v>26</v>
      </c>
      <c r="K305" s="5">
        <v>683</v>
      </c>
      <c r="N305" s="23">
        <f t="shared" si="44"/>
        <v>-1.8046540188435049E-5</v>
      </c>
      <c r="O305" s="23">
        <f t="shared" si="45"/>
        <v>-3.6493391982959474E-6</v>
      </c>
      <c r="P305" s="23">
        <f t="shared" si="46"/>
        <v>-1.6266837313208429E-4</v>
      </c>
      <c r="Q305" s="23">
        <f t="shared" si="47"/>
        <v>-1.0572908242068412E-4</v>
      </c>
      <c r="R305" s="23">
        <f t="shared" si="48"/>
        <v>-3.1265538577017156E-6</v>
      </c>
      <c r="S305" s="23">
        <f t="shared" si="49"/>
        <v>-5.9030691364561557E-5</v>
      </c>
      <c r="T305" s="23">
        <f t="shared" si="50"/>
        <v>-2.8593582466494708E-4</v>
      </c>
      <c r="U305" s="23">
        <f t="shared" si="51"/>
        <v>-7.8563372942956171E-3</v>
      </c>
      <c r="V305" s="23">
        <f t="shared" si="52"/>
        <v>-2.3816337505275272E-4</v>
      </c>
      <c r="W305" s="23">
        <f t="shared" si="53"/>
        <v>-6.9865740999429621E-4</v>
      </c>
      <c r="X305" s="23">
        <f t="shared" si="54"/>
        <v>-1.544945697553681E-4</v>
      </c>
    </row>
    <row r="306" spans="1:24">
      <c r="A306" s="5">
        <v>22464</v>
      </c>
      <c r="B306" s="5">
        <v>29650</v>
      </c>
      <c r="C306" s="5">
        <v>1029</v>
      </c>
      <c r="D306" s="5">
        <v>1408</v>
      </c>
      <c r="E306" s="5">
        <v>9376</v>
      </c>
      <c r="F306" s="5">
        <v>6864</v>
      </c>
      <c r="G306" s="5">
        <v>546</v>
      </c>
      <c r="H306" s="5">
        <v>3</v>
      </c>
      <c r="I306" s="5">
        <v>142</v>
      </c>
      <c r="J306" s="5">
        <v>18</v>
      </c>
      <c r="K306" s="5">
        <v>934</v>
      </c>
      <c r="N306" s="23">
        <f t="shared" si="44"/>
        <v>1.6295658143315392E-5</v>
      </c>
      <c r="O306" s="23">
        <f t="shared" si="45"/>
        <v>-2.7241290813983087E-8</v>
      </c>
      <c r="P306" s="23">
        <f t="shared" si="46"/>
        <v>1.0587539814438775E-4</v>
      </c>
      <c r="Q306" s="23">
        <f t="shared" si="47"/>
        <v>-4.120227807536247E-6</v>
      </c>
      <c r="R306" s="23">
        <f t="shared" si="48"/>
        <v>-2.090300010064942E-6</v>
      </c>
      <c r="S306" s="23">
        <f t="shared" si="49"/>
        <v>3.9191124788086759E-6</v>
      </c>
      <c r="T306" s="23">
        <f t="shared" si="50"/>
        <v>-1.7957501019558156E-4</v>
      </c>
      <c r="U306" s="23">
        <f t="shared" si="51"/>
        <v>-1.0074176393880493E-2</v>
      </c>
      <c r="V306" s="23">
        <f t="shared" si="52"/>
        <v>-3.5262949329516099E-4</v>
      </c>
      <c r="W306" s="23">
        <f t="shared" si="53"/>
        <v>-5.1131042298308699E-3</v>
      </c>
      <c r="X306" s="23">
        <f t="shared" si="54"/>
        <v>1.6707358359364152E-4</v>
      </c>
    </row>
    <row r="307" spans="1:24">
      <c r="A307" s="5">
        <v>3754</v>
      </c>
      <c r="B307" s="5">
        <v>6295</v>
      </c>
      <c r="C307" s="5">
        <v>791</v>
      </c>
      <c r="D307" s="5">
        <v>1072</v>
      </c>
      <c r="E307" s="5">
        <v>4343</v>
      </c>
      <c r="F307" s="5">
        <v>2590</v>
      </c>
      <c r="G307" s="5">
        <v>482</v>
      </c>
      <c r="H307" s="5">
        <v>8</v>
      </c>
      <c r="I307" s="5">
        <v>107</v>
      </c>
      <c r="J307" s="5">
        <v>20</v>
      </c>
      <c r="K307" s="5">
        <v>730</v>
      </c>
      <c r="N307" s="23">
        <f t="shared" si="44"/>
        <v>-1.9761722933399016E-5</v>
      </c>
      <c r="O307" s="23">
        <f t="shared" si="45"/>
        <v>-3.966981260506666E-6</v>
      </c>
      <c r="P307" s="23">
        <f t="shared" si="46"/>
        <v>-1.3900359635293159E-4</v>
      </c>
      <c r="Q307" s="23">
        <f t="shared" si="47"/>
        <v>-8.7798108077187433E-5</v>
      </c>
      <c r="R307" s="23">
        <f t="shared" si="48"/>
        <v>-3.4904250074222254E-6</v>
      </c>
      <c r="S307" s="23">
        <f t="shared" si="49"/>
        <v>-6.8405473979945184E-5</v>
      </c>
      <c r="T307" s="23">
        <f t="shared" si="50"/>
        <v>-3.4975231334656641E-4</v>
      </c>
      <c r="U307" s="23">
        <f t="shared" si="51"/>
        <v>1.0150191040438853E-3</v>
      </c>
      <c r="V307" s="23">
        <f t="shared" si="52"/>
        <v>-6.8648900483551847E-4</v>
      </c>
      <c r="W307" s="23">
        <f t="shared" si="53"/>
        <v>-4.0094925248717267E-3</v>
      </c>
      <c r="X307" s="23">
        <f t="shared" si="54"/>
        <v>-9.4280612753760735E-5</v>
      </c>
    </row>
    <row r="308" spans="1:24">
      <c r="A308" s="5">
        <v>4452</v>
      </c>
      <c r="B308" s="5">
        <v>7998</v>
      </c>
      <c r="C308" s="5">
        <v>666</v>
      </c>
      <c r="D308" s="5">
        <v>948</v>
      </c>
      <c r="E308" s="5">
        <v>7037</v>
      </c>
      <c r="F308" s="5">
        <v>3768</v>
      </c>
      <c r="G308" s="5">
        <v>397</v>
      </c>
      <c r="H308" s="5">
        <v>0</v>
      </c>
      <c r="I308" s="5">
        <v>22</v>
      </c>
      <c r="J308" s="5">
        <v>3</v>
      </c>
      <c r="K308" s="5">
        <v>658</v>
      </c>
      <c r="N308" s="23">
        <f t="shared" si="44"/>
        <v>-1.8416557140157612E-5</v>
      </c>
      <c r="O308" s="23">
        <f t="shared" si="45"/>
        <v>-3.6797032828407852E-6</v>
      </c>
      <c r="P308" s="23">
        <f t="shared" si="46"/>
        <v>-2.6761651363093545E-4</v>
      </c>
      <c r="Q308" s="23">
        <f t="shared" si="47"/>
        <v>-1.1867923055765395E-4</v>
      </c>
      <c r="R308" s="23">
        <f t="shared" si="48"/>
        <v>-2.74098396969512E-6</v>
      </c>
      <c r="S308" s="23">
        <f t="shared" si="49"/>
        <v>-4.8471369429544617E-5</v>
      </c>
      <c r="T308" s="23">
        <f t="shared" si="50"/>
        <v>-5.7576904409396812E-4</v>
      </c>
      <c r="U308" s="23">
        <f t="shared" si="51"/>
        <v>-1.6727693692635118E-2</v>
      </c>
      <c r="V308" s="23">
        <f t="shared" si="52"/>
        <v>-1.4972906757192439E-3</v>
      </c>
      <c r="W308" s="23">
        <f t="shared" si="53"/>
        <v>-1.3390192017024445E-2</v>
      </c>
      <c r="X308" s="23">
        <f t="shared" si="54"/>
        <v>-1.86523270288138E-4</v>
      </c>
    </row>
    <row r="309" spans="1:24">
      <c r="A309" s="5">
        <v>3576</v>
      </c>
      <c r="B309" s="5">
        <v>5525</v>
      </c>
      <c r="C309" s="5">
        <v>664</v>
      </c>
      <c r="D309" s="5">
        <v>870</v>
      </c>
      <c r="E309" s="5">
        <v>4229</v>
      </c>
      <c r="F309" s="5">
        <v>2672</v>
      </c>
      <c r="G309" s="5">
        <v>403</v>
      </c>
      <c r="H309" s="5">
        <v>2</v>
      </c>
      <c r="I309" s="5">
        <v>84</v>
      </c>
      <c r="J309" s="5">
        <v>13</v>
      </c>
      <c r="K309" s="5">
        <v>618</v>
      </c>
      <c r="N309" s="23">
        <f t="shared" si="44"/>
        <v>-2.0104759482391808E-5</v>
      </c>
      <c r="O309" s="23">
        <f t="shared" si="45"/>
        <v>-4.096872066615138E-6</v>
      </c>
      <c r="P309" s="23">
        <f t="shared" si="46"/>
        <v>-2.696743203073835E-4</v>
      </c>
      <c r="Q309" s="23">
        <f t="shared" si="47"/>
        <v>-1.3810445276310869E-4</v>
      </c>
      <c r="R309" s="23">
        <f t="shared" si="48"/>
        <v>-3.5221385479941968E-6</v>
      </c>
      <c r="S309" s="23">
        <f t="shared" si="49"/>
        <v>-6.7017870776946167E-5</v>
      </c>
      <c r="T309" s="23">
        <f t="shared" si="50"/>
        <v>-5.5981492192356326E-4</v>
      </c>
      <c r="U309" s="23">
        <f t="shared" si="51"/>
        <v>-1.2292015493465367E-2</v>
      </c>
      <c r="V309" s="23">
        <f t="shared" si="52"/>
        <v>-9.0588239813346771E-4</v>
      </c>
      <c r="W309" s="23">
        <f t="shared" si="53"/>
        <v>-7.8721334922287282E-3</v>
      </c>
      <c r="X309" s="23">
        <f t="shared" si="54"/>
        <v>-2.377691911405698E-4</v>
      </c>
    </row>
    <row r="310" spans="1:24">
      <c r="A310" s="5">
        <v>3028</v>
      </c>
      <c r="B310" s="5">
        <v>4794</v>
      </c>
      <c r="C310" s="5">
        <v>579</v>
      </c>
      <c r="D310" s="5">
        <v>740</v>
      </c>
      <c r="E310" s="5">
        <v>3574</v>
      </c>
      <c r="F310" s="5">
        <v>2184</v>
      </c>
      <c r="G310" s="5">
        <v>349</v>
      </c>
      <c r="H310" s="5">
        <v>2</v>
      </c>
      <c r="I310" s="5">
        <v>59</v>
      </c>
      <c r="J310" s="5">
        <v>12</v>
      </c>
      <c r="K310" s="5">
        <v>548</v>
      </c>
      <c r="N310" s="23">
        <f t="shared" si="44"/>
        <v>-2.1160849532099961E-5</v>
      </c>
      <c r="O310" s="23">
        <f t="shared" si="45"/>
        <v>-4.2201839877388951E-6</v>
      </c>
      <c r="P310" s="23">
        <f t="shared" si="46"/>
        <v>-3.5713110405642613E-4</v>
      </c>
      <c r="Q310" s="23">
        <f t="shared" si="47"/>
        <v>-1.7047982310553327E-4</v>
      </c>
      <c r="R310" s="23">
        <f t="shared" si="48"/>
        <v>-3.7043523118068374E-6</v>
      </c>
      <c r="S310" s="23">
        <f t="shared" si="49"/>
        <v>-7.5275802033818387E-5</v>
      </c>
      <c r="T310" s="23">
        <f t="shared" si="50"/>
        <v>-7.0340202145720678E-4</v>
      </c>
      <c r="U310" s="23">
        <f t="shared" si="51"/>
        <v>-1.2292015493465367E-2</v>
      </c>
      <c r="V310" s="23">
        <f t="shared" si="52"/>
        <v>-1.1443534778051516E-3</v>
      </c>
      <c r="W310" s="23">
        <f t="shared" si="53"/>
        <v>-8.4239393447083002E-3</v>
      </c>
      <c r="X310" s="23">
        <f t="shared" si="54"/>
        <v>-3.2744955263232548E-4</v>
      </c>
    </row>
    <row r="311" spans="1:24">
      <c r="A311" s="5">
        <v>4022</v>
      </c>
      <c r="B311" s="5">
        <v>6503</v>
      </c>
      <c r="C311" s="5">
        <v>647</v>
      </c>
      <c r="D311" s="5">
        <v>995</v>
      </c>
      <c r="E311" s="5">
        <v>5416</v>
      </c>
      <c r="F311" s="5">
        <v>3312</v>
      </c>
      <c r="G311" s="5">
        <v>423</v>
      </c>
      <c r="H311" s="5">
        <v>3</v>
      </c>
      <c r="I311" s="5">
        <v>65</v>
      </c>
      <c r="J311" s="5">
        <v>14</v>
      </c>
      <c r="K311" s="5">
        <v>616</v>
      </c>
      <c r="N311" s="23">
        <f t="shared" si="44"/>
        <v>-1.9245240938286269E-5</v>
      </c>
      <c r="O311" s="23">
        <f t="shared" si="45"/>
        <v>-3.9318938739215199E-6</v>
      </c>
      <c r="P311" s="23">
        <f t="shared" si="46"/>
        <v>-2.8716567705719203E-4</v>
      </c>
      <c r="Q311" s="23">
        <f t="shared" si="47"/>
        <v>-1.0697428897231584E-4</v>
      </c>
      <c r="R311" s="23">
        <f t="shared" si="48"/>
        <v>-3.1919282615123577E-6</v>
      </c>
      <c r="S311" s="23">
        <f t="shared" si="49"/>
        <v>-5.6187796997441611E-5</v>
      </c>
      <c r="T311" s="23">
        <f t="shared" si="50"/>
        <v>-5.0663451468888055E-4</v>
      </c>
      <c r="U311" s="23">
        <f t="shared" si="51"/>
        <v>-1.0074176393880493E-2</v>
      </c>
      <c r="V311" s="23">
        <f t="shared" si="52"/>
        <v>-1.0871204186839476E-3</v>
      </c>
      <c r="W311" s="23">
        <f t="shared" si="53"/>
        <v>-7.320327639749157E-3</v>
      </c>
      <c r="X311" s="23">
        <f t="shared" si="54"/>
        <v>-2.403314871831914E-4</v>
      </c>
    </row>
    <row r="312" spans="1:24">
      <c r="A312" s="5">
        <v>52736</v>
      </c>
      <c r="B312" s="5">
        <v>73584</v>
      </c>
      <c r="C312" s="5">
        <v>1635</v>
      </c>
      <c r="D312" s="5">
        <v>2824</v>
      </c>
      <c r="E312" s="5">
        <v>18580</v>
      </c>
      <c r="F312" s="5">
        <v>10144</v>
      </c>
      <c r="G312" s="5">
        <v>876</v>
      </c>
      <c r="H312" s="5">
        <v>0</v>
      </c>
      <c r="I312" s="5">
        <v>24</v>
      </c>
      <c r="J312" s="5">
        <v>4</v>
      </c>
      <c r="K312" s="5">
        <v>1622</v>
      </c>
      <c r="N312" s="23">
        <f t="shared" si="44"/>
        <v>7.4634997531572919E-5</v>
      </c>
      <c r="O312" s="23">
        <f t="shared" si="45"/>
        <v>7.3839569891465533E-6</v>
      </c>
      <c r="P312" s="23">
        <f t="shared" si="46"/>
        <v>7.2939082110815045E-4</v>
      </c>
      <c r="Q312" s="23">
        <f t="shared" si="47"/>
        <v>3.485222676145652E-4</v>
      </c>
      <c r="R312" s="23">
        <f t="shared" si="48"/>
        <v>4.7015110769314231E-7</v>
      </c>
      <c r="S312" s="23">
        <f t="shared" si="49"/>
        <v>5.9423240598769528E-5</v>
      </c>
      <c r="T312" s="23">
        <f t="shared" si="50"/>
        <v>6.9790170917668397E-4</v>
      </c>
      <c r="U312" s="23">
        <f t="shared" si="51"/>
        <v>-1.6727693692635118E-2</v>
      </c>
      <c r="V312" s="23">
        <f t="shared" si="52"/>
        <v>-1.4782129893455092E-3</v>
      </c>
      <c r="W312" s="23">
        <f t="shared" si="53"/>
        <v>-1.2838386164544874E-2</v>
      </c>
      <c r="X312" s="23">
        <f t="shared" si="54"/>
        <v>1.0485034222554685E-3</v>
      </c>
    </row>
    <row r="313" spans="1:24">
      <c r="A313" s="5">
        <v>47376</v>
      </c>
      <c r="B313" s="5">
        <v>70212</v>
      </c>
      <c r="C313" s="5">
        <v>1557</v>
      </c>
      <c r="D313" s="5">
        <v>2051</v>
      </c>
      <c r="E313" s="5">
        <v>22710</v>
      </c>
      <c r="F313" s="5">
        <v>13344</v>
      </c>
      <c r="G313" s="5">
        <v>697</v>
      </c>
      <c r="H313" s="5">
        <v>9</v>
      </c>
      <c r="I313" s="5">
        <v>186</v>
      </c>
      <c r="J313" s="5">
        <v>23</v>
      </c>
      <c r="K313" s="5">
        <v>1426</v>
      </c>
      <c r="N313" s="23">
        <f t="shared" si="44"/>
        <v>6.4305357629318021E-5</v>
      </c>
      <c r="O313" s="23">
        <f t="shared" si="45"/>
        <v>6.8151364720065954E-6</v>
      </c>
      <c r="P313" s="23">
        <f t="shared" si="46"/>
        <v>6.4913636072667599E-4</v>
      </c>
      <c r="Q313" s="23">
        <f t="shared" si="47"/>
        <v>1.5601333473230219E-4</v>
      </c>
      <c r="R313" s="23">
        <f t="shared" si="48"/>
        <v>1.6190714810461289E-6</v>
      </c>
      <c r="S313" s="23">
        <f t="shared" si="49"/>
        <v>1.1357360949629231E-4</v>
      </c>
      <c r="T313" s="23">
        <f t="shared" si="50"/>
        <v>2.2193706442627328E-4</v>
      </c>
      <c r="U313" s="23">
        <f t="shared" si="51"/>
        <v>3.2328582036287609E-3</v>
      </c>
      <c r="V313" s="23">
        <f t="shared" si="52"/>
        <v>6.70796069270027E-5</v>
      </c>
      <c r="W313" s="23">
        <f t="shared" si="53"/>
        <v>-2.3540749674330111E-3</v>
      </c>
      <c r="X313" s="23">
        <f t="shared" si="54"/>
        <v>7.9739841007855276E-4</v>
      </c>
    </row>
    <row r="314" spans="1:24">
      <c r="A314" s="5">
        <v>3234</v>
      </c>
      <c r="B314" s="5">
        <v>5113</v>
      </c>
      <c r="C314" s="5">
        <v>756</v>
      </c>
      <c r="D314" s="5">
        <v>937</v>
      </c>
      <c r="E314" s="5">
        <v>3476</v>
      </c>
      <c r="F314" s="5">
        <v>2174</v>
      </c>
      <c r="G314" s="5">
        <v>347</v>
      </c>
      <c r="H314" s="5">
        <v>0</v>
      </c>
      <c r="I314" s="5">
        <v>58</v>
      </c>
      <c r="J314" s="5">
        <v>17</v>
      </c>
      <c r="K314" s="5">
        <v>724</v>
      </c>
      <c r="N314" s="23">
        <f t="shared" si="44"/>
        <v>-2.0763852177647625E-5</v>
      </c>
      <c r="O314" s="23">
        <f t="shared" si="45"/>
        <v>-4.1663720823510992E-6</v>
      </c>
      <c r="P314" s="23">
        <f t="shared" si="46"/>
        <v>-1.7501521319077267E-4</v>
      </c>
      <c r="Q314" s="23">
        <f t="shared" si="47"/>
        <v>-1.2141868497124372E-4</v>
      </c>
      <c r="R314" s="23">
        <f t="shared" si="48"/>
        <v>-3.731614829140637E-6</v>
      </c>
      <c r="S314" s="23">
        <f t="shared" si="49"/>
        <v>-7.5445021936623152E-5</v>
      </c>
      <c r="T314" s="23">
        <f t="shared" si="50"/>
        <v>-7.0872006218067503E-4</v>
      </c>
      <c r="U314" s="23">
        <f t="shared" si="51"/>
        <v>-1.6727693692635118E-2</v>
      </c>
      <c r="V314" s="23">
        <f t="shared" si="52"/>
        <v>-1.1538923209920189E-3</v>
      </c>
      <c r="W314" s="23">
        <f t="shared" si="53"/>
        <v>-5.6649100823104419E-3</v>
      </c>
      <c r="X314" s="23">
        <f t="shared" si="54"/>
        <v>-1.019675008816255E-4</v>
      </c>
    </row>
    <row r="315" spans="1:24">
      <c r="A315" s="5">
        <v>3322</v>
      </c>
      <c r="B315" s="5">
        <v>5553</v>
      </c>
      <c r="C315" s="5">
        <v>702</v>
      </c>
      <c r="D315" s="5">
        <v>863</v>
      </c>
      <c r="E315" s="5">
        <v>3484</v>
      </c>
      <c r="F315" s="5">
        <v>1968</v>
      </c>
      <c r="G315" s="5">
        <v>328</v>
      </c>
      <c r="H315" s="5">
        <v>2</v>
      </c>
      <c r="I315" s="5">
        <v>74</v>
      </c>
      <c r="J315" s="5">
        <v>14</v>
      </c>
      <c r="K315" s="5">
        <v>656</v>
      </c>
      <c r="N315" s="23">
        <f t="shared" si="44"/>
        <v>-2.0594261074774785E-5</v>
      </c>
      <c r="O315" s="23">
        <f t="shared" si="45"/>
        <v>-4.0921487645748301E-6</v>
      </c>
      <c r="P315" s="23">
        <f t="shared" si="46"/>
        <v>-2.3057599345487032E-4</v>
      </c>
      <c r="Q315" s="23">
        <f t="shared" si="47"/>
        <v>-1.3984774193539308E-4</v>
      </c>
      <c r="R315" s="23">
        <f t="shared" si="48"/>
        <v>-3.7293893175215511E-6</v>
      </c>
      <c r="S315" s="23">
        <f t="shared" si="49"/>
        <v>-7.8930951934401183E-5</v>
      </c>
      <c r="T315" s="23">
        <f t="shared" si="50"/>
        <v>-7.5924144905362362E-4</v>
      </c>
      <c r="U315" s="23">
        <f t="shared" si="51"/>
        <v>-1.2292015493465367E-2</v>
      </c>
      <c r="V315" s="23">
        <f t="shared" si="52"/>
        <v>-1.0012708300021413E-3</v>
      </c>
      <c r="W315" s="23">
        <f t="shared" si="53"/>
        <v>-7.320327639749157E-3</v>
      </c>
      <c r="X315" s="23">
        <f t="shared" si="54"/>
        <v>-1.8908556633075957E-4</v>
      </c>
    </row>
    <row r="316" spans="1:24">
      <c r="A316" s="5">
        <v>6768</v>
      </c>
      <c r="B316" s="5">
        <v>11525</v>
      </c>
      <c r="C316" s="5">
        <v>768</v>
      </c>
      <c r="D316" s="5">
        <v>930</v>
      </c>
      <c r="E316" s="5">
        <v>7048</v>
      </c>
      <c r="F316" s="5">
        <v>4012</v>
      </c>
      <c r="G316" s="5">
        <v>408</v>
      </c>
      <c r="H316" s="5">
        <v>2</v>
      </c>
      <c r="I316" s="5">
        <v>180</v>
      </c>
      <c r="J316" s="5">
        <v>44</v>
      </c>
      <c r="K316" s="5">
        <v>672</v>
      </c>
      <c r="N316" s="23">
        <f t="shared" si="44"/>
        <v>-1.3953227660004189E-5</v>
      </c>
      <c r="O316" s="23">
        <f t="shared" si="45"/>
        <v>-3.08473591512055E-6</v>
      </c>
      <c r="P316" s="23">
        <f t="shared" si="46"/>
        <v>-1.6266837313208429E-4</v>
      </c>
      <c r="Q316" s="23">
        <f t="shared" si="47"/>
        <v>-1.2316197414352813E-4</v>
      </c>
      <c r="R316" s="23">
        <f t="shared" si="48"/>
        <v>-2.7379238912188772E-6</v>
      </c>
      <c r="S316" s="23">
        <f t="shared" si="49"/>
        <v>-4.43424038011085E-5</v>
      </c>
      <c r="T316" s="23">
        <f t="shared" si="50"/>
        <v>-5.4651982011489264E-4</v>
      </c>
      <c r="U316" s="23">
        <f t="shared" si="51"/>
        <v>-1.2292015493465367E-2</v>
      </c>
      <c r="V316" s="23">
        <f t="shared" si="52"/>
        <v>9.8465478057985532E-6</v>
      </c>
      <c r="W316" s="23">
        <f t="shared" si="53"/>
        <v>9.2338479346379954E-3</v>
      </c>
      <c r="X316" s="23">
        <f t="shared" si="54"/>
        <v>-1.6858719798978685E-4</v>
      </c>
    </row>
    <row r="317" spans="1:24">
      <c r="A317" s="5">
        <v>11304</v>
      </c>
      <c r="B317" s="5">
        <v>20647</v>
      </c>
      <c r="C317" s="5">
        <v>1141</v>
      </c>
      <c r="D317" s="5">
        <v>1874</v>
      </c>
      <c r="E317" s="5">
        <v>14792</v>
      </c>
      <c r="F317" s="5">
        <v>7800</v>
      </c>
      <c r="G317" s="5">
        <v>732</v>
      </c>
      <c r="H317" s="5">
        <v>18</v>
      </c>
      <c r="I317" s="5">
        <v>168</v>
      </c>
      <c r="J317" s="5">
        <v>49</v>
      </c>
      <c r="K317" s="5">
        <v>1065</v>
      </c>
      <c r="N317" s="23">
        <f t="shared" si="44"/>
        <v>-5.2115771755586217E-6</v>
      </c>
      <c r="O317" s="23">
        <f t="shared" si="45"/>
        <v>-1.545951586131612E-6</v>
      </c>
      <c r="P317" s="23">
        <f t="shared" si="46"/>
        <v>2.2111257202547921E-4</v>
      </c>
      <c r="Q317" s="23">
        <f t="shared" si="47"/>
        <v>1.1193302280453951E-4</v>
      </c>
      <c r="R317" s="23">
        <f t="shared" si="48"/>
        <v>-5.8362864394393102E-7</v>
      </c>
      <c r="S317" s="23">
        <f t="shared" si="49"/>
        <v>1.975809538133409E-5</v>
      </c>
      <c r="T317" s="23">
        <f t="shared" si="50"/>
        <v>3.1500277708696811E-4</v>
      </c>
      <c r="U317" s="23">
        <f t="shared" si="51"/>
        <v>2.3193410099892637E-2</v>
      </c>
      <c r="V317" s="23">
        <f t="shared" si="52"/>
        <v>-1.0461957043660973E-4</v>
      </c>
      <c r="W317" s="23">
        <f t="shared" si="53"/>
        <v>1.1992877197035854E-2</v>
      </c>
      <c r="X317" s="23">
        <f t="shared" si="54"/>
        <v>3.3490397438535566E-4</v>
      </c>
    </row>
    <row r="318" spans="1:24">
      <c r="A318" s="5">
        <v>13544</v>
      </c>
      <c r="B318" s="5">
        <v>18474</v>
      </c>
      <c r="C318" s="5">
        <v>759</v>
      </c>
      <c r="D318" s="5">
        <v>1082</v>
      </c>
      <c r="E318" s="5">
        <v>7326</v>
      </c>
      <c r="F318" s="5">
        <v>4120</v>
      </c>
      <c r="G318" s="5">
        <v>408</v>
      </c>
      <c r="H318" s="5">
        <v>0</v>
      </c>
      <c r="I318" s="5">
        <v>36</v>
      </c>
      <c r="J318" s="5">
        <v>5</v>
      </c>
      <c r="K318" s="5">
        <v>733</v>
      </c>
      <c r="N318" s="23">
        <f t="shared" si="44"/>
        <v>-8.9471273879537932E-7</v>
      </c>
      <c r="O318" s="23">
        <f t="shared" si="45"/>
        <v>-1.912513562331235E-6</v>
      </c>
      <c r="P318" s="23">
        <f t="shared" si="46"/>
        <v>-1.7192850317610057E-4</v>
      </c>
      <c r="Q318" s="23">
        <f t="shared" si="47"/>
        <v>-8.5307694973924005E-5</v>
      </c>
      <c r="R318" s="23">
        <f t="shared" si="48"/>
        <v>-2.6605873624556496E-6</v>
      </c>
      <c r="S318" s="23">
        <f t="shared" si="49"/>
        <v>-4.2514828850817109E-5</v>
      </c>
      <c r="T318" s="23">
        <f t="shared" si="50"/>
        <v>-5.4651982011489264E-4</v>
      </c>
      <c r="U318" s="23">
        <f t="shared" si="51"/>
        <v>-1.6727693692635118E-2</v>
      </c>
      <c r="V318" s="23">
        <f t="shared" si="52"/>
        <v>-1.3637468711031008E-3</v>
      </c>
      <c r="W318" s="23">
        <f t="shared" si="53"/>
        <v>-1.2286580312065302E-2</v>
      </c>
      <c r="X318" s="23">
        <f t="shared" si="54"/>
        <v>-9.0437168689828343E-5</v>
      </c>
    </row>
    <row r="319" spans="1:24">
      <c r="A319" s="5">
        <v>3418</v>
      </c>
      <c r="B319" s="5">
        <v>5659</v>
      </c>
      <c r="C319" s="5">
        <v>581</v>
      </c>
      <c r="D319" s="5">
        <v>770</v>
      </c>
      <c r="E319" s="5">
        <v>4491</v>
      </c>
      <c r="F319" s="5">
        <v>2620</v>
      </c>
      <c r="G319" s="5">
        <v>327</v>
      </c>
      <c r="H319" s="5">
        <v>2</v>
      </c>
      <c r="I319" s="5">
        <v>51</v>
      </c>
      <c r="J319" s="5">
        <v>6</v>
      </c>
      <c r="K319" s="5">
        <v>546</v>
      </c>
      <c r="N319" s="23">
        <f t="shared" si="44"/>
        <v>-2.0409252598913504E-5</v>
      </c>
      <c r="O319" s="23">
        <f t="shared" si="45"/>
        <v>-4.0742676925650923E-6</v>
      </c>
      <c r="P319" s="23">
        <f t="shared" si="46"/>
        <v>-3.5507329737997803E-4</v>
      </c>
      <c r="Q319" s="23">
        <f t="shared" si="47"/>
        <v>-1.6300858379574297E-4</v>
      </c>
      <c r="R319" s="23">
        <f t="shared" si="48"/>
        <v>-3.4492530424691405E-6</v>
      </c>
      <c r="S319" s="23">
        <f t="shared" si="49"/>
        <v>-6.7897814271530916E-5</v>
      </c>
      <c r="T319" s="23">
        <f t="shared" si="50"/>
        <v>-7.6190046941535775E-4</v>
      </c>
      <c r="U319" s="23">
        <f t="shared" si="51"/>
        <v>-1.2292015493465367E-2</v>
      </c>
      <c r="V319" s="23">
        <f t="shared" si="52"/>
        <v>-1.2206642233000904E-3</v>
      </c>
      <c r="W319" s="23">
        <f t="shared" si="53"/>
        <v>-1.173477445958573E-2</v>
      </c>
      <c r="X319" s="23">
        <f t="shared" si="54"/>
        <v>-3.3001184867494706E-4</v>
      </c>
    </row>
    <row r="320" spans="1:24">
      <c r="A320" s="5">
        <v>3662</v>
      </c>
      <c r="B320" s="5">
        <v>6476</v>
      </c>
      <c r="C320" s="5">
        <v>560</v>
      </c>
      <c r="D320" s="5">
        <v>677</v>
      </c>
      <c r="E320" s="5">
        <v>4930</v>
      </c>
      <c r="F320" s="5">
        <v>2660</v>
      </c>
      <c r="G320" s="5">
        <v>319</v>
      </c>
      <c r="H320" s="5">
        <v>2</v>
      </c>
      <c r="I320" s="5">
        <v>67</v>
      </c>
      <c r="J320" s="5">
        <v>14</v>
      </c>
      <c r="K320" s="5">
        <v>522</v>
      </c>
      <c r="N320" s="23">
        <f t="shared" si="44"/>
        <v>-1.9939022722766079E-5</v>
      </c>
      <c r="O320" s="23">
        <f t="shared" si="45"/>
        <v>-3.9364484866032459E-6</v>
      </c>
      <c r="P320" s="23">
        <f t="shared" si="46"/>
        <v>-3.7668026748268271E-4</v>
      </c>
      <c r="Q320" s="23">
        <f t="shared" si="47"/>
        <v>-1.8616942565609286E-4</v>
      </c>
      <c r="R320" s="23">
        <f t="shared" si="48"/>
        <v>-3.3271280923718133E-6</v>
      </c>
      <c r="S320" s="23">
        <f t="shared" si="49"/>
        <v>-6.7220934660311871E-5</v>
      </c>
      <c r="T320" s="23">
        <f t="shared" si="50"/>
        <v>-7.8317263230923086E-4</v>
      </c>
      <c r="U320" s="23">
        <f t="shared" si="51"/>
        <v>-1.2292015493465367E-2</v>
      </c>
      <c r="V320" s="23">
        <f t="shared" si="52"/>
        <v>-1.0680427323102129E-3</v>
      </c>
      <c r="W320" s="23">
        <f t="shared" si="53"/>
        <v>-7.320327639749157E-3</v>
      </c>
      <c r="X320" s="23">
        <f t="shared" si="54"/>
        <v>-3.6075940118640614E-4</v>
      </c>
    </row>
    <row r="321" spans="1:24">
      <c r="A321" s="5">
        <v>56672</v>
      </c>
      <c r="B321" s="5">
        <v>104966</v>
      </c>
      <c r="C321" s="5">
        <v>2579</v>
      </c>
      <c r="D321" s="5">
        <v>1850</v>
      </c>
      <c r="E321" s="5">
        <v>78678</v>
      </c>
      <c r="F321" s="5">
        <v>37408</v>
      </c>
      <c r="G321" s="5">
        <v>1831</v>
      </c>
      <c r="H321" s="5">
        <v>20</v>
      </c>
      <c r="I321" s="5">
        <v>1372</v>
      </c>
      <c r="J321" s="5">
        <v>47</v>
      </c>
      <c r="K321" s="5">
        <v>1334</v>
      </c>
      <c r="N321" s="23">
        <f t="shared" si="44"/>
        <v>8.222034504188548E-5</v>
      </c>
      <c r="O321" s="23">
        <f t="shared" si="45"/>
        <v>1.2677766440180411E-5</v>
      </c>
      <c r="P321" s="23">
        <f t="shared" si="46"/>
        <v>1.7006755723916356E-3</v>
      </c>
      <c r="Q321" s="23">
        <f t="shared" si="47"/>
        <v>1.0595603135670728E-4</v>
      </c>
      <c r="R321" s="23">
        <f t="shared" si="48"/>
        <v>1.7188750768169606E-5</v>
      </c>
      <c r="S321" s="23">
        <f t="shared" si="49"/>
        <v>5.2078438360566356E-4</v>
      </c>
      <c r="T321" s="23">
        <f t="shared" si="50"/>
        <v>3.2372661546327861E-3</v>
      </c>
      <c r="U321" s="23">
        <f t="shared" si="51"/>
        <v>2.7629088299062389E-2</v>
      </c>
      <c r="V321" s="23">
        <f t="shared" si="52"/>
        <v>1.1380147626551687E-2</v>
      </c>
      <c r="W321" s="23">
        <f t="shared" si="53"/>
        <v>1.088926549207671E-2</v>
      </c>
      <c r="X321" s="23">
        <f t="shared" si="54"/>
        <v>6.795327921179596E-4</v>
      </c>
    </row>
    <row r="322" spans="1:24">
      <c r="A322" s="5">
        <v>3294</v>
      </c>
      <c r="B322" s="5">
        <v>5499</v>
      </c>
      <c r="C322" s="5">
        <v>526</v>
      </c>
      <c r="D322" s="5">
        <v>599</v>
      </c>
      <c r="E322" s="5">
        <v>4658</v>
      </c>
      <c r="F322" s="5">
        <v>2710</v>
      </c>
      <c r="G322" s="5">
        <v>305</v>
      </c>
      <c r="H322" s="5">
        <v>2</v>
      </c>
      <c r="I322" s="5">
        <v>57</v>
      </c>
      <c r="J322" s="5">
        <v>6</v>
      </c>
      <c r="K322" s="5">
        <v>488</v>
      </c>
      <c r="N322" s="23">
        <f t="shared" ref="N322:N385" si="55">(A322-$A$498)/$A$499</f>
        <v>-2.0648221880234325E-5</v>
      </c>
      <c r="O322" s="23">
        <f t="shared" ref="O322:O385" si="56">(B322-$B$498)/$B$499</f>
        <v>-4.1012579899382812E-6</v>
      </c>
      <c r="P322" s="23">
        <f t="shared" ref="P322:P385" si="57">(C322-$C$498)/$C$499</f>
        <v>-4.1166298098229976E-4</v>
      </c>
      <c r="Q322" s="23">
        <f t="shared" si="47"/>
        <v>-2.0559464786154761E-4</v>
      </c>
      <c r="R322" s="23">
        <f t="shared" si="48"/>
        <v>-3.4027954874207264E-6</v>
      </c>
      <c r="S322" s="23">
        <f t="shared" si="49"/>
        <v>-6.6374835146288088E-5</v>
      </c>
      <c r="T322" s="23">
        <f t="shared" si="50"/>
        <v>-8.2039891737350882E-4</v>
      </c>
      <c r="U322" s="23">
        <f t="shared" si="51"/>
        <v>-1.2292015493465367E-2</v>
      </c>
      <c r="V322" s="23">
        <f t="shared" si="52"/>
        <v>-1.1634311641788863E-3</v>
      </c>
      <c r="W322" s="23">
        <f t="shared" si="53"/>
        <v>-1.173477445958573E-2</v>
      </c>
      <c r="X322" s="23">
        <f t="shared" si="54"/>
        <v>-4.0431843391097321E-4</v>
      </c>
    </row>
    <row r="323" spans="1:24">
      <c r="A323" s="5">
        <v>3110</v>
      </c>
      <c r="B323" s="5">
        <v>5405</v>
      </c>
      <c r="C323" s="5">
        <v>732</v>
      </c>
      <c r="D323" s="5">
        <v>892</v>
      </c>
      <c r="E323" s="5">
        <v>4605</v>
      </c>
      <c r="F323" s="5">
        <v>2540</v>
      </c>
      <c r="G323" s="5">
        <v>342</v>
      </c>
      <c r="H323" s="5">
        <v>2</v>
      </c>
      <c r="I323" s="5">
        <v>33</v>
      </c>
      <c r="J323" s="5">
        <v>10</v>
      </c>
      <c r="K323" s="5">
        <v>712</v>
      </c>
      <c r="N323" s="23">
        <f t="shared" si="55"/>
        <v>-2.1002821458968447E-5</v>
      </c>
      <c r="O323" s="23">
        <f t="shared" si="56"/>
        <v>-4.1171147896450293E-6</v>
      </c>
      <c r="P323" s="23">
        <f t="shared" si="57"/>
        <v>-1.997088933081494E-4</v>
      </c>
      <c r="Q323" s="23">
        <f t="shared" ref="Q323:Q386" si="58">(D323-$D$498)/$D$499</f>
        <v>-1.3262554393592916E-4</v>
      </c>
      <c r="R323" s="23">
        <f t="shared" ref="R323:R386" si="59">(E323-$E$498)/$E$499</f>
        <v>-3.4175395018971692E-6</v>
      </c>
      <c r="S323" s="23">
        <f t="shared" ref="S323:S386" si="60">(F323-$F$498)/$F$499</f>
        <v>-6.925157349396898E-5</v>
      </c>
      <c r="T323" s="23">
        <f t="shared" ref="T323:T386" si="61">(G323-$G$498)/$G$499</f>
        <v>-7.2201516398934565E-4</v>
      </c>
      <c r="U323" s="23">
        <f t="shared" ref="U323:U386" si="62">(H323-$H$498)/$H$499</f>
        <v>-1.2292015493465367E-2</v>
      </c>
      <c r="V323" s="23">
        <f t="shared" ref="V323:V386" si="63">(I323-$I$498)/$I$499</f>
        <v>-1.3923634006637029E-3</v>
      </c>
      <c r="W323" s="23">
        <f t="shared" ref="W323:W386" si="64">(J323-$J$498)/$J$499</f>
        <v>-9.5275510496674442E-3</v>
      </c>
      <c r="X323" s="23">
        <f t="shared" ref="X323:X386" si="65">(K323-$K$498)/$K$499</f>
        <v>-1.1734127713735504E-4</v>
      </c>
    </row>
    <row r="324" spans="1:24">
      <c r="A324" s="5">
        <v>3806</v>
      </c>
      <c r="B324" s="5">
        <v>6486</v>
      </c>
      <c r="C324" s="5">
        <v>722</v>
      </c>
      <c r="D324" s="5">
        <v>880</v>
      </c>
      <c r="E324" s="5">
        <v>4955</v>
      </c>
      <c r="F324" s="5">
        <v>2772</v>
      </c>
      <c r="G324" s="5">
        <v>361</v>
      </c>
      <c r="H324" s="5">
        <v>1</v>
      </c>
      <c r="I324" s="5">
        <v>79</v>
      </c>
      <c r="J324" s="5">
        <v>17</v>
      </c>
      <c r="K324" s="5">
        <v>658</v>
      </c>
      <c r="N324" s="23">
        <f t="shared" si="55"/>
        <v>-1.9661510008974154E-5</v>
      </c>
      <c r="O324" s="23">
        <f t="shared" si="56"/>
        <v>-3.9347615930174217E-6</v>
      </c>
      <c r="P324" s="23">
        <f t="shared" si="57"/>
        <v>-2.0999792669038972E-4</v>
      </c>
      <c r="Q324" s="23">
        <f t="shared" si="58"/>
        <v>-1.3561403965984525E-4</v>
      </c>
      <c r="R324" s="23">
        <f t="shared" si="59"/>
        <v>-3.3201733685621706E-6</v>
      </c>
      <c r="S324" s="23">
        <f t="shared" si="60"/>
        <v>-6.5325671748898574E-5</v>
      </c>
      <c r="T324" s="23">
        <f t="shared" si="61"/>
        <v>-6.7149377711639706E-4</v>
      </c>
      <c r="U324" s="23">
        <f t="shared" si="62"/>
        <v>-1.4509854593050243E-2</v>
      </c>
      <c r="V324" s="23">
        <f t="shared" si="63"/>
        <v>-9.5357661406780445E-4</v>
      </c>
      <c r="W324" s="23">
        <f t="shared" si="64"/>
        <v>-5.6649100823104419E-3</v>
      </c>
      <c r="X324" s="23">
        <f t="shared" si="65"/>
        <v>-1.86523270288138E-4</v>
      </c>
    </row>
    <row r="325" spans="1:24">
      <c r="A325" s="5">
        <v>3776</v>
      </c>
      <c r="B325" s="5">
        <v>6736</v>
      </c>
      <c r="C325" s="5">
        <v>577</v>
      </c>
      <c r="D325" s="5">
        <v>719</v>
      </c>
      <c r="E325" s="5">
        <v>4846</v>
      </c>
      <c r="F325" s="5">
        <v>2614</v>
      </c>
      <c r="G325" s="5">
        <v>371</v>
      </c>
      <c r="H325" s="5">
        <v>3</v>
      </c>
      <c r="I325" s="5">
        <v>97</v>
      </c>
      <c r="J325" s="5">
        <v>22</v>
      </c>
      <c r="K325" s="5">
        <v>529</v>
      </c>
      <c r="N325" s="23">
        <f t="shared" si="55"/>
        <v>-1.9719325157680805E-5</v>
      </c>
      <c r="O325" s="23">
        <f t="shared" si="56"/>
        <v>-3.8925892533718133E-6</v>
      </c>
      <c r="P325" s="23">
        <f t="shared" si="57"/>
        <v>-3.5918891073287418E-4</v>
      </c>
      <c r="Q325" s="23">
        <f t="shared" si="58"/>
        <v>-1.7570969062238645E-4</v>
      </c>
      <c r="R325" s="23">
        <f t="shared" si="59"/>
        <v>-3.3504959643722131E-6</v>
      </c>
      <c r="S325" s="23">
        <f t="shared" si="60"/>
        <v>-6.7999346213213762E-5</v>
      </c>
      <c r="T325" s="23">
        <f t="shared" si="61"/>
        <v>-6.449035734990557E-4</v>
      </c>
      <c r="U325" s="23">
        <f t="shared" si="62"/>
        <v>-1.0074176393880493E-2</v>
      </c>
      <c r="V325" s="23">
        <f t="shared" si="63"/>
        <v>-7.8187743670419206E-4</v>
      </c>
      <c r="W325" s="23">
        <f t="shared" si="64"/>
        <v>-2.9058808199125831E-3</v>
      </c>
      <c r="X325" s="23">
        <f t="shared" si="65"/>
        <v>-3.5179136503723059E-4</v>
      </c>
    </row>
    <row r="326" spans="1:24">
      <c r="A326" s="5">
        <v>39040</v>
      </c>
      <c r="B326" s="5">
        <v>55633</v>
      </c>
      <c r="C326" s="5">
        <v>1684</v>
      </c>
      <c r="D326" s="5">
        <v>2123</v>
      </c>
      <c r="E326" s="5">
        <v>32021</v>
      </c>
      <c r="F326" s="5">
        <v>19712</v>
      </c>
      <c r="G326" s="5">
        <v>1101</v>
      </c>
      <c r="H326" s="5">
        <v>16</v>
      </c>
      <c r="I326" s="5">
        <v>617</v>
      </c>
      <c r="J326" s="5">
        <v>58</v>
      </c>
      <c r="K326" s="5">
        <v>1183</v>
      </c>
      <c r="N326" s="23">
        <f t="shared" si="55"/>
        <v>4.8240454975363386E-5</v>
      </c>
      <c r="O326" s="23">
        <f t="shared" si="56"/>
        <v>4.3558143132333292E-6</v>
      </c>
      <c r="P326" s="23">
        <f t="shared" si="57"/>
        <v>7.7980708468112798E-4</v>
      </c>
      <c r="Q326" s="23">
        <f t="shared" si="58"/>
        <v>1.7394430907579888E-4</v>
      </c>
      <c r="R326" s="23">
        <f t="shared" si="59"/>
        <v>4.2092888167094839E-6</v>
      </c>
      <c r="S326" s="23">
        <f t="shared" si="60"/>
        <v>2.2133284360236264E-4</v>
      </c>
      <c r="T326" s="23">
        <f t="shared" si="61"/>
        <v>1.296181290566865E-3</v>
      </c>
      <c r="U326" s="23">
        <f t="shared" si="62"/>
        <v>1.8757731900722888E-2</v>
      </c>
      <c r="V326" s="23">
        <f t="shared" si="63"/>
        <v>4.1783210204668336E-3</v>
      </c>
      <c r="W326" s="23">
        <f t="shared" si="64"/>
        <v>1.6959129869352E-2</v>
      </c>
      <c r="X326" s="23">
        <f t="shared" si="65"/>
        <v>4.8607944090002953E-4</v>
      </c>
    </row>
    <row r="327" spans="1:24">
      <c r="A327" s="5">
        <v>4032</v>
      </c>
      <c r="B327" s="5">
        <v>7278</v>
      </c>
      <c r="C327" s="5">
        <v>684</v>
      </c>
      <c r="D327" s="5">
        <v>848</v>
      </c>
      <c r="E327" s="5">
        <v>4935</v>
      </c>
      <c r="F327" s="5">
        <v>2644</v>
      </c>
      <c r="G327" s="5">
        <v>432</v>
      </c>
      <c r="H327" s="5">
        <v>7</v>
      </c>
      <c r="I327" s="5">
        <v>139</v>
      </c>
      <c r="J327" s="5">
        <v>34</v>
      </c>
      <c r="K327" s="5">
        <v>607</v>
      </c>
      <c r="N327" s="23">
        <f t="shared" si="55"/>
        <v>-1.9225969222050721E-5</v>
      </c>
      <c r="O327" s="23">
        <f t="shared" si="56"/>
        <v>-3.8011596210201358E-6</v>
      </c>
      <c r="P327" s="23">
        <f t="shared" si="57"/>
        <v>-2.490962535429029E-4</v>
      </c>
      <c r="Q327" s="23">
        <f t="shared" si="58"/>
        <v>-1.4358336159028823E-4</v>
      </c>
      <c r="R327" s="23">
        <f t="shared" si="59"/>
        <v>-3.3257371476098848E-6</v>
      </c>
      <c r="S327" s="23">
        <f t="shared" si="60"/>
        <v>-6.7491686504799495E-5</v>
      </c>
      <c r="T327" s="23">
        <f t="shared" si="61"/>
        <v>-4.8270333143327326E-4</v>
      </c>
      <c r="U327" s="23">
        <f t="shared" si="62"/>
        <v>-1.2028199955409903E-3</v>
      </c>
      <c r="V327" s="23">
        <f t="shared" si="63"/>
        <v>-3.8124602285576309E-4</v>
      </c>
      <c r="W327" s="23">
        <f t="shared" si="64"/>
        <v>3.7157894098422775E-3</v>
      </c>
      <c r="X327" s="23">
        <f t="shared" si="65"/>
        <v>-2.5186181937498857E-4</v>
      </c>
    </row>
    <row r="328" spans="1:24">
      <c r="A328" s="5">
        <v>21248</v>
      </c>
      <c r="B328" s="5">
        <v>34095</v>
      </c>
      <c r="C328" s="5">
        <v>1049</v>
      </c>
      <c r="D328" s="5">
        <v>1438</v>
      </c>
      <c r="E328" s="5">
        <v>11280</v>
      </c>
      <c r="F328" s="5">
        <v>6664</v>
      </c>
      <c r="G328" s="5">
        <v>536</v>
      </c>
      <c r="H328" s="5">
        <v>20</v>
      </c>
      <c r="I328" s="5">
        <v>199</v>
      </c>
      <c r="J328" s="5">
        <v>32</v>
      </c>
      <c r="K328" s="5">
        <v>918</v>
      </c>
      <c r="N328" s="23">
        <f t="shared" si="55"/>
        <v>1.3952217449072487E-5</v>
      </c>
      <c r="O328" s="23">
        <f t="shared" si="56"/>
        <v>7.2258290808492396E-7</v>
      </c>
      <c r="P328" s="23">
        <f t="shared" si="57"/>
        <v>1.2645346490886838E-4</v>
      </c>
      <c r="Q328" s="23">
        <f t="shared" si="58"/>
        <v>3.3510115022540385E-6</v>
      </c>
      <c r="R328" s="23">
        <f t="shared" si="59"/>
        <v>-1.5606282447225482E-6</v>
      </c>
      <c r="S328" s="23">
        <f t="shared" si="60"/>
        <v>5.3471442271350218E-7</v>
      </c>
      <c r="T328" s="23">
        <f t="shared" si="61"/>
        <v>-2.0616521381292295E-4</v>
      </c>
      <c r="U328" s="23">
        <f t="shared" si="62"/>
        <v>2.7629088299062389E-2</v>
      </c>
      <c r="V328" s="23">
        <f t="shared" si="63"/>
        <v>1.9108456835627833E-4</v>
      </c>
      <c r="W328" s="23">
        <f t="shared" si="64"/>
        <v>2.6121777048831339E-3</v>
      </c>
      <c r="X328" s="23">
        <f t="shared" si="65"/>
        <v>1.4657521525266877E-4</v>
      </c>
    </row>
    <row r="329" spans="1:24">
      <c r="A329" s="5">
        <v>4344</v>
      </c>
      <c r="B329" s="5">
        <v>8025</v>
      </c>
      <c r="C329" s="5">
        <v>692</v>
      </c>
      <c r="D329" s="5">
        <v>872</v>
      </c>
      <c r="E329" s="5">
        <v>4911</v>
      </c>
      <c r="F329" s="5">
        <v>2528</v>
      </c>
      <c r="G329" s="5">
        <v>367</v>
      </c>
      <c r="H329" s="5">
        <v>1</v>
      </c>
      <c r="I329" s="5">
        <v>107</v>
      </c>
      <c r="J329" s="5">
        <v>26</v>
      </c>
      <c r="K329" s="5">
        <v>626</v>
      </c>
      <c r="N329" s="23">
        <f t="shared" si="55"/>
        <v>-1.8624691675501555E-5</v>
      </c>
      <c r="O329" s="23">
        <f t="shared" si="56"/>
        <v>-3.6751486701590596E-6</v>
      </c>
      <c r="P329" s="23">
        <f t="shared" si="57"/>
        <v>-2.4086502683711062E-4</v>
      </c>
      <c r="Q329" s="23">
        <f t="shared" si="58"/>
        <v>-1.3760637014245602E-4</v>
      </c>
      <c r="R329" s="23">
        <f t="shared" si="59"/>
        <v>-3.3324136824671416E-6</v>
      </c>
      <c r="S329" s="23">
        <f t="shared" si="60"/>
        <v>-6.9454637377334698E-5</v>
      </c>
      <c r="T329" s="23">
        <f t="shared" si="61"/>
        <v>-6.555396549459922E-4</v>
      </c>
      <c r="U329" s="23">
        <f t="shared" si="62"/>
        <v>-1.4509854593050243E-2</v>
      </c>
      <c r="V329" s="23">
        <f t="shared" si="63"/>
        <v>-6.8648900483551847E-4</v>
      </c>
      <c r="W329" s="23">
        <f t="shared" si="64"/>
        <v>-6.9865740999429621E-4</v>
      </c>
      <c r="X329" s="23">
        <f t="shared" si="65"/>
        <v>-2.2752000697008344E-4</v>
      </c>
    </row>
    <row r="330" spans="1:24">
      <c r="A330" s="5">
        <v>2718</v>
      </c>
      <c r="B330" s="5">
        <v>4698</v>
      </c>
      <c r="C330" s="5">
        <v>566</v>
      </c>
      <c r="D330" s="5">
        <v>663</v>
      </c>
      <c r="E330" s="5">
        <v>3601</v>
      </c>
      <c r="F330" s="5">
        <v>1992</v>
      </c>
      <c r="G330" s="5">
        <v>306</v>
      </c>
      <c r="H330" s="5">
        <v>0</v>
      </c>
      <c r="I330" s="5">
        <v>50</v>
      </c>
      <c r="J330" s="5">
        <v>10</v>
      </c>
      <c r="K330" s="5">
        <v>528</v>
      </c>
      <c r="N330" s="23">
        <f t="shared" si="55"/>
        <v>-2.1758272735402016E-5</v>
      </c>
      <c r="O330" s="23">
        <f t="shared" si="56"/>
        <v>-4.2363781661628086E-6</v>
      </c>
      <c r="P330" s="23">
        <f t="shared" si="57"/>
        <v>-3.7050684745333851E-4</v>
      </c>
      <c r="Q330" s="23">
        <f t="shared" si="58"/>
        <v>-1.8965600400066166E-4</v>
      </c>
      <c r="R330" s="23">
        <f t="shared" si="59"/>
        <v>-3.6968412100924233E-6</v>
      </c>
      <c r="S330" s="23">
        <f t="shared" si="60"/>
        <v>-7.8524824167669762E-5</v>
      </c>
      <c r="T330" s="23">
        <f t="shared" si="61"/>
        <v>-8.177398970117747E-4</v>
      </c>
      <c r="U330" s="23">
        <f t="shared" si="62"/>
        <v>-1.6727693692635118E-2</v>
      </c>
      <c r="V330" s="23">
        <f t="shared" si="63"/>
        <v>-1.2302030664869579E-3</v>
      </c>
      <c r="W330" s="23">
        <f t="shared" si="64"/>
        <v>-9.5275510496674442E-3</v>
      </c>
      <c r="X330" s="23">
        <f t="shared" si="65"/>
        <v>-3.5307251305854135E-4</v>
      </c>
    </row>
    <row r="331" spans="1:24">
      <c r="A331" s="5">
        <v>3024</v>
      </c>
      <c r="B331" s="5">
        <v>5630</v>
      </c>
      <c r="C331" s="5">
        <v>596</v>
      </c>
      <c r="D331" s="5">
        <v>721</v>
      </c>
      <c r="E331" s="5">
        <v>4114</v>
      </c>
      <c r="F331" s="5">
        <v>2098</v>
      </c>
      <c r="G331" s="5">
        <v>341</v>
      </c>
      <c r="H331" s="5">
        <v>0</v>
      </c>
      <c r="I331" s="5">
        <v>64</v>
      </c>
      <c r="J331" s="5">
        <v>20</v>
      </c>
      <c r="K331" s="5">
        <v>560</v>
      </c>
      <c r="N331" s="23">
        <f t="shared" si="55"/>
        <v>-2.116855821859418E-5</v>
      </c>
      <c r="O331" s="23">
        <f t="shared" si="56"/>
        <v>-4.0791596839639822E-6</v>
      </c>
      <c r="P331" s="23">
        <f t="shared" si="57"/>
        <v>-3.3963974730661761E-4</v>
      </c>
      <c r="Q331" s="23">
        <f t="shared" si="58"/>
        <v>-1.7521160800173377E-4</v>
      </c>
      <c r="R331" s="23">
        <f t="shared" si="59"/>
        <v>-3.5541302775185536E-6</v>
      </c>
      <c r="S331" s="23">
        <f t="shared" si="60"/>
        <v>-7.673109319793931E-5</v>
      </c>
      <c r="T331" s="23">
        <f t="shared" si="61"/>
        <v>-7.2467418435107978E-4</v>
      </c>
      <c r="U331" s="23">
        <f t="shared" si="62"/>
        <v>-1.6727693692635118E-2</v>
      </c>
      <c r="V331" s="23">
        <f t="shared" si="63"/>
        <v>-1.0966592618708148E-3</v>
      </c>
      <c r="W331" s="23">
        <f t="shared" si="64"/>
        <v>-4.0094925248717267E-3</v>
      </c>
      <c r="X331" s="23">
        <f t="shared" si="65"/>
        <v>-3.1207577637659592E-4</v>
      </c>
    </row>
    <row r="332" spans="1:24">
      <c r="A332" s="5">
        <v>10152</v>
      </c>
      <c r="B332" s="5">
        <v>17099</v>
      </c>
      <c r="C332" s="5">
        <v>1636</v>
      </c>
      <c r="D332" s="5">
        <v>2755</v>
      </c>
      <c r="E332" s="5">
        <v>15382</v>
      </c>
      <c r="F332" s="5">
        <v>8980</v>
      </c>
      <c r="G332" s="5">
        <v>1613</v>
      </c>
      <c r="H332" s="5">
        <v>2</v>
      </c>
      <c r="I332" s="5">
        <v>55</v>
      </c>
      <c r="J332" s="5">
        <v>10</v>
      </c>
      <c r="K332" s="5">
        <v>1599</v>
      </c>
      <c r="N332" s="23">
        <f t="shared" si="55"/>
        <v>-7.4316788858940042E-6</v>
      </c>
      <c r="O332" s="23">
        <f t="shared" si="56"/>
        <v>-2.144461430382078E-6</v>
      </c>
      <c r="P332" s="23">
        <f t="shared" si="57"/>
        <v>7.3041972444637447E-4</v>
      </c>
      <c r="Q332" s="23">
        <f t="shared" si="58"/>
        <v>3.3133841720204757E-4</v>
      </c>
      <c r="R332" s="23">
        <f t="shared" si="59"/>
        <v>-4.1949716203636153E-7</v>
      </c>
      <c r="S332" s="23">
        <f t="shared" si="60"/>
        <v>3.9726043912295612E-5</v>
      </c>
      <c r="T332" s="23">
        <f t="shared" si="61"/>
        <v>2.6575997157747438E-3</v>
      </c>
      <c r="U332" s="23">
        <f t="shared" si="62"/>
        <v>-1.2292015493465367E-2</v>
      </c>
      <c r="V332" s="23">
        <f t="shared" si="63"/>
        <v>-1.182508850552621E-3</v>
      </c>
      <c r="W332" s="23">
        <f t="shared" si="64"/>
        <v>-9.5275510496674442E-3</v>
      </c>
      <c r="X332" s="23">
        <f t="shared" si="65"/>
        <v>1.0190370177653204E-3</v>
      </c>
    </row>
    <row r="333" spans="1:24">
      <c r="A333" s="5">
        <v>4708</v>
      </c>
      <c r="B333" s="5">
        <v>8090</v>
      </c>
      <c r="C333" s="5">
        <v>678</v>
      </c>
      <c r="D333" s="5">
        <v>889</v>
      </c>
      <c r="E333" s="5">
        <v>4664</v>
      </c>
      <c r="F333" s="5">
        <v>2690</v>
      </c>
      <c r="G333" s="5">
        <v>390</v>
      </c>
      <c r="H333" s="5">
        <v>1</v>
      </c>
      <c r="I333" s="5">
        <v>142</v>
      </c>
      <c r="J333" s="5">
        <v>37</v>
      </c>
      <c r="K333" s="5">
        <v>594</v>
      </c>
      <c r="N333" s="23">
        <f t="shared" si="55"/>
        <v>-1.7923201204527527E-5</v>
      </c>
      <c r="O333" s="23">
        <f t="shared" si="56"/>
        <v>-3.6641838618512014E-6</v>
      </c>
      <c r="P333" s="23">
        <f t="shared" si="57"/>
        <v>-2.5526967357224705E-4</v>
      </c>
      <c r="Q333" s="23">
        <f t="shared" si="58"/>
        <v>-1.3337266786690816E-4</v>
      </c>
      <c r="R333" s="23">
        <f t="shared" si="59"/>
        <v>-3.4011263537064125E-6</v>
      </c>
      <c r="S333" s="23">
        <f t="shared" si="60"/>
        <v>-6.6713274951897604E-5</v>
      </c>
      <c r="T333" s="23">
        <f t="shared" si="61"/>
        <v>-5.9438218662610711E-4</v>
      </c>
      <c r="U333" s="23">
        <f t="shared" si="62"/>
        <v>-1.4509854593050243E-2</v>
      </c>
      <c r="V333" s="23">
        <f t="shared" si="63"/>
        <v>-3.5262949329516099E-4</v>
      </c>
      <c r="W333" s="23">
        <f t="shared" si="64"/>
        <v>5.371206967280993E-3</v>
      </c>
      <c r="X333" s="23">
        <f t="shared" si="65"/>
        <v>-2.685167436520289E-4</v>
      </c>
    </row>
    <row r="334" spans="1:24">
      <c r="A334" s="5">
        <v>2772</v>
      </c>
      <c r="B334" s="5">
        <v>4642</v>
      </c>
      <c r="C334" s="5">
        <v>526</v>
      </c>
      <c r="D334" s="5">
        <v>604</v>
      </c>
      <c r="E334" s="5">
        <v>3353</v>
      </c>
      <c r="F334" s="5">
        <v>1943</v>
      </c>
      <c r="G334" s="5">
        <v>305</v>
      </c>
      <c r="H334" s="5">
        <v>2</v>
      </c>
      <c r="I334" s="5">
        <v>72</v>
      </c>
      <c r="J334" s="5">
        <v>9</v>
      </c>
      <c r="K334" s="5">
        <v>479</v>
      </c>
      <c r="N334" s="23">
        <f t="shared" si="55"/>
        <v>-2.1654205467730046E-5</v>
      </c>
      <c r="O334" s="23">
        <f t="shared" si="56"/>
        <v>-4.2458247702434245E-6</v>
      </c>
      <c r="P334" s="23">
        <f t="shared" si="57"/>
        <v>-4.1166298098229976E-4</v>
      </c>
      <c r="Q334" s="23">
        <f t="shared" si="58"/>
        <v>-2.0434944130991588E-4</v>
      </c>
      <c r="R334" s="23">
        <f t="shared" si="59"/>
        <v>-3.7658320702840797E-6</v>
      </c>
      <c r="S334" s="23">
        <f t="shared" si="60"/>
        <v>-7.9354001691413082E-5</v>
      </c>
      <c r="T334" s="23">
        <f t="shared" si="61"/>
        <v>-8.2039891737350882E-4</v>
      </c>
      <c r="U334" s="23">
        <f t="shared" si="62"/>
        <v>-1.2292015493465367E-2</v>
      </c>
      <c r="V334" s="23">
        <f t="shared" si="63"/>
        <v>-1.020348516375876E-3</v>
      </c>
      <c r="W334" s="23">
        <f t="shared" si="64"/>
        <v>-1.0079356902147014E-2</v>
      </c>
      <c r="X334" s="23">
        <f t="shared" si="65"/>
        <v>-4.1584876610277033E-4</v>
      </c>
    </row>
    <row r="335" spans="1:24">
      <c r="A335" s="5">
        <v>2812</v>
      </c>
      <c r="B335" s="5">
        <v>4954</v>
      </c>
      <c r="C335" s="5">
        <v>536</v>
      </c>
      <c r="D335" s="5">
        <v>672</v>
      </c>
      <c r="E335" s="5">
        <v>3382</v>
      </c>
      <c r="F335" s="5">
        <v>1853</v>
      </c>
      <c r="G335" s="5">
        <v>323</v>
      </c>
      <c r="H335" s="5">
        <v>4</v>
      </c>
      <c r="I335" s="5">
        <v>79</v>
      </c>
      <c r="J335" s="5">
        <v>16</v>
      </c>
      <c r="K335" s="5">
        <v>485</v>
      </c>
      <c r="N335" s="23">
        <f t="shared" si="55"/>
        <v>-2.1577118602787842E-5</v>
      </c>
      <c r="O335" s="23">
        <f t="shared" si="56"/>
        <v>-4.1931936903657062E-6</v>
      </c>
      <c r="P335" s="23">
        <f t="shared" si="57"/>
        <v>-4.0137394760005946E-4</v>
      </c>
      <c r="Q335" s="23">
        <f t="shared" si="58"/>
        <v>-1.8741463220772457E-4</v>
      </c>
      <c r="R335" s="23">
        <f t="shared" si="59"/>
        <v>-3.7577645906648937E-6</v>
      </c>
      <c r="S335" s="23">
        <f t="shared" si="60"/>
        <v>-8.087698081665591E-5</v>
      </c>
      <c r="T335" s="23">
        <f t="shared" si="61"/>
        <v>-7.7253655086229436E-4</v>
      </c>
      <c r="U335" s="23">
        <f t="shared" si="62"/>
        <v>-7.8563372942956171E-3</v>
      </c>
      <c r="V335" s="23">
        <f t="shared" si="63"/>
        <v>-9.5357661406780445E-4</v>
      </c>
      <c r="W335" s="23">
        <f t="shared" si="64"/>
        <v>-6.216715934790013E-3</v>
      </c>
      <c r="X335" s="23">
        <f t="shared" si="65"/>
        <v>-4.0816187797490554E-4</v>
      </c>
    </row>
    <row r="336" spans="1:24">
      <c r="A336" s="5">
        <v>6460</v>
      </c>
      <c r="B336" s="5">
        <v>11373</v>
      </c>
      <c r="C336" s="5">
        <v>823</v>
      </c>
      <c r="D336" s="5">
        <v>1197</v>
      </c>
      <c r="E336" s="5">
        <v>6279</v>
      </c>
      <c r="F336" s="5">
        <v>3612</v>
      </c>
      <c r="G336" s="5">
        <v>505</v>
      </c>
      <c r="H336" s="5">
        <v>25</v>
      </c>
      <c r="I336" s="5">
        <v>244</v>
      </c>
      <c r="J336" s="5">
        <v>44</v>
      </c>
      <c r="K336" s="5">
        <v>706</v>
      </c>
      <c r="N336" s="23">
        <f t="shared" si="55"/>
        <v>-1.4546796520059134E-5</v>
      </c>
      <c r="O336" s="23">
        <f t="shared" si="56"/>
        <v>-3.1103766976250798E-6</v>
      </c>
      <c r="P336" s="23">
        <f t="shared" si="57"/>
        <v>-1.060786895297626E-4</v>
      </c>
      <c r="Q336" s="23">
        <f t="shared" si="58"/>
        <v>-5.6667944286394586E-5</v>
      </c>
      <c r="R336" s="23">
        <f t="shared" si="59"/>
        <v>-2.9518511956034891E-6</v>
      </c>
      <c r="S336" s="23">
        <f t="shared" si="60"/>
        <v>-5.1111199913298852E-5</v>
      </c>
      <c r="T336" s="23">
        <f t="shared" si="61"/>
        <v>-2.8859484502668121E-4</v>
      </c>
      <c r="U336" s="23">
        <f t="shared" si="62"/>
        <v>3.8718283796986767E-2</v>
      </c>
      <c r="V336" s="23">
        <f t="shared" si="63"/>
        <v>6.2033251176530941E-4</v>
      </c>
      <c r="W336" s="23">
        <f t="shared" si="64"/>
        <v>9.2338479346379954E-3</v>
      </c>
      <c r="X336" s="23">
        <f t="shared" si="65"/>
        <v>-1.2502816526521981E-4</v>
      </c>
    </row>
    <row r="337" spans="1:24">
      <c r="A337" s="5">
        <v>18056</v>
      </c>
      <c r="B337" s="5">
        <v>32576</v>
      </c>
      <c r="C337" s="5">
        <v>1062</v>
      </c>
      <c r="D337" s="5">
        <v>1389</v>
      </c>
      <c r="E337" s="5">
        <v>26514</v>
      </c>
      <c r="F337" s="5">
        <v>14728</v>
      </c>
      <c r="G337" s="5">
        <v>701</v>
      </c>
      <c r="H337" s="5">
        <v>25</v>
      </c>
      <c r="I337" s="5">
        <v>307</v>
      </c>
      <c r="J337" s="5">
        <v>58</v>
      </c>
      <c r="K337" s="5">
        <v>875</v>
      </c>
      <c r="N337" s="23">
        <f t="shared" si="55"/>
        <v>7.8006856266848667E-6</v>
      </c>
      <c r="O337" s="23">
        <f t="shared" si="56"/>
        <v>4.6634377239821084E-7</v>
      </c>
      <c r="P337" s="23">
        <f t="shared" si="57"/>
        <v>1.3982920830578078E-4</v>
      </c>
      <c r="Q337" s="23">
        <f t="shared" si="58"/>
        <v>-8.8520127037367604E-6</v>
      </c>
      <c r="R337" s="23">
        <f t="shared" si="59"/>
        <v>2.6773022559213736E-6</v>
      </c>
      <c r="S337" s="23">
        <f t="shared" si="60"/>
        <v>1.3699364404447091E-4</v>
      </c>
      <c r="T337" s="23">
        <f t="shared" si="61"/>
        <v>2.3257314587320983E-4</v>
      </c>
      <c r="U337" s="23">
        <f t="shared" si="62"/>
        <v>3.8718283796986767E-2</v>
      </c>
      <c r="V337" s="23">
        <f t="shared" si="63"/>
        <v>1.2212796325379528E-3</v>
      </c>
      <c r="W337" s="23">
        <f t="shared" si="64"/>
        <v>1.6959129869352E-2</v>
      </c>
      <c r="X337" s="23">
        <f t="shared" si="65"/>
        <v>9.148585033630458E-5</v>
      </c>
    </row>
    <row r="338" spans="1:24">
      <c r="A338" s="5">
        <v>5016</v>
      </c>
      <c r="B338" s="5">
        <v>8745</v>
      </c>
      <c r="C338" s="5">
        <v>679</v>
      </c>
      <c r="D338" s="5">
        <v>966</v>
      </c>
      <c r="E338" s="5">
        <v>5904</v>
      </c>
      <c r="F338" s="5">
        <v>3322</v>
      </c>
      <c r="G338" s="5">
        <v>488</v>
      </c>
      <c r="H338" s="5">
        <v>6</v>
      </c>
      <c r="I338" s="5">
        <v>212</v>
      </c>
      <c r="J338" s="5">
        <v>36</v>
      </c>
      <c r="K338" s="5">
        <v>569</v>
      </c>
      <c r="N338" s="23">
        <f t="shared" si="55"/>
        <v>-1.7329632344472581E-5</v>
      </c>
      <c r="O338" s="23">
        <f t="shared" si="56"/>
        <v>-3.553692331979709E-6</v>
      </c>
      <c r="P338" s="23">
        <f t="shared" si="57"/>
        <v>-2.5424077023402302E-4</v>
      </c>
      <c r="Q338" s="23">
        <f t="shared" si="58"/>
        <v>-1.1419648697177978E-4</v>
      </c>
      <c r="R338" s="23">
        <f t="shared" si="59"/>
        <v>-3.0561720527481307E-6</v>
      </c>
      <c r="S338" s="23">
        <f t="shared" si="60"/>
        <v>-5.6018577094636853E-5</v>
      </c>
      <c r="T338" s="23">
        <f t="shared" si="61"/>
        <v>-3.3379819117616155E-4</v>
      </c>
      <c r="U338" s="23">
        <f t="shared" si="62"/>
        <v>-3.4206590951258659E-3</v>
      </c>
      <c r="V338" s="23">
        <f t="shared" si="63"/>
        <v>3.1508952978555397E-4</v>
      </c>
      <c r="W338" s="23">
        <f t="shared" si="64"/>
        <v>4.819401114801421E-3</v>
      </c>
      <c r="X338" s="23">
        <f t="shared" si="65"/>
        <v>-3.0054544418479874E-4</v>
      </c>
    </row>
    <row r="339" spans="1:24">
      <c r="A339" s="5">
        <v>3528</v>
      </c>
      <c r="B339" s="5">
        <v>6181</v>
      </c>
      <c r="C339" s="5">
        <v>470</v>
      </c>
      <c r="D339" s="5">
        <v>583</v>
      </c>
      <c r="E339" s="5">
        <v>4249</v>
      </c>
      <c r="F339" s="5">
        <v>2352</v>
      </c>
      <c r="G339" s="5">
        <v>322</v>
      </c>
      <c r="H339" s="5">
        <v>2</v>
      </c>
      <c r="I339" s="5">
        <v>95</v>
      </c>
      <c r="J339" s="5">
        <v>17</v>
      </c>
      <c r="K339" s="5">
        <v>415</v>
      </c>
      <c r="N339" s="23">
        <f t="shared" si="55"/>
        <v>-2.0197263720322449E-5</v>
      </c>
      <c r="O339" s="23">
        <f t="shared" si="56"/>
        <v>-3.9862118473850632E-6</v>
      </c>
      <c r="P339" s="23">
        <f t="shared" si="57"/>
        <v>-4.6928156792284547E-4</v>
      </c>
      <c r="Q339" s="23">
        <f t="shared" si="58"/>
        <v>-2.0957930882676908E-4</v>
      </c>
      <c r="R339" s="23">
        <f t="shared" si="59"/>
        <v>-3.5165747689464825E-6</v>
      </c>
      <c r="S339" s="23">
        <f t="shared" si="60"/>
        <v>-7.2432907666698448E-5</v>
      </c>
      <c r="T339" s="23">
        <f t="shared" si="61"/>
        <v>-7.7519557122402848E-4</v>
      </c>
      <c r="U339" s="23">
        <f t="shared" si="62"/>
        <v>-1.2292015493465367E-2</v>
      </c>
      <c r="V339" s="23">
        <f t="shared" si="63"/>
        <v>-8.0095512307792676E-4</v>
      </c>
      <c r="W339" s="23">
        <f t="shared" si="64"/>
        <v>-5.6649100823104419E-3</v>
      </c>
      <c r="X339" s="23">
        <f t="shared" si="65"/>
        <v>-4.978422394666612E-4</v>
      </c>
    </row>
    <row r="340" spans="1:24">
      <c r="A340" s="5">
        <v>6444</v>
      </c>
      <c r="B340" s="5">
        <v>11509</v>
      </c>
      <c r="C340" s="5">
        <v>734</v>
      </c>
      <c r="D340" s="5">
        <v>1157</v>
      </c>
      <c r="E340" s="5">
        <v>7910</v>
      </c>
      <c r="F340" s="5">
        <v>4136</v>
      </c>
      <c r="G340" s="5">
        <v>512</v>
      </c>
      <c r="H340" s="5">
        <v>5</v>
      </c>
      <c r="I340" s="5">
        <v>194</v>
      </c>
      <c r="J340" s="5">
        <v>33</v>
      </c>
      <c r="K340" s="5">
        <v>625</v>
      </c>
      <c r="N340" s="23">
        <f t="shared" si="55"/>
        <v>-1.4577631266036016E-5</v>
      </c>
      <c r="O340" s="23">
        <f t="shared" si="56"/>
        <v>-3.087434944857869E-6</v>
      </c>
      <c r="P340" s="23">
        <f t="shared" si="57"/>
        <v>-1.9765108663170135E-4</v>
      </c>
      <c r="Q340" s="23">
        <f t="shared" si="58"/>
        <v>-6.6629596699448304E-5</v>
      </c>
      <c r="R340" s="23">
        <f t="shared" si="59"/>
        <v>-2.4981250142623945E-6</v>
      </c>
      <c r="S340" s="23">
        <f t="shared" si="60"/>
        <v>-4.2244077006329492E-5</v>
      </c>
      <c r="T340" s="23">
        <f t="shared" si="61"/>
        <v>-2.6998170249454222E-4</v>
      </c>
      <c r="U340" s="23">
        <f t="shared" si="62"/>
        <v>-5.6384981947107411E-3</v>
      </c>
      <c r="V340" s="23">
        <f t="shared" si="63"/>
        <v>1.4339035242194156E-4</v>
      </c>
      <c r="W340" s="23">
        <f t="shared" si="64"/>
        <v>3.1639835573627059E-3</v>
      </c>
      <c r="X340" s="23">
        <f t="shared" si="65"/>
        <v>-2.2880115499139422E-4</v>
      </c>
    </row>
    <row r="341" spans="1:24">
      <c r="A341" s="5">
        <v>4458</v>
      </c>
      <c r="B341" s="5">
        <v>7753</v>
      </c>
      <c r="C341" s="5">
        <v>491</v>
      </c>
      <c r="D341" s="5">
        <v>676</v>
      </c>
      <c r="E341" s="5">
        <v>5493</v>
      </c>
      <c r="F341" s="5">
        <v>3106</v>
      </c>
      <c r="G341" s="5">
        <v>340</v>
      </c>
      <c r="H341" s="5">
        <v>6</v>
      </c>
      <c r="I341" s="5">
        <v>101</v>
      </c>
      <c r="J341" s="5">
        <v>29</v>
      </c>
      <c r="K341" s="5">
        <v>432</v>
      </c>
      <c r="N341" s="23">
        <f t="shared" si="55"/>
        <v>-1.8404994110416282E-5</v>
      </c>
      <c r="O341" s="23">
        <f t="shared" si="56"/>
        <v>-3.7210321756934811E-6</v>
      </c>
      <c r="P341" s="23">
        <f t="shared" si="57"/>
        <v>-4.4767459782014084E-4</v>
      </c>
      <c r="Q341" s="23">
        <f t="shared" si="58"/>
        <v>-1.8641846696641919E-4</v>
      </c>
      <c r="R341" s="23">
        <f t="shared" si="59"/>
        <v>-3.1705077121786579E-6</v>
      </c>
      <c r="S341" s="23">
        <f t="shared" si="60"/>
        <v>-5.9673726995219642E-5</v>
      </c>
      <c r="T341" s="23">
        <f t="shared" si="61"/>
        <v>-7.2733320471281401E-4</v>
      </c>
      <c r="U341" s="23">
        <f t="shared" si="62"/>
        <v>-3.4206590951258659E-3</v>
      </c>
      <c r="V341" s="23">
        <f t="shared" si="63"/>
        <v>-7.4372206395672267E-4</v>
      </c>
      <c r="W341" s="23">
        <f t="shared" si="64"/>
        <v>9.5676014744441895E-4</v>
      </c>
      <c r="X341" s="23">
        <f t="shared" si="65"/>
        <v>-4.7606272310437772E-4</v>
      </c>
    </row>
    <row r="342" spans="1:24">
      <c r="A342" s="5">
        <v>12540</v>
      </c>
      <c r="B342" s="5">
        <v>19301</v>
      </c>
      <c r="C342" s="5">
        <v>344</v>
      </c>
      <c r="D342" s="5">
        <v>396</v>
      </c>
      <c r="E342" s="5">
        <v>16914</v>
      </c>
      <c r="F342" s="5">
        <v>11008</v>
      </c>
      <c r="G342" s="5">
        <v>289</v>
      </c>
      <c r="H342" s="5">
        <v>3</v>
      </c>
      <c r="I342" s="5">
        <v>46</v>
      </c>
      <c r="J342" s="5">
        <v>14</v>
      </c>
      <c r="K342" s="5">
        <v>322</v>
      </c>
      <c r="N342" s="23">
        <f t="shared" si="55"/>
        <v>-2.8295930488446182E-6</v>
      </c>
      <c r="O342" s="23">
        <f t="shared" si="56"/>
        <v>-1.7730074627835645E-6</v>
      </c>
      <c r="P342" s="23">
        <f t="shared" si="57"/>
        <v>-5.9892338853907332E-4</v>
      </c>
      <c r="Q342" s="23">
        <f t="shared" si="58"/>
        <v>-2.5615003385779517E-4</v>
      </c>
      <c r="R342" s="23">
        <f t="shared" si="59"/>
        <v>6.6883130185477523E-9</v>
      </c>
      <c r="S342" s="23">
        <f t="shared" si="60"/>
        <v>7.4043840201100679E-5</v>
      </c>
      <c r="T342" s="23">
        <f t="shared" si="61"/>
        <v>-8.6294324316125504E-4</v>
      </c>
      <c r="U342" s="23">
        <f t="shared" si="62"/>
        <v>-1.0074176393880493E-2</v>
      </c>
      <c r="V342" s="23">
        <f t="shared" si="63"/>
        <v>-1.2683584392344273E-3</v>
      </c>
      <c r="W342" s="23">
        <f t="shared" si="64"/>
        <v>-7.320327639749157E-3</v>
      </c>
      <c r="X342" s="23">
        <f t="shared" si="65"/>
        <v>-6.1698900544856518E-4</v>
      </c>
    </row>
    <row r="343" spans="1:24">
      <c r="A343" s="5">
        <v>4362</v>
      </c>
      <c r="B343" s="5">
        <v>7378</v>
      </c>
      <c r="C343" s="5">
        <v>604</v>
      </c>
      <c r="D343" s="5">
        <v>767</v>
      </c>
      <c r="E343" s="5">
        <v>5681</v>
      </c>
      <c r="F343" s="5">
        <v>3216</v>
      </c>
      <c r="G343" s="5">
        <v>469</v>
      </c>
      <c r="H343" s="5">
        <v>3</v>
      </c>
      <c r="I343" s="5">
        <v>156</v>
      </c>
      <c r="J343" s="5">
        <v>20</v>
      </c>
      <c r="K343" s="5">
        <v>509</v>
      </c>
      <c r="N343" s="23">
        <f t="shared" si="55"/>
        <v>-1.8590002586277563E-5</v>
      </c>
      <c r="O343" s="23">
        <f t="shared" si="56"/>
        <v>-3.7842906851618925E-6</v>
      </c>
      <c r="P343" s="23">
        <f t="shared" si="57"/>
        <v>-3.3140852060082536E-4</v>
      </c>
      <c r="Q343" s="23">
        <f t="shared" si="58"/>
        <v>-1.63755707726722E-4</v>
      </c>
      <c r="R343" s="23">
        <f t="shared" si="59"/>
        <v>-3.1182081891301441E-6</v>
      </c>
      <c r="S343" s="23">
        <f t="shared" si="60"/>
        <v>-5.7812308064367291E-5</v>
      </c>
      <c r="T343" s="23">
        <f t="shared" si="61"/>
        <v>-3.843195780491102E-4</v>
      </c>
      <c r="U343" s="23">
        <f t="shared" si="62"/>
        <v>-1.0074176393880493E-2</v>
      </c>
      <c r="V343" s="23">
        <f t="shared" si="63"/>
        <v>-2.1908568867901802E-4</v>
      </c>
      <c r="W343" s="23">
        <f t="shared" si="64"/>
        <v>-4.0094925248717267E-3</v>
      </c>
      <c r="X343" s="23">
        <f t="shared" si="65"/>
        <v>-3.7741432546344646E-4</v>
      </c>
    </row>
    <row r="344" spans="1:24">
      <c r="A344" s="5">
        <v>38960</v>
      </c>
      <c r="B344" s="5">
        <v>65149</v>
      </c>
      <c r="C344" s="5">
        <v>2298</v>
      </c>
      <c r="D344" s="5">
        <v>3000</v>
      </c>
      <c r="E344" s="5">
        <v>57722</v>
      </c>
      <c r="F344" s="5">
        <v>34368</v>
      </c>
      <c r="G344" s="5">
        <v>1978</v>
      </c>
      <c r="H344" s="5">
        <v>37</v>
      </c>
      <c r="I344" s="5">
        <v>821</v>
      </c>
      <c r="J344" s="5">
        <v>90</v>
      </c>
      <c r="K344" s="5">
        <v>1702</v>
      </c>
      <c r="N344" s="23">
        <f t="shared" si="55"/>
        <v>4.8086281245478986E-5</v>
      </c>
      <c r="O344" s="23">
        <f t="shared" si="56"/>
        <v>5.9610622495037459E-6</v>
      </c>
      <c r="P344" s="23">
        <f t="shared" si="57"/>
        <v>1.411553734350683E-3</v>
      </c>
      <c r="Q344" s="23">
        <f t="shared" si="58"/>
        <v>3.9235353823200152E-4</v>
      </c>
      <c r="R344" s="23">
        <f t="shared" si="59"/>
        <v>1.1359023081974645E-5</v>
      </c>
      <c r="S344" s="23">
        <f t="shared" si="60"/>
        <v>4.6934153315301698E-4</v>
      </c>
      <c r="T344" s="23">
        <f t="shared" si="61"/>
        <v>3.6281421478077044E-3</v>
      </c>
      <c r="U344" s="23">
        <f t="shared" si="62"/>
        <v>6.533235299200528E-2</v>
      </c>
      <c r="V344" s="23">
        <f t="shared" si="63"/>
        <v>6.124245030587774E-3</v>
      </c>
      <c r="W344" s="23">
        <f t="shared" si="64"/>
        <v>3.4616917148698294E-2</v>
      </c>
      <c r="X344" s="23">
        <f t="shared" si="65"/>
        <v>1.1509952639603323E-3</v>
      </c>
    </row>
    <row r="345" spans="1:24">
      <c r="A345" s="5">
        <v>3144</v>
      </c>
      <c r="B345" s="5">
        <v>5067</v>
      </c>
      <c r="C345" s="5">
        <v>392</v>
      </c>
      <c r="D345" s="5">
        <v>507</v>
      </c>
      <c r="E345" s="5">
        <v>3586</v>
      </c>
      <c r="F345" s="5">
        <v>2148</v>
      </c>
      <c r="G345" s="5">
        <v>271</v>
      </c>
      <c r="H345" s="5">
        <v>1</v>
      </c>
      <c r="I345" s="5">
        <v>58</v>
      </c>
      <c r="J345" s="5">
        <v>13</v>
      </c>
      <c r="K345" s="5">
        <v>356</v>
      </c>
      <c r="N345" s="23">
        <f t="shared" si="55"/>
        <v>-2.0937297623767577E-5</v>
      </c>
      <c r="O345" s="23">
        <f t="shared" si="56"/>
        <v>-4.1741317928458917E-6</v>
      </c>
      <c r="P345" s="23">
        <f t="shared" si="57"/>
        <v>-5.4953602830431993E-4</v>
      </c>
      <c r="Q345" s="23">
        <f t="shared" si="58"/>
        <v>-2.2850644841157115E-4</v>
      </c>
      <c r="R345" s="23">
        <f t="shared" si="59"/>
        <v>-3.701014044378209E-6</v>
      </c>
      <c r="S345" s="23">
        <f t="shared" si="60"/>
        <v>-7.5884993683915527E-5</v>
      </c>
      <c r="T345" s="23">
        <f t="shared" si="61"/>
        <v>-9.1080560967246951E-4</v>
      </c>
      <c r="U345" s="23">
        <f t="shared" si="62"/>
        <v>-1.4509854593050243E-2</v>
      </c>
      <c r="V345" s="23">
        <f t="shared" si="63"/>
        <v>-1.1538923209920189E-3</v>
      </c>
      <c r="W345" s="23">
        <f t="shared" si="64"/>
        <v>-7.8721334922287282E-3</v>
      </c>
      <c r="X345" s="23">
        <f t="shared" si="65"/>
        <v>-5.7342997272399811E-4</v>
      </c>
    </row>
    <row r="346" spans="1:24">
      <c r="A346" s="5">
        <v>4336</v>
      </c>
      <c r="B346" s="5">
        <v>7705</v>
      </c>
      <c r="C346" s="5">
        <v>574</v>
      </c>
      <c r="D346" s="5">
        <v>847</v>
      </c>
      <c r="E346" s="5">
        <v>5156</v>
      </c>
      <c r="F346" s="5">
        <v>2752</v>
      </c>
      <c r="G346" s="5">
        <v>403</v>
      </c>
      <c r="H346" s="5">
        <v>12</v>
      </c>
      <c r="I346" s="5">
        <v>155</v>
      </c>
      <c r="J346" s="5">
        <v>23</v>
      </c>
      <c r="K346" s="5">
        <v>484</v>
      </c>
      <c r="N346" s="23">
        <f t="shared" si="55"/>
        <v>-1.8640109048489996E-5</v>
      </c>
      <c r="O346" s="23">
        <f t="shared" si="56"/>
        <v>-3.7291292649054374E-6</v>
      </c>
      <c r="P346" s="23">
        <f t="shared" si="57"/>
        <v>-3.6227562074754626E-4</v>
      </c>
      <c r="Q346" s="23">
        <f t="shared" si="58"/>
        <v>-1.4383240290061458E-4</v>
      </c>
      <c r="R346" s="23">
        <f t="shared" si="59"/>
        <v>-3.2642573891326425E-6</v>
      </c>
      <c r="S346" s="23">
        <f t="shared" si="60"/>
        <v>-6.5664111554508103E-5</v>
      </c>
      <c r="T346" s="23">
        <f t="shared" si="61"/>
        <v>-5.5981492192356326E-4</v>
      </c>
      <c r="U346" s="23">
        <f t="shared" si="62"/>
        <v>9.8863755023833877E-3</v>
      </c>
      <c r="V346" s="23">
        <f t="shared" si="63"/>
        <v>-2.2862453186588537E-4</v>
      </c>
      <c r="W346" s="23">
        <f t="shared" si="64"/>
        <v>-2.3540749674330111E-3</v>
      </c>
      <c r="X346" s="23">
        <f t="shared" si="65"/>
        <v>-4.0944302599621636E-4</v>
      </c>
    </row>
    <row r="347" spans="1:24">
      <c r="A347" s="5">
        <v>81856</v>
      </c>
      <c r="B347" s="5">
        <v>124753</v>
      </c>
      <c r="C347" s="5">
        <v>3000</v>
      </c>
      <c r="D347" s="5">
        <v>2718</v>
      </c>
      <c r="E347" s="5">
        <v>52477</v>
      </c>
      <c r="F347" s="5">
        <v>27392</v>
      </c>
      <c r="G347" s="5">
        <v>1756</v>
      </c>
      <c r="H347" s="5">
        <v>45</v>
      </c>
      <c r="I347" s="5">
        <v>1639</v>
      </c>
      <c r="J347" s="5">
        <v>122</v>
      </c>
      <c r="K347" s="5">
        <v>1637</v>
      </c>
      <c r="N347" s="23">
        <f t="shared" si="55"/>
        <v>1.3075423520949507E-4</v>
      </c>
      <c r="O347" s="23">
        <f t="shared" si="56"/>
        <v>1.601562277845098E-5</v>
      </c>
      <c r="P347" s="23">
        <f t="shared" si="57"/>
        <v>2.1338438777839526E-3</v>
      </c>
      <c r="Q347" s="23">
        <f t="shared" si="58"/>
        <v>3.2212388871997284E-4</v>
      </c>
      <c r="R347" s="23">
        <f t="shared" si="59"/>
        <v>9.8999220267115906E-6</v>
      </c>
      <c r="S347" s="23">
        <f t="shared" si="60"/>
        <v>3.5129372895641728E-4</v>
      </c>
      <c r="T347" s="23">
        <f t="shared" si="61"/>
        <v>3.0378396275027256E-3</v>
      </c>
      <c r="U347" s="23">
        <f t="shared" si="62"/>
        <v>8.3075065788684288E-2</v>
      </c>
      <c r="V347" s="23">
        <f t="shared" si="63"/>
        <v>1.3927018757445273E-2</v>
      </c>
      <c r="W347" s="23">
        <f t="shared" si="64"/>
        <v>5.2274704428044591E-2</v>
      </c>
      <c r="X347" s="23">
        <f t="shared" si="65"/>
        <v>1.0677206425751306E-3</v>
      </c>
    </row>
    <row r="348" spans="1:24">
      <c r="A348" s="5">
        <v>5728</v>
      </c>
      <c r="B348" s="5">
        <v>10164</v>
      </c>
      <c r="C348" s="5">
        <v>676</v>
      </c>
      <c r="D348" s="5">
        <v>1049</v>
      </c>
      <c r="E348" s="5">
        <v>6890</v>
      </c>
      <c r="F348" s="5">
        <v>3714</v>
      </c>
      <c r="G348" s="5">
        <v>475</v>
      </c>
      <c r="H348" s="5">
        <v>3</v>
      </c>
      <c r="I348" s="5">
        <v>155</v>
      </c>
      <c r="J348" s="5">
        <v>32</v>
      </c>
      <c r="K348" s="5">
        <v>587</v>
      </c>
      <c r="N348" s="23">
        <f t="shared" si="55"/>
        <v>-1.5957486148501409E-5</v>
      </c>
      <c r="O348" s="23">
        <f t="shared" si="56"/>
        <v>-3.314322132151239E-6</v>
      </c>
      <c r="P348" s="23">
        <f t="shared" si="57"/>
        <v>-2.5732748024869515E-4</v>
      </c>
      <c r="Q348" s="23">
        <f t="shared" si="58"/>
        <v>-9.3526058214693318E-5</v>
      </c>
      <c r="R348" s="23">
        <f t="shared" si="59"/>
        <v>-2.7818777456958194E-6</v>
      </c>
      <c r="S348" s="23">
        <f t="shared" si="60"/>
        <v>-4.9385156904690313E-5</v>
      </c>
      <c r="T348" s="23">
        <f t="shared" si="61"/>
        <v>-3.6836545587870534E-4</v>
      </c>
      <c r="U348" s="23">
        <f t="shared" si="62"/>
        <v>-1.0074176393880493E-2</v>
      </c>
      <c r="V348" s="23">
        <f t="shared" si="63"/>
        <v>-2.2862453186588537E-4</v>
      </c>
      <c r="W348" s="23">
        <f t="shared" si="64"/>
        <v>2.6121777048831339E-3</v>
      </c>
      <c r="X348" s="23">
        <f t="shared" si="65"/>
        <v>-2.7748477980120445E-4</v>
      </c>
    </row>
    <row r="349" spans="1:24">
      <c r="A349" s="5">
        <v>5490</v>
      </c>
      <c r="B349" s="5">
        <v>9518</v>
      </c>
      <c r="C349" s="5">
        <v>647</v>
      </c>
      <c r="D349" s="5">
        <v>847</v>
      </c>
      <c r="E349" s="5">
        <v>6549</v>
      </c>
      <c r="F349" s="5">
        <v>3716</v>
      </c>
      <c r="G349" s="5">
        <v>476</v>
      </c>
      <c r="H349" s="5">
        <v>4</v>
      </c>
      <c r="I349" s="5">
        <v>166</v>
      </c>
      <c r="J349" s="5">
        <v>33</v>
      </c>
      <c r="K349" s="5">
        <v>555</v>
      </c>
      <c r="N349" s="23">
        <f t="shared" si="55"/>
        <v>-1.6416152994907504E-5</v>
      </c>
      <c r="O349" s="23">
        <f t="shared" si="56"/>
        <v>-3.4232954577954896E-6</v>
      </c>
      <c r="P349" s="23">
        <f t="shared" si="57"/>
        <v>-2.8716567705719203E-4</v>
      </c>
      <c r="Q349" s="23">
        <f t="shared" si="58"/>
        <v>-1.4383240290061458E-4</v>
      </c>
      <c r="R349" s="23">
        <f t="shared" si="59"/>
        <v>-2.876740178459347E-6</v>
      </c>
      <c r="S349" s="23">
        <f t="shared" si="60"/>
        <v>-4.935131292412936E-5</v>
      </c>
      <c r="T349" s="23">
        <f t="shared" si="61"/>
        <v>-3.6570643551697121E-4</v>
      </c>
      <c r="U349" s="23">
        <f t="shared" si="62"/>
        <v>-7.8563372942956171E-3</v>
      </c>
      <c r="V349" s="23">
        <f t="shared" si="63"/>
        <v>-1.2369725681034445E-4</v>
      </c>
      <c r="W349" s="23">
        <f t="shared" si="64"/>
        <v>3.1639835573627059E-3</v>
      </c>
      <c r="X349" s="23">
        <f t="shared" si="65"/>
        <v>-3.1848151648314988E-4</v>
      </c>
    </row>
    <row r="350" spans="1:24">
      <c r="A350" s="5">
        <v>23832</v>
      </c>
      <c r="B350" s="5">
        <v>42313</v>
      </c>
      <c r="C350" s="5">
        <v>1701</v>
      </c>
      <c r="D350" s="5">
        <v>2838</v>
      </c>
      <c r="E350" s="5">
        <v>37816</v>
      </c>
      <c r="F350" s="5">
        <v>21352</v>
      </c>
      <c r="G350" s="5">
        <v>1578</v>
      </c>
      <c r="H350" s="5">
        <v>6</v>
      </c>
      <c r="I350" s="5">
        <v>210</v>
      </c>
      <c r="J350" s="5">
        <v>39</v>
      </c>
      <c r="K350" s="5">
        <v>1570</v>
      </c>
      <c r="N350" s="23">
        <f t="shared" si="55"/>
        <v>1.8932028924338657E-5</v>
      </c>
      <c r="O350" s="23">
        <f t="shared" si="56"/>
        <v>2.1088720569153441E-6</v>
      </c>
      <c r="P350" s="23">
        <f t="shared" si="57"/>
        <v>7.972984414309365E-4</v>
      </c>
      <c r="Q350" s="23">
        <f t="shared" si="58"/>
        <v>3.5200884595913402E-4</v>
      </c>
      <c r="R350" s="23">
        <f t="shared" si="59"/>
        <v>5.8213937957846798E-6</v>
      </c>
      <c r="S350" s="23">
        <f t="shared" si="60"/>
        <v>2.4908490766234307E-4</v>
      </c>
      <c r="T350" s="23">
        <f t="shared" si="61"/>
        <v>2.5645340031140488E-3</v>
      </c>
      <c r="U350" s="23">
        <f t="shared" si="62"/>
        <v>-3.4206590951258659E-3</v>
      </c>
      <c r="V350" s="23">
        <f t="shared" si="63"/>
        <v>2.9601184341181928E-4</v>
      </c>
      <c r="W350" s="23">
        <f t="shared" si="64"/>
        <v>6.4748186722401362E-3</v>
      </c>
      <c r="X350" s="23">
        <f t="shared" si="65"/>
        <v>9.8188372514730724E-4</v>
      </c>
    </row>
    <row r="351" spans="1:24">
      <c r="A351" s="5">
        <v>18552</v>
      </c>
      <c r="B351" s="5">
        <v>25542</v>
      </c>
      <c r="C351" s="5">
        <v>1005</v>
      </c>
      <c r="D351" s="5">
        <v>1021</v>
      </c>
      <c r="E351" s="5">
        <v>15973</v>
      </c>
      <c r="F351" s="5">
        <v>10584</v>
      </c>
      <c r="G351" s="5">
        <v>676</v>
      </c>
      <c r="H351" s="5">
        <v>4</v>
      </c>
      <c r="I351" s="5">
        <v>400</v>
      </c>
      <c r="J351" s="5">
        <v>25</v>
      </c>
      <c r="K351" s="5">
        <v>676</v>
      </c>
      <c r="N351" s="23">
        <f t="shared" si="55"/>
        <v>8.7565627519681555E-6</v>
      </c>
      <c r="O351" s="23">
        <f t="shared" si="56"/>
        <v>-7.2021717587061079E-7</v>
      </c>
      <c r="P351" s="23">
        <f t="shared" si="57"/>
        <v>8.1181718027011012E-5</v>
      </c>
      <c r="Q351" s="23">
        <f t="shared" si="58"/>
        <v>-1.0049921490383092E-4</v>
      </c>
      <c r="R351" s="23">
        <f t="shared" si="59"/>
        <v>-2.5508749117640631E-7</v>
      </c>
      <c r="S351" s="23">
        <f t="shared" si="60"/>
        <v>6.6868916322178912E-5</v>
      </c>
      <c r="T351" s="23">
        <f t="shared" si="61"/>
        <v>1.6609763682985638E-4</v>
      </c>
      <c r="U351" s="23">
        <f t="shared" si="62"/>
        <v>-7.8563372942956171E-3</v>
      </c>
      <c r="V351" s="23">
        <f t="shared" si="63"/>
        <v>2.108392048916617E-3</v>
      </c>
      <c r="W351" s="23">
        <f t="shared" si="64"/>
        <v>-1.250463262473868E-3</v>
      </c>
      <c r="X351" s="23">
        <f t="shared" si="65"/>
        <v>-1.6346260590454368E-4</v>
      </c>
    </row>
    <row r="352" spans="1:24">
      <c r="A352" s="5">
        <v>4132</v>
      </c>
      <c r="B352" s="5">
        <v>7165</v>
      </c>
      <c r="C352" s="5">
        <v>552</v>
      </c>
      <c r="D352" s="5">
        <v>713</v>
      </c>
      <c r="E352" s="5">
        <v>4908</v>
      </c>
      <c r="F352" s="5">
        <v>2754</v>
      </c>
      <c r="G352" s="5">
        <v>398</v>
      </c>
      <c r="H352" s="5">
        <v>2</v>
      </c>
      <c r="I352" s="5">
        <v>98</v>
      </c>
      <c r="J352" s="5">
        <v>18</v>
      </c>
      <c r="K352" s="5">
        <v>495</v>
      </c>
      <c r="N352" s="23">
        <f t="shared" si="55"/>
        <v>-1.9033252059695218E-5</v>
      </c>
      <c r="O352" s="23">
        <f t="shared" si="56"/>
        <v>-3.8202215185399503E-6</v>
      </c>
      <c r="P352" s="23">
        <f t="shared" si="57"/>
        <v>-3.8491149418847496E-4</v>
      </c>
      <c r="Q352" s="23">
        <f t="shared" si="58"/>
        <v>-1.7720393848434451E-4</v>
      </c>
      <c r="R352" s="23">
        <f t="shared" si="59"/>
        <v>-3.333248249324299E-6</v>
      </c>
      <c r="S352" s="23">
        <f t="shared" si="60"/>
        <v>-6.563026757394715E-5</v>
      </c>
      <c r="T352" s="23">
        <f t="shared" si="61"/>
        <v>-5.73110023732234E-4</v>
      </c>
      <c r="U352" s="23">
        <f t="shared" si="62"/>
        <v>-1.2292015493465367E-2</v>
      </c>
      <c r="V352" s="23">
        <f t="shared" si="63"/>
        <v>-7.7233859351732471E-4</v>
      </c>
      <c r="W352" s="23">
        <f t="shared" si="64"/>
        <v>-5.1131042298308699E-3</v>
      </c>
      <c r="X352" s="23">
        <f t="shared" si="65"/>
        <v>-3.9535039776179761E-4</v>
      </c>
    </row>
    <row r="353" spans="1:24">
      <c r="A353" s="5">
        <v>4910</v>
      </c>
      <c r="B353" s="5">
        <v>9209</v>
      </c>
      <c r="C353" s="5">
        <v>625</v>
      </c>
      <c r="D353" s="5">
        <v>869</v>
      </c>
      <c r="E353" s="5">
        <v>5768</v>
      </c>
      <c r="F353" s="5">
        <v>2812</v>
      </c>
      <c r="G353" s="5">
        <v>411</v>
      </c>
      <c r="H353" s="5">
        <v>12</v>
      </c>
      <c r="I353" s="5">
        <v>138</v>
      </c>
      <c r="J353" s="5">
        <v>38</v>
      </c>
      <c r="K353" s="5">
        <v>561</v>
      </c>
      <c r="N353" s="23">
        <f t="shared" si="55"/>
        <v>-1.7533912536569413E-5</v>
      </c>
      <c r="O353" s="23">
        <f t="shared" si="56"/>
        <v>-3.4754204695974609E-6</v>
      </c>
      <c r="P353" s="23">
        <f t="shared" si="57"/>
        <v>-3.0980155049812068E-4</v>
      </c>
      <c r="Q353" s="23">
        <f t="shared" si="58"/>
        <v>-1.3835349407343505E-4</v>
      </c>
      <c r="R353" s="23">
        <f t="shared" si="59"/>
        <v>-3.0940057502725873E-6</v>
      </c>
      <c r="S353" s="23">
        <f t="shared" si="60"/>
        <v>-6.4648792137679542E-5</v>
      </c>
      <c r="T353" s="23">
        <f t="shared" si="61"/>
        <v>-5.3854275902969016E-4</v>
      </c>
      <c r="U353" s="23">
        <f t="shared" si="62"/>
        <v>9.8863755023833877E-3</v>
      </c>
      <c r="V353" s="23">
        <f t="shared" si="63"/>
        <v>-3.9078486604263044E-4</v>
      </c>
      <c r="W353" s="23">
        <f t="shared" si="64"/>
        <v>5.9230128197605642E-3</v>
      </c>
      <c r="X353" s="23">
        <f t="shared" si="65"/>
        <v>-3.1079462835528515E-4</v>
      </c>
    </row>
    <row r="354" spans="1:24">
      <c r="A354" s="5">
        <v>4202</v>
      </c>
      <c r="B354" s="5">
        <v>7633</v>
      </c>
      <c r="C354" s="5">
        <v>562</v>
      </c>
      <c r="D354" s="5">
        <v>730</v>
      </c>
      <c r="E354" s="5">
        <v>6173</v>
      </c>
      <c r="F354" s="5">
        <v>3298</v>
      </c>
      <c r="G354" s="5">
        <v>428</v>
      </c>
      <c r="H354" s="5">
        <v>3</v>
      </c>
      <c r="I354" s="5">
        <v>148</v>
      </c>
      <c r="J354" s="5">
        <v>16</v>
      </c>
      <c r="K354" s="5">
        <v>481</v>
      </c>
      <c r="N354" s="23">
        <f t="shared" si="55"/>
        <v>-1.8898350046046366E-5</v>
      </c>
      <c r="O354" s="23">
        <f t="shared" si="56"/>
        <v>-3.7412748987233728E-6</v>
      </c>
      <c r="P354" s="23">
        <f t="shared" si="57"/>
        <v>-3.7462246080623466E-4</v>
      </c>
      <c r="Q354" s="23">
        <f t="shared" si="58"/>
        <v>-1.7297023620879668E-4</v>
      </c>
      <c r="R354" s="23">
        <f t="shared" si="59"/>
        <v>-2.9813392245563746E-6</v>
      </c>
      <c r="S354" s="23">
        <f t="shared" si="60"/>
        <v>-5.6424704861368275E-5</v>
      </c>
      <c r="T354" s="23">
        <f t="shared" si="61"/>
        <v>-4.9333941288020981E-4</v>
      </c>
      <c r="U354" s="23">
        <f t="shared" si="62"/>
        <v>-1.0074176393880493E-2</v>
      </c>
      <c r="V354" s="23">
        <f t="shared" si="63"/>
        <v>-2.9539643417395689E-4</v>
      </c>
      <c r="W354" s="23">
        <f t="shared" si="64"/>
        <v>-6.216715934790013E-3</v>
      </c>
      <c r="X354" s="23">
        <f t="shared" si="65"/>
        <v>-4.1328647006014875E-4</v>
      </c>
    </row>
    <row r="355" spans="1:24">
      <c r="A355" s="5">
        <v>5976</v>
      </c>
      <c r="B355" s="5">
        <v>10441</v>
      </c>
      <c r="C355" s="5">
        <v>689</v>
      </c>
      <c r="D355" s="5">
        <v>833</v>
      </c>
      <c r="E355" s="5">
        <v>7055</v>
      </c>
      <c r="F355" s="5">
        <v>4046</v>
      </c>
      <c r="G355" s="5">
        <v>487</v>
      </c>
      <c r="H355" s="5">
        <v>2</v>
      </c>
      <c r="I355" s="5">
        <v>267</v>
      </c>
      <c r="J355" s="5">
        <v>40</v>
      </c>
      <c r="K355" s="5">
        <v>544</v>
      </c>
      <c r="N355" s="23">
        <f t="shared" si="55"/>
        <v>-1.5479547585859762E-5</v>
      </c>
      <c r="O355" s="23">
        <f t="shared" si="56"/>
        <v>-3.2675951798239058E-6</v>
      </c>
      <c r="P355" s="23">
        <f t="shared" si="57"/>
        <v>-2.4395173685178272E-4</v>
      </c>
      <c r="Q355" s="23">
        <f t="shared" si="58"/>
        <v>-1.4731898124518337E-4</v>
      </c>
      <c r="R355" s="23">
        <f t="shared" si="59"/>
        <v>-2.7359765685521772E-6</v>
      </c>
      <c r="S355" s="23">
        <f t="shared" si="60"/>
        <v>-4.3767056131572321E-5</v>
      </c>
      <c r="T355" s="23">
        <f t="shared" si="61"/>
        <v>-3.3645721153789567E-4</v>
      </c>
      <c r="U355" s="23">
        <f t="shared" si="62"/>
        <v>-1.2292015493465367E-2</v>
      </c>
      <c r="V355" s="23">
        <f t="shared" si="63"/>
        <v>8.3972590506325865E-4</v>
      </c>
      <c r="W355" s="23">
        <f t="shared" si="64"/>
        <v>7.0266245247197073E-3</v>
      </c>
      <c r="X355" s="23">
        <f t="shared" si="65"/>
        <v>-3.3257414471756864E-4</v>
      </c>
    </row>
    <row r="356" spans="1:24">
      <c r="A356" s="5">
        <v>5206</v>
      </c>
      <c r="B356" s="5">
        <v>8962</v>
      </c>
      <c r="C356" s="5">
        <v>565</v>
      </c>
      <c r="D356" s="5">
        <v>878</v>
      </c>
      <c r="E356" s="5">
        <v>6461</v>
      </c>
      <c r="F356" s="5">
        <v>3708</v>
      </c>
      <c r="G356" s="5">
        <v>414</v>
      </c>
      <c r="H356" s="5">
        <v>1</v>
      </c>
      <c r="I356" s="5">
        <v>144</v>
      </c>
      <c r="J356" s="5">
        <v>29</v>
      </c>
      <c r="K356" s="5">
        <v>492</v>
      </c>
      <c r="N356" s="23">
        <f t="shared" si="55"/>
        <v>-1.6963469735997129E-5</v>
      </c>
      <c r="O356" s="23">
        <f t="shared" si="56"/>
        <v>-3.5170867411673214E-6</v>
      </c>
      <c r="P356" s="23">
        <f t="shared" si="57"/>
        <v>-3.7153575079156253E-4</v>
      </c>
      <c r="Q356" s="23">
        <f t="shared" si="58"/>
        <v>-1.3611212228049796E-4</v>
      </c>
      <c r="R356" s="23">
        <f t="shared" si="59"/>
        <v>-2.9012208062692897E-6</v>
      </c>
      <c r="S356" s="23">
        <f t="shared" si="60"/>
        <v>-4.9486688846373165E-5</v>
      </c>
      <c r="T356" s="23">
        <f t="shared" si="61"/>
        <v>-5.3056569794448778E-4</v>
      </c>
      <c r="U356" s="23">
        <f t="shared" si="62"/>
        <v>-1.4509854593050243E-2</v>
      </c>
      <c r="V356" s="23">
        <f t="shared" si="63"/>
        <v>-3.3355180692142629E-4</v>
      </c>
      <c r="W356" s="23">
        <f t="shared" si="64"/>
        <v>9.5676014744441895E-4</v>
      </c>
      <c r="X356" s="23">
        <f t="shared" si="65"/>
        <v>-3.9919384182573E-4</v>
      </c>
    </row>
    <row r="357" spans="1:24">
      <c r="A357" s="5">
        <v>6984</v>
      </c>
      <c r="B357" s="5">
        <v>12066</v>
      </c>
      <c r="C357" s="5">
        <v>780</v>
      </c>
      <c r="D357" s="5">
        <v>1116</v>
      </c>
      <c r="E357" s="5">
        <v>8188</v>
      </c>
      <c r="F357" s="5">
        <v>4776</v>
      </c>
      <c r="G357" s="5">
        <v>570</v>
      </c>
      <c r="H357" s="5">
        <v>25</v>
      </c>
      <c r="I357" s="5">
        <v>256</v>
      </c>
      <c r="J357" s="5">
        <v>54</v>
      </c>
      <c r="K357" s="5">
        <v>631</v>
      </c>
      <c r="N357" s="23">
        <f t="shared" si="55"/>
        <v>-1.3536958589316305E-5</v>
      </c>
      <c r="O357" s="23">
        <f t="shared" si="56"/>
        <v>-2.9934749721274548E-6</v>
      </c>
      <c r="P357" s="23">
        <f t="shared" si="57"/>
        <v>-1.5032153307339592E-4</v>
      </c>
      <c r="Q357" s="23">
        <f t="shared" si="58"/>
        <v>-7.6840290422828354E-5</v>
      </c>
      <c r="R357" s="23">
        <f t="shared" si="59"/>
        <v>-2.4207884854991665E-6</v>
      </c>
      <c r="S357" s="23">
        <f t="shared" si="60"/>
        <v>-3.1414003226824936E-5</v>
      </c>
      <c r="T357" s="23">
        <f t="shared" si="61"/>
        <v>-1.1575852151396225E-4</v>
      </c>
      <c r="U357" s="23">
        <f t="shared" si="62"/>
        <v>3.8718283796986767E-2</v>
      </c>
      <c r="V357" s="23">
        <f t="shared" si="63"/>
        <v>7.347986300077177E-4</v>
      </c>
      <c r="W357" s="23">
        <f t="shared" si="64"/>
        <v>1.4751906459433712E-2</v>
      </c>
      <c r="X357" s="23">
        <f t="shared" si="65"/>
        <v>-2.2111426686352947E-4</v>
      </c>
    </row>
    <row r="358" spans="1:24">
      <c r="A358" s="5">
        <v>6000</v>
      </c>
      <c r="B358" s="5">
        <v>10300</v>
      </c>
      <c r="C358" s="5">
        <v>577</v>
      </c>
      <c r="D358" s="5">
        <v>886</v>
      </c>
      <c r="E358" s="5">
        <v>7886</v>
      </c>
      <c r="F358" s="5">
        <v>4454</v>
      </c>
      <c r="G358" s="5">
        <v>429</v>
      </c>
      <c r="H358" s="5">
        <v>3</v>
      </c>
      <c r="I358" s="5">
        <v>72</v>
      </c>
      <c r="J358" s="5">
        <v>24</v>
      </c>
      <c r="K358" s="5">
        <v>539</v>
      </c>
      <c r="N358" s="23">
        <f t="shared" si="55"/>
        <v>-1.5433295466894443E-5</v>
      </c>
      <c r="O358" s="23">
        <f t="shared" si="56"/>
        <v>-3.2913803793840282E-6</v>
      </c>
      <c r="P358" s="23">
        <f t="shared" si="57"/>
        <v>-3.5918891073287418E-4</v>
      </c>
      <c r="Q358" s="23">
        <f t="shared" si="58"/>
        <v>-1.3411979179788719E-4</v>
      </c>
      <c r="R358" s="23">
        <f t="shared" si="59"/>
        <v>-2.5048015491196516E-6</v>
      </c>
      <c r="S358" s="23">
        <f t="shared" si="60"/>
        <v>-3.6862884097138171E-5</v>
      </c>
      <c r="T358" s="23">
        <f t="shared" si="61"/>
        <v>-4.9068039251847569E-4</v>
      </c>
      <c r="U358" s="23">
        <f t="shared" si="62"/>
        <v>-1.0074176393880493E-2</v>
      </c>
      <c r="V358" s="23">
        <f t="shared" si="63"/>
        <v>-1.020348516375876E-3</v>
      </c>
      <c r="W358" s="23">
        <f t="shared" si="64"/>
        <v>-1.8022691149534396E-3</v>
      </c>
      <c r="X358" s="23">
        <f t="shared" si="65"/>
        <v>-3.389798848241226E-4</v>
      </c>
    </row>
    <row r="359" spans="1:24">
      <c r="A359" s="5">
        <v>3332</v>
      </c>
      <c r="B359" s="5">
        <v>5797</v>
      </c>
      <c r="C359" s="5">
        <v>463</v>
      </c>
      <c r="D359" s="5">
        <v>552</v>
      </c>
      <c r="E359" s="5">
        <v>4347</v>
      </c>
      <c r="F359" s="5">
        <v>2330</v>
      </c>
      <c r="G359" s="5">
        <v>341</v>
      </c>
      <c r="H359" s="5">
        <v>0</v>
      </c>
      <c r="I359" s="5">
        <v>87</v>
      </c>
      <c r="J359" s="5">
        <v>18</v>
      </c>
      <c r="K359" s="5">
        <v>406</v>
      </c>
      <c r="N359" s="23">
        <f t="shared" si="55"/>
        <v>-2.0574989358539233E-5</v>
      </c>
      <c r="O359" s="23">
        <f t="shared" si="56"/>
        <v>-4.0509885610807165E-6</v>
      </c>
      <c r="P359" s="23">
        <f t="shared" si="57"/>
        <v>-4.7648389129041369E-4</v>
      </c>
      <c r="Q359" s="23">
        <f t="shared" si="58"/>
        <v>-2.172995894468857E-4</v>
      </c>
      <c r="R359" s="23">
        <f t="shared" si="59"/>
        <v>-3.4893122516126829E-6</v>
      </c>
      <c r="S359" s="23">
        <f t="shared" si="60"/>
        <v>-7.2805191452868917E-5</v>
      </c>
      <c r="T359" s="23">
        <f t="shared" si="61"/>
        <v>-7.2467418435107978E-4</v>
      </c>
      <c r="U359" s="23">
        <f t="shared" si="62"/>
        <v>-1.6727693692635118E-2</v>
      </c>
      <c r="V359" s="23">
        <f t="shared" si="63"/>
        <v>-8.7726586857286566E-4</v>
      </c>
      <c r="W359" s="23">
        <f t="shared" si="64"/>
        <v>-5.1131042298308699E-3</v>
      </c>
      <c r="X359" s="23">
        <f t="shared" si="65"/>
        <v>-5.0937257165845843E-4</v>
      </c>
    </row>
    <row r="360" spans="1:24">
      <c r="A360" s="5">
        <v>9232</v>
      </c>
      <c r="B360" s="5">
        <v>16811</v>
      </c>
      <c r="C360" s="5">
        <v>908</v>
      </c>
      <c r="D360" s="5">
        <v>1967</v>
      </c>
      <c r="E360" s="5">
        <v>12996</v>
      </c>
      <c r="F360" s="5">
        <v>7200</v>
      </c>
      <c r="G360" s="5">
        <v>843</v>
      </c>
      <c r="H360" s="5">
        <v>1</v>
      </c>
      <c r="I360" s="5">
        <v>129</v>
      </c>
      <c r="J360" s="5">
        <v>36</v>
      </c>
      <c r="K360" s="5">
        <v>861</v>
      </c>
      <c r="N360" s="23">
        <f t="shared" si="55"/>
        <v>-9.204676779564621E-6</v>
      </c>
      <c r="O360" s="23">
        <f t="shared" si="56"/>
        <v>-2.1930439656538185E-6</v>
      </c>
      <c r="P360" s="23">
        <f t="shared" si="57"/>
        <v>-1.8621905780719977E-5</v>
      </c>
      <c r="Q360" s="23">
        <f t="shared" si="58"/>
        <v>1.3509386466488939E-4</v>
      </c>
      <c r="R360" s="23">
        <f t="shared" si="59"/>
        <v>-1.0832560024286681E-6</v>
      </c>
      <c r="S360" s="23">
        <f t="shared" si="60"/>
        <v>9.6049012130485674E-6</v>
      </c>
      <c r="T360" s="23">
        <f t="shared" si="61"/>
        <v>6.1015403723945741E-4</v>
      </c>
      <c r="U360" s="23">
        <f t="shared" si="62"/>
        <v>-1.4509854593050243E-2</v>
      </c>
      <c r="V360" s="23">
        <f t="shared" si="63"/>
        <v>-4.7663445472443663E-4</v>
      </c>
      <c r="W360" s="23">
        <f t="shared" si="64"/>
        <v>4.819401114801421E-3</v>
      </c>
      <c r="X360" s="23">
        <f t="shared" si="65"/>
        <v>7.3549778037953451E-5</v>
      </c>
    </row>
    <row r="361" spans="1:24">
      <c r="A361" s="5">
        <v>5212</v>
      </c>
      <c r="B361" s="5">
        <v>9035</v>
      </c>
      <c r="C361" s="5">
        <v>736</v>
      </c>
      <c r="D361" s="5">
        <v>1005</v>
      </c>
      <c r="E361" s="5">
        <v>6258</v>
      </c>
      <c r="F361" s="5">
        <v>3608</v>
      </c>
      <c r="G361" s="5">
        <v>597</v>
      </c>
      <c r="H361" s="5">
        <v>1</v>
      </c>
      <c r="I361" s="5">
        <v>179</v>
      </c>
      <c r="J361" s="5">
        <v>30</v>
      </c>
      <c r="K361" s="5">
        <v>642</v>
      </c>
      <c r="N361" s="23">
        <f t="shared" si="55"/>
        <v>-1.69519067062558E-5</v>
      </c>
      <c r="O361" s="23">
        <f t="shared" si="56"/>
        <v>-3.5047724179908042E-6</v>
      </c>
      <c r="P361" s="23">
        <f t="shared" si="57"/>
        <v>-1.9559327995525327E-4</v>
      </c>
      <c r="Q361" s="23">
        <f t="shared" si="58"/>
        <v>-1.0448387586905241E-4</v>
      </c>
      <c r="R361" s="23">
        <f t="shared" si="59"/>
        <v>-2.9576931636035888E-6</v>
      </c>
      <c r="S361" s="23">
        <f t="shared" si="60"/>
        <v>-5.1178887874420751E-5</v>
      </c>
      <c r="T361" s="23">
        <f t="shared" si="61"/>
        <v>-4.396497174714052E-5</v>
      </c>
      <c r="U361" s="23">
        <f t="shared" si="62"/>
        <v>-1.4509854593050243E-2</v>
      </c>
      <c r="V361" s="23">
        <f t="shared" si="63"/>
        <v>3.0770461893119632E-7</v>
      </c>
      <c r="W361" s="23">
        <f t="shared" si="64"/>
        <v>1.5085659999239907E-3</v>
      </c>
      <c r="X361" s="23">
        <f t="shared" si="65"/>
        <v>-2.0702163862911072E-4</v>
      </c>
    </row>
    <row r="362" spans="1:24">
      <c r="A362" s="5">
        <v>24264</v>
      </c>
      <c r="B362" s="5">
        <v>51899</v>
      </c>
      <c r="C362" s="5">
        <v>1599</v>
      </c>
      <c r="D362" s="5">
        <v>3153</v>
      </c>
      <c r="E362" s="5">
        <v>48466</v>
      </c>
      <c r="F362" s="5">
        <v>21928</v>
      </c>
      <c r="G362" s="5">
        <v>1392</v>
      </c>
      <c r="H362" s="5">
        <v>9</v>
      </c>
      <c r="I362" s="5">
        <v>194</v>
      </c>
      <c r="J362" s="5">
        <v>33</v>
      </c>
      <c r="K362" s="5">
        <v>1485</v>
      </c>
      <c r="N362" s="23">
        <f t="shared" si="55"/>
        <v>1.9764567065714426E-5</v>
      </c>
      <c r="O362" s="23">
        <f t="shared" si="56"/>
        <v>3.7259282482865307E-6</v>
      </c>
      <c r="P362" s="23">
        <f t="shared" si="57"/>
        <v>6.9235030093208535E-4</v>
      </c>
      <c r="Q362" s="23">
        <f t="shared" si="58"/>
        <v>4.3045685871193198E-4</v>
      </c>
      <c r="R362" s="23">
        <f t="shared" si="59"/>
        <v>8.7841061386925014E-6</v>
      </c>
      <c r="S362" s="23">
        <f t="shared" si="60"/>
        <v>2.5883197406389714E-4</v>
      </c>
      <c r="T362" s="23">
        <f t="shared" si="61"/>
        <v>2.0699562158314993E-3</v>
      </c>
      <c r="U362" s="23">
        <f t="shared" si="62"/>
        <v>3.2328582036287609E-3</v>
      </c>
      <c r="V362" s="23">
        <f t="shared" si="63"/>
        <v>1.4339035242194156E-4</v>
      </c>
      <c r="W362" s="23">
        <f t="shared" si="64"/>
        <v>3.1639835573627059E-3</v>
      </c>
      <c r="X362" s="23">
        <f t="shared" si="65"/>
        <v>8.7298614333588967E-4</v>
      </c>
    </row>
    <row r="363" spans="1:24">
      <c r="A363" s="5">
        <v>4280</v>
      </c>
      <c r="B363" s="5">
        <v>7594</v>
      </c>
      <c r="C363" s="5">
        <v>624</v>
      </c>
      <c r="D363" s="5">
        <v>771</v>
      </c>
      <c r="E363" s="5">
        <v>4632</v>
      </c>
      <c r="F363" s="5">
        <v>2530</v>
      </c>
      <c r="G363" s="5">
        <v>497</v>
      </c>
      <c r="H363" s="5">
        <v>1</v>
      </c>
      <c r="I363" s="5">
        <v>124</v>
      </c>
      <c r="J363" s="5">
        <v>32</v>
      </c>
      <c r="K363" s="5">
        <v>555</v>
      </c>
      <c r="N363" s="23">
        <f t="shared" si="55"/>
        <v>-1.8748030659409077E-5</v>
      </c>
      <c r="O363" s="23">
        <f t="shared" si="56"/>
        <v>-3.7478537837080877E-6</v>
      </c>
      <c r="P363" s="23">
        <f t="shared" si="57"/>
        <v>-3.1083045383634476E-4</v>
      </c>
      <c r="Q363" s="23">
        <f t="shared" si="58"/>
        <v>-1.6275954248541662E-4</v>
      </c>
      <c r="R363" s="23">
        <f t="shared" si="59"/>
        <v>-3.4100284001827551E-6</v>
      </c>
      <c r="S363" s="23">
        <f t="shared" si="60"/>
        <v>-6.9420793396773745E-5</v>
      </c>
      <c r="T363" s="23">
        <f t="shared" si="61"/>
        <v>-3.0986700792055431E-4</v>
      </c>
      <c r="U363" s="23">
        <f t="shared" si="62"/>
        <v>-1.4509854593050243E-2</v>
      </c>
      <c r="V363" s="23">
        <f t="shared" si="63"/>
        <v>-5.2432867065877343E-4</v>
      </c>
      <c r="W363" s="23">
        <f t="shared" si="64"/>
        <v>2.6121777048831339E-3</v>
      </c>
      <c r="X363" s="23">
        <f t="shared" si="65"/>
        <v>-3.1848151648314988E-4</v>
      </c>
    </row>
    <row r="364" spans="1:24">
      <c r="A364" s="5">
        <v>6692</v>
      </c>
      <c r="B364" s="5">
        <v>11859</v>
      </c>
      <c r="C364" s="5">
        <v>905</v>
      </c>
      <c r="D364" s="5">
        <v>1165</v>
      </c>
      <c r="E364" s="5">
        <v>8391</v>
      </c>
      <c r="F364" s="5">
        <v>4692</v>
      </c>
      <c r="G364" s="5">
        <v>737</v>
      </c>
      <c r="H364" s="5">
        <v>4</v>
      </c>
      <c r="I364" s="5">
        <v>304</v>
      </c>
      <c r="J364" s="5">
        <v>47</v>
      </c>
      <c r="K364" s="5">
        <v>742</v>
      </c>
      <c r="N364" s="23">
        <f t="shared" si="55"/>
        <v>-1.409969270339437E-5</v>
      </c>
      <c r="O364" s="23">
        <f t="shared" si="56"/>
        <v>-3.0283936693540182E-6</v>
      </c>
      <c r="P364" s="23">
        <f t="shared" si="57"/>
        <v>-2.1708615795392068E-5</v>
      </c>
      <c r="Q364" s="23">
        <f t="shared" si="58"/>
        <v>-6.4637266216837554E-5</v>
      </c>
      <c r="R364" s="23">
        <f t="shared" si="59"/>
        <v>-2.3643161281648674E-6</v>
      </c>
      <c r="S364" s="23">
        <f t="shared" si="60"/>
        <v>-3.2835450410384913E-5</v>
      </c>
      <c r="T364" s="23">
        <f t="shared" si="61"/>
        <v>3.2829787889563879E-4</v>
      </c>
      <c r="U364" s="23">
        <f t="shared" si="62"/>
        <v>-7.8563372942956171E-3</v>
      </c>
      <c r="V364" s="23">
        <f t="shared" si="63"/>
        <v>1.1926631029773509E-3</v>
      </c>
      <c r="W364" s="23">
        <f t="shared" si="64"/>
        <v>1.088926549207671E-2</v>
      </c>
      <c r="X364" s="23">
        <f t="shared" si="65"/>
        <v>-7.8906836498031182E-5</v>
      </c>
    </row>
    <row r="365" spans="1:24">
      <c r="A365" s="5">
        <v>5594</v>
      </c>
      <c r="B365" s="5">
        <v>9586</v>
      </c>
      <c r="C365" s="5">
        <v>739</v>
      </c>
      <c r="D365" s="5">
        <v>1048</v>
      </c>
      <c r="E365" s="5">
        <v>5732</v>
      </c>
      <c r="F365" s="5">
        <v>3256</v>
      </c>
      <c r="G365" s="5">
        <v>555</v>
      </c>
      <c r="H365" s="5">
        <v>12</v>
      </c>
      <c r="I365" s="5">
        <v>138</v>
      </c>
      <c r="J365" s="5">
        <v>39</v>
      </c>
      <c r="K365" s="5">
        <v>670</v>
      </c>
      <c r="N365" s="23">
        <f t="shared" si="55"/>
        <v>-1.6215727146057782E-5</v>
      </c>
      <c r="O365" s="23">
        <f t="shared" si="56"/>
        <v>-3.4118245814118844E-6</v>
      </c>
      <c r="P365" s="23">
        <f t="shared" si="57"/>
        <v>-1.925065699405812E-4</v>
      </c>
      <c r="Q365" s="23">
        <f t="shared" si="58"/>
        <v>-9.3775099525019671E-5</v>
      </c>
      <c r="R365" s="23">
        <f t="shared" si="59"/>
        <v>-3.1040205525584728E-6</v>
      </c>
      <c r="S365" s="23">
        <f t="shared" si="60"/>
        <v>-5.713542845314826E-5</v>
      </c>
      <c r="T365" s="23">
        <f t="shared" si="61"/>
        <v>-1.5564382693997433E-4</v>
      </c>
      <c r="U365" s="23">
        <f t="shared" si="62"/>
        <v>9.8863755023833877E-3</v>
      </c>
      <c r="V365" s="23">
        <f t="shared" si="63"/>
        <v>-3.9078486604263044E-4</v>
      </c>
      <c r="W365" s="23">
        <f t="shared" si="64"/>
        <v>6.4748186722401362E-3</v>
      </c>
      <c r="X365" s="23">
        <f t="shared" si="65"/>
        <v>-1.7114949403240846E-4</v>
      </c>
    </row>
    <row r="366" spans="1:24">
      <c r="A366" s="5">
        <v>11336</v>
      </c>
      <c r="B366" s="5">
        <v>15350</v>
      </c>
      <c r="C366" s="5">
        <v>583</v>
      </c>
      <c r="D366" s="5">
        <v>724</v>
      </c>
      <c r="E366" s="5">
        <v>13876</v>
      </c>
      <c r="F366" s="5">
        <v>10160</v>
      </c>
      <c r="G366" s="5">
        <v>484</v>
      </c>
      <c r="H366" s="5">
        <v>4</v>
      </c>
      <c r="I366" s="5">
        <v>41</v>
      </c>
      <c r="J366" s="5">
        <v>9</v>
      </c>
      <c r="K366" s="5">
        <v>547</v>
      </c>
      <c r="N366" s="23">
        <f t="shared" si="55"/>
        <v>-5.1499076836048616E-6</v>
      </c>
      <c r="O366" s="23">
        <f t="shared" si="56"/>
        <v>-2.4394991185427504E-6</v>
      </c>
      <c r="P366" s="23">
        <f t="shared" si="57"/>
        <v>-3.5301549070352998E-4</v>
      </c>
      <c r="Q366" s="23">
        <f t="shared" si="58"/>
        <v>-1.7446448407075474E-4</v>
      </c>
      <c r="R366" s="23">
        <f t="shared" si="59"/>
        <v>-8.3844972432924239E-7</v>
      </c>
      <c r="S366" s="23">
        <f t="shared" si="60"/>
        <v>5.9693992443257138E-5</v>
      </c>
      <c r="T366" s="23">
        <f t="shared" si="61"/>
        <v>-3.444342726230981E-4</v>
      </c>
      <c r="U366" s="23">
        <f t="shared" si="62"/>
        <v>-7.8563372942956171E-3</v>
      </c>
      <c r="V366" s="23">
        <f t="shared" si="63"/>
        <v>-1.3160526551687641E-3</v>
      </c>
      <c r="W366" s="23">
        <f t="shared" si="64"/>
        <v>-1.0079356902147014E-2</v>
      </c>
      <c r="X366" s="23">
        <f t="shared" si="65"/>
        <v>-3.2873070065363624E-4</v>
      </c>
    </row>
    <row r="367" spans="1:24">
      <c r="A367" s="5">
        <v>5582</v>
      </c>
      <c r="B367" s="5">
        <v>9903</v>
      </c>
      <c r="C367" s="5">
        <v>708</v>
      </c>
      <c r="D367" s="5">
        <v>923</v>
      </c>
      <c r="E367" s="5">
        <v>6315</v>
      </c>
      <c r="F367" s="5">
        <v>3422</v>
      </c>
      <c r="G367" s="5">
        <v>557</v>
      </c>
      <c r="H367" s="5">
        <v>2</v>
      </c>
      <c r="I367" s="5">
        <v>163</v>
      </c>
      <c r="J367" s="5">
        <v>35</v>
      </c>
      <c r="K367" s="5">
        <v>620</v>
      </c>
      <c r="N367" s="23">
        <f t="shared" si="55"/>
        <v>-1.6238853205540442E-5</v>
      </c>
      <c r="O367" s="23">
        <f t="shared" si="56"/>
        <v>-3.3583500547412536E-6</v>
      </c>
      <c r="P367" s="23">
        <f t="shared" si="57"/>
        <v>-2.2440257342552615E-4</v>
      </c>
      <c r="Q367" s="23">
        <f t="shared" si="58"/>
        <v>-1.2490526331581251E-4</v>
      </c>
      <c r="R367" s="23">
        <f t="shared" si="59"/>
        <v>-2.9418363933176036E-6</v>
      </c>
      <c r="S367" s="23">
        <f t="shared" si="60"/>
        <v>-5.4326378066589267E-5</v>
      </c>
      <c r="T367" s="23">
        <f t="shared" si="61"/>
        <v>-1.5032578621650605E-4</v>
      </c>
      <c r="U367" s="23">
        <f t="shared" si="62"/>
        <v>-1.2292015493465367E-2</v>
      </c>
      <c r="V367" s="23">
        <f t="shared" si="63"/>
        <v>-1.5231378637094653E-4</v>
      </c>
      <c r="W367" s="23">
        <f t="shared" si="64"/>
        <v>4.267595262321849E-3</v>
      </c>
      <c r="X367" s="23">
        <f t="shared" si="65"/>
        <v>-2.3520689509794822E-4</v>
      </c>
    </row>
    <row r="368" spans="1:24">
      <c r="A368" s="5">
        <v>28352</v>
      </c>
      <c r="B368" s="5">
        <v>55202</v>
      </c>
      <c r="C368" s="5">
        <v>1476</v>
      </c>
      <c r="D368" s="5">
        <v>1990</v>
      </c>
      <c r="E368" s="5">
        <v>47899</v>
      </c>
      <c r="F368" s="5">
        <v>24512</v>
      </c>
      <c r="G368" s="5">
        <v>1185</v>
      </c>
      <c r="H368" s="5">
        <v>45</v>
      </c>
      <c r="I368" s="5">
        <v>407</v>
      </c>
      <c r="J368" s="5">
        <v>76</v>
      </c>
      <c r="K368" s="5">
        <v>1242</v>
      </c>
      <c r="N368" s="23">
        <f t="shared" si="55"/>
        <v>2.7642844662807343E-5</v>
      </c>
      <c r="O368" s="23">
        <f t="shared" si="56"/>
        <v>4.2831091996843007E-6</v>
      </c>
      <c r="P368" s="23">
        <f t="shared" si="57"/>
        <v>5.6579519033052956E-4</v>
      </c>
      <c r="Q368" s="23">
        <f t="shared" si="58"/>
        <v>1.4082181480239527E-4</v>
      </c>
      <c r="R368" s="23">
        <f t="shared" si="59"/>
        <v>8.6263730026898044E-6</v>
      </c>
      <c r="S368" s="23">
        <f t="shared" si="60"/>
        <v>3.0255839694864678E-4</v>
      </c>
      <c r="T368" s="23">
        <f t="shared" si="61"/>
        <v>1.5195390009525326E-3</v>
      </c>
      <c r="U368" s="23">
        <f t="shared" si="62"/>
        <v>8.3075065788684288E-2</v>
      </c>
      <c r="V368" s="23">
        <f t="shared" si="63"/>
        <v>2.1751639512246883E-3</v>
      </c>
      <c r="W368" s="23">
        <f t="shared" si="64"/>
        <v>2.6891635213984289E-2</v>
      </c>
      <c r="X368" s="23">
        <f t="shared" si="65"/>
        <v>5.6166717415736644E-4</v>
      </c>
    </row>
    <row r="369" spans="1:24">
      <c r="A369" s="5">
        <v>17912</v>
      </c>
      <c r="B369" s="5">
        <v>34774</v>
      </c>
      <c r="C369" s="5">
        <v>2750</v>
      </c>
      <c r="D369" s="5">
        <v>6591</v>
      </c>
      <c r="E369" s="5">
        <v>21009</v>
      </c>
      <c r="F369" s="5">
        <v>11408</v>
      </c>
      <c r="G369" s="5">
        <v>2256</v>
      </c>
      <c r="H369" s="5">
        <v>17</v>
      </c>
      <c r="I369" s="5">
        <v>447</v>
      </c>
      <c r="J369" s="5">
        <v>123</v>
      </c>
      <c r="K369" s="5">
        <v>2567</v>
      </c>
      <c r="N369" s="23">
        <f t="shared" si="55"/>
        <v>7.5231729128929441E-6</v>
      </c>
      <c r="O369" s="23">
        <f t="shared" si="56"/>
        <v>8.3712298256239487E-7</v>
      </c>
      <c r="P369" s="23">
        <f t="shared" si="57"/>
        <v>1.8766180432279449E-3</v>
      </c>
      <c r="Q369" s="23">
        <f t="shared" si="58"/>
        <v>1.2866608836138984E-3</v>
      </c>
      <c r="R369" s="23">
        <f t="shared" si="59"/>
        <v>1.1458720730380345E-6</v>
      </c>
      <c r="S369" s="23">
        <f t="shared" si="60"/>
        <v>8.0812636313291024E-5</v>
      </c>
      <c r="T369" s="23">
        <f t="shared" si="61"/>
        <v>4.3673498083697943E-3</v>
      </c>
      <c r="U369" s="23">
        <f t="shared" si="62"/>
        <v>2.0975571000307763E-2</v>
      </c>
      <c r="V369" s="23">
        <f t="shared" si="63"/>
        <v>2.5567176786993827E-3</v>
      </c>
      <c r="W369" s="23">
        <f t="shared" si="64"/>
        <v>5.282651028052416E-2</v>
      </c>
      <c r="X369" s="23">
        <f t="shared" si="65"/>
        <v>2.2591883023941701E-3</v>
      </c>
    </row>
    <row r="370" spans="1:24">
      <c r="A370" s="5">
        <v>35360</v>
      </c>
      <c r="B370" s="5">
        <v>45260</v>
      </c>
      <c r="C370" s="5">
        <v>339</v>
      </c>
      <c r="D370" s="5">
        <v>477</v>
      </c>
      <c r="E370" s="5">
        <v>9105</v>
      </c>
      <c r="F370" s="5">
        <v>5472</v>
      </c>
      <c r="G370" s="5">
        <v>156</v>
      </c>
      <c r="H370" s="5">
        <v>7</v>
      </c>
      <c r="I370" s="5">
        <v>38</v>
      </c>
      <c r="J370" s="5">
        <v>11</v>
      </c>
      <c r="K370" s="5">
        <v>325</v>
      </c>
      <c r="N370" s="23">
        <f t="shared" si="55"/>
        <v>4.1148463400680919E-5</v>
      </c>
      <c r="O370" s="23">
        <f t="shared" si="56"/>
        <v>2.6059995966577693E-6</v>
      </c>
      <c r="P370" s="23">
        <f t="shared" si="57"/>
        <v>-6.0406790523019355E-4</v>
      </c>
      <c r="Q370" s="23">
        <f t="shared" si="58"/>
        <v>-2.3597768772136142E-4</v>
      </c>
      <c r="R370" s="23">
        <f t="shared" si="59"/>
        <v>-2.1656892161614696E-6</v>
      </c>
      <c r="S370" s="23">
        <f t="shared" si="60"/>
        <v>-1.9636297991613735E-5</v>
      </c>
      <c r="T370" s="23">
        <f t="shared" si="61"/>
        <v>-1.2165929512718953E-3</v>
      </c>
      <c r="U370" s="23">
        <f t="shared" si="62"/>
        <v>-1.2028199955409903E-3</v>
      </c>
      <c r="V370" s="23">
        <f t="shared" si="63"/>
        <v>-1.3446691847293661E-3</v>
      </c>
      <c r="W370" s="23">
        <f t="shared" si="64"/>
        <v>-8.9757451971878722E-3</v>
      </c>
      <c r="X370" s="23">
        <f t="shared" si="65"/>
        <v>-6.1314556138463284E-4</v>
      </c>
    </row>
    <row r="371" spans="1:24">
      <c r="A371" s="5">
        <v>9084</v>
      </c>
      <c r="B371" s="5">
        <v>15194</v>
      </c>
      <c r="C371" s="5">
        <v>962</v>
      </c>
      <c r="D371" s="5">
        <v>1897</v>
      </c>
      <c r="E371" s="5">
        <v>11853</v>
      </c>
      <c r="F371" s="5">
        <v>7024</v>
      </c>
      <c r="G371" s="5">
        <v>758</v>
      </c>
      <c r="H371" s="5">
        <v>2</v>
      </c>
      <c r="I371" s="5">
        <v>93</v>
      </c>
      <c r="J371" s="5">
        <v>26</v>
      </c>
      <c r="K371" s="5">
        <v>916</v>
      </c>
      <c r="N371" s="23">
        <f t="shared" si="55"/>
        <v>-9.4898981798507648E-6</v>
      </c>
      <c r="O371" s="23">
        <f t="shared" si="56"/>
        <v>-2.4658146584816096E-6</v>
      </c>
      <c r="P371" s="23">
        <f t="shared" si="57"/>
        <v>3.693887448337769E-5</v>
      </c>
      <c r="Q371" s="23">
        <f t="shared" si="58"/>
        <v>1.1766097294204539E-4</v>
      </c>
      <c r="R371" s="23">
        <f t="shared" si="59"/>
        <v>-1.4012259750055357E-6</v>
      </c>
      <c r="S371" s="23">
        <f t="shared" si="60"/>
        <v>6.626630923684815E-6</v>
      </c>
      <c r="T371" s="23">
        <f t="shared" si="61"/>
        <v>3.8413730649205569E-4</v>
      </c>
      <c r="U371" s="23">
        <f t="shared" si="62"/>
        <v>-1.2292015493465367E-2</v>
      </c>
      <c r="V371" s="23">
        <f t="shared" si="63"/>
        <v>-8.2003280945166146E-4</v>
      </c>
      <c r="W371" s="23">
        <f t="shared" si="64"/>
        <v>-6.9865740999429621E-4</v>
      </c>
      <c r="X371" s="23">
        <f t="shared" si="65"/>
        <v>1.4401291921004719E-4</v>
      </c>
    </row>
    <row r="372" spans="1:24">
      <c r="A372" s="5">
        <v>6880</v>
      </c>
      <c r="B372" s="5">
        <v>11736</v>
      </c>
      <c r="C372" s="5">
        <v>671</v>
      </c>
      <c r="D372" s="5">
        <v>889</v>
      </c>
      <c r="E372" s="5">
        <v>9389</v>
      </c>
      <c r="F372" s="5">
        <v>5232</v>
      </c>
      <c r="G372" s="5">
        <v>556</v>
      </c>
      <c r="H372" s="5">
        <v>0</v>
      </c>
      <c r="I372" s="5">
        <v>59</v>
      </c>
      <c r="J372" s="5">
        <v>16</v>
      </c>
      <c r="K372" s="5">
        <v>639</v>
      </c>
      <c r="N372" s="23">
        <f t="shared" si="55"/>
        <v>-1.3737384438166027E-5</v>
      </c>
      <c r="O372" s="23">
        <f t="shared" si="56"/>
        <v>-3.0491424604596573E-6</v>
      </c>
      <c r="P372" s="23">
        <f t="shared" si="57"/>
        <v>-2.6247199693981528E-4</v>
      </c>
      <c r="Q372" s="23">
        <f t="shared" si="58"/>
        <v>-1.3337266786690816E-4</v>
      </c>
      <c r="R372" s="23">
        <f t="shared" si="59"/>
        <v>-2.0866835536839277E-6</v>
      </c>
      <c r="S372" s="23">
        <f t="shared" si="60"/>
        <v>-2.3697575658927943E-5</v>
      </c>
      <c r="T372" s="23">
        <f t="shared" si="61"/>
        <v>-1.5298480657824018E-4</v>
      </c>
      <c r="U372" s="23">
        <f t="shared" si="62"/>
        <v>-1.6727693692635118E-2</v>
      </c>
      <c r="V372" s="23">
        <f t="shared" si="63"/>
        <v>-1.1443534778051516E-3</v>
      </c>
      <c r="W372" s="23">
        <f t="shared" si="64"/>
        <v>-6.216715934790013E-3</v>
      </c>
      <c r="X372" s="23">
        <f t="shared" si="65"/>
        <v>-2.1086508269304311E-4</v>
      </c>
    </row>
    <row r="373" spans="1:24">
      <c r="A373" s="5">
        <v>12824</v>
      </c>
      <c r="B373" s="5">
        <v>18929</v>
      </c>
      <c r="C373" s="5">
        <v>830</v>
      </c>
      <c r="D373" s="5">
        <v>864</v>
      </c>
      <c r="E373" s="5">
        <v>15678</v>
      </c>
      <c r="F373" s="5">
        <v>10968</v>
      </c>
      <c r="G373" s="5">
        <v>705</v>
      </c>
      <c r="H373" s="5">
        <v>0</v>
      </c>
      <c r="I373" s="5">
        <v>286</v>
      </c>
      <c r="J373" s="5">
        <v>30</v>
      </c>
      <c r="K373" s="5">
        <v>623</v>
      </c>
      <c r="N373" s="23">
        <f t="shared" si="55"/>
        <v>-2.2822763077549929E-6</v>
      </c>
      <c r="O373" s="23">
        <f t="shared" si="56"/>
        <v>-1.8357599041762289E-6</v>
      </c>
      <c r="P373" s="23">
        <f t="shared" si="57"/>
        <v>-9.8876366162194376E-5</v>
      </c>
      <c r="Q373" s="23">
        <f t="shared" si="58"/>
        <v>-1.3959870062506675E-4</v>
      </c>
      <c r="R373" s="23">
        <f t="shared" si="59"/>
        <v>-3.3715323213019108E-7</v>
      </c>
      <c r="S373" s="23">
        <f t="shared" si="60"/>
        <v>7.3366960589881647E-5</v>
      </c>
      <c r="T373" s="23">
        <f t="shared" si="61"/>
        <v>2.4320922732014638E-4</v>
      </c>
      <c r="U373" s="23">
        <f t="shared" si="62"/>
        <v>-1.6727693692635118E-2</v>
      </c>
      <c r="V373" s="23">
        <f t="shared" si="63"/>
        <v>1.0209639256137384E-3</v>
      </c>
      <c r="W373" s="23">
        <f t="shared" si="64"/>
        <v>1.5085659999239907E-3</v>
      </c>
      <c r="X373" s="23">
        <f t="shared" si="65"/>
        <v>-2.3136345103401583E-4</v>
      </c>
    </row>
    <row r="374" spans="1:24">
      <c r="A374" s="5">
        <v>6596</v>
      </c>
      <c r="B374" s="5">
        <v>9835</v>
      </c>
      <c r="C374" s="5">
        <v>564</v>
      </c>
      <c r="D374" s="5">
        <v>678</v>
      </c>
      <c r="E374" s="5">
        <v>8242</v>
      </c>
      <c r="F374" s="5">
        <v>5352</v>
      </c>
      <c r="G374" s="5">
        <v>456</v>
      </c>
      <c r="H374" s="5">
        <v>0</v>
      </c>
      <c r="I374" s="5">
        <v>66</v>
      </c>
      <c r="J374" s="5">
        <v>13</v>
      </c>
      <c r="K374" s="5">
        <v>526</v>
      </c>
      <c r="N374" s="23">
        <f t="shared" si="55"/>
        <v>-1.4284701179255651E-5</v>
      </c>
      <c r="O374" s="23">
        <f t="shared" si="56"/>
        <v>-3.3698209311248591E-6</v>
      </c>
      <c r="P374" s="23">
        <f t="shared" si="57"/>
        <v>-3.7256465412978656E-4</v>
      </c>
      <c r="Q374" s="23">
        <f t="shared" si="58"/>
        <v>-1.8592038434576651E-4</v>
      </c>
      <c r="R374" s="23">
        <f t="shared" si="59"/>
        <v>-2.4057662820703382E-6</v>
      </c>
      <c r="S374" s="23">
        <f t="shared" si="60"/>
        <v>-2.1666936825270837E-5</v>
      </c>
      <c r="T374" s="23">
        <f t="shared" si="61"/>
        <v>-4.1888684275165399E-4</v>
      </c>
      <c r="U374" s="23">
        <f t="shared" si="62"/>
        <v>-1.6727693692635118E-2</v>
      </c>
      <c r="V374" s="23">
        <f t="shared" si="63"/>
        <v>-1.0775815754970801E-3</v>
      </c>
      <c r="W374" s="23">
        <f t="shared" si="64"/>
        <v>-7.8721334922287282E-3</v>
      </c>
      <c r="X374" s="23">
        <f t="shared" si="65"/>
        <v>-3.5563480910116298E-4</v>
      </c>
    </row>
    <row r="375" spans="1:24">
      <c r="A375" s="5">
        <v>7492</v>
      </c>
      <c r="B375" s="5">
        <v>12414</v>
      </c>
      <c r="C375" s="5">
        <v>838</v>
      </c>
      <c r="D375" s="5">
        <v>1274</v>
      </c>
      <c r="E375" s="5">
        <v>8452</v>
      </c>
      <c r="F375" s="5">
        <v>5024</v>
      </c>
      <c r="G375" s="5">
        <v>670</v>
      </c>
      <c r="H375" s="5">
        <v>8</v>
      </c>
      <c r="I375" s="5">
        <v>236</v>
      </c>
      <c r="J375" s="5">
        <v>51</v>
      </c>
      <c r="K375" s="5">
        <v>713</v>
      </c>
      <c r="N375" s="23">
        <f t="shared" si="55"/>
        <v>-1.2557955404550355E-5</v>
      </c>
      <c r="O375" s="23">
        <f t="shared" si="56"/>
        <v>-2.9347710753407686E-6</v>
      </c>
      <c r="P375" s="23">
        <f t="shared" si="57"/>
        <v>-9.0645139456402139E-5</v>
      </c>
      <c r="Q375" s="23">
        <f t="shared" si="58"/>
        <v>-3.7491763391266187E-5</v>
      </c>
      <c r="R375" s="23">
        <f t="shared" si="59"/>
        <v>-2.3473466020693388E-6</v>
      </c>
      <c r="S375" s="23">
        <f t="shared" si="60"/>
        <v>-2.7217349637266924E-5</v>
      </c>
      <c r="T375" s="23">
        <f t="shared" si="61"/>
        <v>1.5014351465945155E-4</v>
      </c>
      <c r="U375" s="23">
        <f t="shared" si="62"/>
        <v>1.0150191040438853E-3</v>
      </c>
      <c r="V375" s="23">
        <f t="shared" si="63"/>
        <v>5.4402176627037051E-4</v>
      </c>
      <c r="W375" s="23">
        <f t="shared" si="64"/>
        <v>1.3096488901994996E-2</v>
      </c>
      <c r="X375" s="23">
        <f t="shared" si="65"/>
        <v>-1.1606012911604426E-4</v>
      </c>
    </row>
    <row r="376" spans="1:24">
      <c r="A376" s="5">
        <v>44288</v>
      </c>
      <c r="B376" s="5">
        <v>60918</v>
      </c>
      <c r="C376" s="5">
        <v>1215</v>
      </c>
      <c r="D376" s="5">
        <v>1746</v>
      </c>
      <c r="E376" s="5">
        <v>22130</v>
      </c>
      <c r="F376" s="5">
        <v>14224</v>
      </c>
      <c r="G376" s="5">
        <v>814</v>
      </c>
      <c r="H376" s="5">
        <v>2</v>
      </c>
      <c r="I376" s="5">
        <v>152</v>
      </c>
      <c r="J376" s="5">
        <v>11</v>
      </c>
      <c r="K376" s="5">
        <v>1105</v>
      </c>
      <c r="N376" s="23">
        <f t="shared" si="55"/>
        <v>5.8354251655780128E-5</v>
      </c>
      <c r="O376" s="23">
        <f t="shared" si="56"/>
        <v>5.2473375733414783E-6</v>
      </c>
      <c r="P376" s="23">
        <f t="shared" si="57"/>
        <v>2.9725141905405746E-4</v>
      </c>
      <c r="Q376" s="23">
        <f t="shared" si="58"/>
        <v>8.0055735082767637E-5</v>
      </c>
      <c r="R376" s="23">
        <f t="shared" si="59"/>
        <v>1.4577218886624164E-6</v>
      </c>
      <c r="S376" s="23">
        <f t="shared" si="60"/>
        <v>1.2846496094311106E-4</v>
      </c>
      <c r="T376" s="23">
        <f t="shared" si="61"/>
        <v>5.3304244674916746E-4</v>
      </c>
      <c r="U376" s="23">
        <f t="shared" si="62"/>
        <v>-1.2292015493465367E-2</v>
      </c>
      <c r="V376" s="23">
        <f t="shared" si="63"/>
        <v>-2.5724106142648744E-4</v>
      </c>
      <c r="W376" s="23">
        <f t="shared" si="64"/>
        <v>-8.9757451971878722E-3</v>
      </c>
      <c r="X376" s="23">
        <f t="shared" si="65"/>
        <v>3.8614989523778751E-4</v>
      </c>
    </row>
    <row r="377" spans="1:24">
      <c r="A377" s="5">
        <v>105632</v>
      </c>
      <c r="B377" s="5">
        <v>147918</v>
      </c>
      <c r="C377" s="5">
        <v>3984</v>
      </c>
      <c r="D377" s="5">
        <v>3391</v>
      </c>
      <c r="E377" s="5">
        <v>48575</v>
      </c>
      <c r="F377" s="5">
        <v>27328</v>
      </c>
      <c r="G377" s="5">
        <v>1936</v>
      </c>
      <c r="H377" s="5">
        <v>51</v>
      </c>
      <c r="I377" s="5">
        <v>1998</v>
      </c>
      <c r="J377" s="5">
        <v>128</v>
      </c>
      <c r="K377" s="5">
        <v>2254</v>
      </c>
      <c r="N377" s="23">
        <f t="shared" si="55"/>
        <v>1.7657466773113921E-4</v>
      </c>
      <c r="O377" s="23">
        <f t="shared" si="56"/>
        <v>1.9923311770013E-5</v>
      </c>
      <c r="P377" s="23">
        <f t="shared" si="57"/>
        <v>3.1462847625963988E-3</v>
      </c>
      <c r="Q377" s="23">
        <f t="shared" si="58"/>
        <v>4.8972869056960154E-4</v>
      </c>
      <c r="R377" s="23">
        <f t="shared" si="59"/>
        <v>8.8144287345025447E-6</v>
      </c>
      <c r="S377" s="23">
        <f t="shared" si="60"/>
        <v>3.5021072157846684E-4</v>
      </c>
      <c r="T377" s="23">
        <f t="shared" si="61"/>
        <v>3.5164632926148703E-3</v>
      </c>
      <c r="U377" s="23">
        <f t="shared" si="62"/>
        <v>9.6382100386193534E-2</v>
      </c>
      <c r="V377" s="23">
        <f t="shared" si="63"/>
        <v>1.7351463461530651E-2</v>
      </c>
      <c r="W377" s="23">
        <f t="shared" si="64"/>
        <v>5.5585539542922016E-2</v>
      </c>
      <c r="X377" s="23">
        <f t="shared" si="65"/>
        <v>1.858188971723891E-3</v>
      </c>
    </row>
    <row r="378" spans="1:24">
      <c r="A378" s="5">
        <v>128064</v>
      </c>
      <c r="B378" s="5">
        <v>251269</v>
      </c>
      <c r="C378" s="5">
        <v>1539</v>
      </c>
      <c r="D378" s="5">
        <v>2506</v>
      </c>
      <c r="E378" s="5">
        <v>84046</v>
      </c>
      <c r="F378" s="5">
        <v>32384</v>
      </c>
      <c r="G378" s="5">
        <v>985</v>
      </c>
      <c r="H378" s="5">
        <v>8</v>
      </c>
      <c r="I378" s="5">
        <v>186</v>
      </c>
      <c r="J378" s="5">
        <v>18</v>
      </c>
      <c r="K378" s="5">
        <v>1408</v>
      </c>
      <c r="N378" s="23">
        <f t="shared" si="55"/>
        <v>2.1980498159072541E-4</v>
      </c>
      <c r="O378" s="23">
        <f t="shared" si="56"/>
        <v>3.7357525668865853E-5</v>
      </c>
      <c r="P378" s="23">
        <f t="shared" si="57"/>
        <v>6.3061610063864344E-4</v>
      </c>
      <c r="Q378" s="23">
        <f t="shared" si="58"/>
        <v>2.6932713093078816E-4</v>
      </c>
      <c r="R378" s="23">
        <f t="shared" si="59"/>
        <v>1.8682069064576102E-5</v>
      </c>
      <c r="S378" s="23">
        <f t="shared" si="60"/>
        <v>4.3576830443655285E-4</v>
      </c>
      <c r="T378" s="23">
        <f t="shared" si="61"/>
        <v>9.8773492860570501E-4</v>
      </c>
      <c r="U378" s="23">
        <f t="shared" si="62"/>
        <v>1.0150191040438853E-3</v>
      </c>
      <c r="V378" s="23">
        <f t="shared" si="63"/>
        <v>6.70796069270027E-5</v>
      </c>
      <c r="W378" s="23">
        <f t="shared" si="64"/>
        <v>-5.1131042298308699E-3</v>
      </c>
      <c r="X378" s="23">
        <f t="shared" si="65"/>
        <v>7.7433774569495841E-4</v>
      </c>
    </row>
    <row r="379" spans="1:24">
      <c r="A379" s="5">
        <v>5994</v>
      </c>
      <c r="B379" s="5">
        <v>9970</v>
      </c>
      <c r="C379" s="5">
        <v>964</v>
      </c>
      <c r="D379" s="5">
        <v>1254</v>
      </c>
      <c r="E379" s="5">
        <v>6896</v>
      </c>
      <c r="F379" s="5">
        <v>3998</v>
      </c>
      <c r="G379" s="5">
        <v>683</v>
      </c>
      <c r="H379" s="5">
        <v>11</v>
      </c>
      <c r="I379" s="5">
        <v>235</v>
      </c>
      <c r="J379" s="5">
        <v>34</v>
      </c>
      <c r="K379" s="5">
        <v>838</v>
      </c>
      <c r="N379" s="23">
        <f t="shared" si="55"/>
        <v>-1.5444858496635773E-5</v>
      </c>
      <c r="O379" s="23">
        <f t="shared" si="56"/>
        <v>-3.3470478677162307E-6</v>
      </c>
      <c r="P379" s="23">
        <f t="shared" si="57"/>
        <v>3.8996681159825753E-5</v>
      </c>
      <c r="Q379" s="23">
        <f t="shared" si="58"/>
        <v>-4.2472589597793042E-5</v>
      </c>
      <c r="R379" s="23">
        <f t="shared" si="59"/>
        <v>-2.7802086119815054E-6</v>
      </c>
      <c r="S379" s="23">
        <f t="shared" si="60"/>
        <v>-4.4579311665035164E-5</v>
      </c>
      <c r="T379" s="23">
        <f t="shared" si="61"/>
        <v>1.8471077936199534E-4</v>
      </c>
      <c r="U379" s="23">
        <f t="shared" si="62"/>
        <v>7.6685364027985117E-3</v>
      </c>
      <c r="V379" s="23">
        <f t="shared" si="63"/>
        <v>5.3448292308350316E-4</v>
      </c>
      <c r="W379" s="23">
        <f t="shared" si="64"/>
        <v>3.7157894098422775E-3</v>
      </c>
      <c r="X379" s="23">
        <f t="shared" si="65"/>
        <v>4.408337354780516E-5</v>
      </c>
    </row>
    <row r="380" spans="1:24">
      <c r="A380" s="5">
        <v>6172</v>
      </c>
      <c r="B380" s="5">
        <v>10417</v>
      </c>
      <c r="C380" s="5">
        <v>718</v>
      </c>
      <c r="D380" s="5">
        <v>906</v>
      </c>
      <c r="E380" s="5">
        <v>7692</v>
      </c>
      <c r="F380" s="5">
        <v>4234</v>
      </c>
      <c r="G380" s="5">
        <v>508</v>
      </c>
      <c r="H380" s="5">
        <v>1</v>
      </c>
      <c r="I380" s="5">
        <v>64</v>
      </c>
      <c r="J380" s="5">
        <v>22</v>
      </c>
      <c r="K380" s="5">
        <v>684</v>
      </c>
      <c r="N380" s="23">
        <f t="shared" si="55"/>
        <v>-1.5101821947642979E-5</v>
      </c>
      <c r="O380" s="23">
        <f t="shared" si="56"/>
        <v>-3.271643724429884E-6</v>
      </c>
      <c r="P380" s="23">
        <f t="shared" si="57"/>
        <v>-2.1411354004328582E-4</v>
      </c>
      <c r="Q380" s="23">
        <f t="shared" si="58"/>
        <v>-1.2913896559136034E-4</v>
      </c>
      <c r="R380" s="23">
        <f t="shared" si="59"/>
        <v>-2.5587702058824794E-6</v>
      </c>
      <c r="S380" s="23">
        <f t="shared" si="60"/>
        <v>-4.0585721958842859E-5</v>
      </c>
      <c r="T380" s="23">
        <f t="shared" si="61"/>
        <v>-2.8061778394147878E-4</v>
      </c>
      <c r="U380" s="23">
        <f t="shared" si="62"/>
        <v>-1.4509854593050243E-2</v>
      </c>
      <c r="V380" s="23">
        <f t="shared" si="63"/>
        <v>-1.0966592618708148E-3</v>
      </c>
      <c r="W380" s="23">
        <f t="shared" si="64"/>
        <v>-2.9058808199125831E-3</v>
      </c>
      <c r="X380" s="23">
        <f t="shared" si="65"/>
        <v>-1.5321342173405732E-4</v>
      </c>
    </row>
    <row r="381" spans="1:24">
      <c r="A381" s="5">
        <v>4986</v>
      </c>
      <c r="B381" s="5">
        <v>8198</v>
      </c>
      <c r="C381" s="5">
        <v>662</v>
      </c>
      <c r="D381" s="5">
        <v>788</v>
      </c>
      <c r="E381" s="5">
        <v>5685</v>
      </c>
      <c r="F381" s="5">
        <v>3230</v>
      </c>
      <c r="G381" s="5">
        <v>469</v>
      </c>
      <c r="H381" s="5">
        <v>2</v>
      </c>
      <c r="I381" s="5">
        <v>92</v>
      </c>
      <c r="J381" s="5">
        <v>28</v>
      </c>
      <c r="K381" s="5">
        <v>614</v>
      </c>
      <c r="N381" s="23">
        <f t="shared" si="55"/>
        <v>-1.7387447493179232E-5</v>
      </c>
      <c r="O381" s="23">
        <f t="shared" si="56"/>
        <v>-3.645965411124299E-6</v>
      </c>
      <c r="P381" s="23">
        <f t="shared" si="57"/>
        <v>-2.7173212698383155E-4</v>
      </c>
      <c r="Q381" s="23">
        <f t="shared" si="58"/>
        <v>-1.5852584020986879E-4</v>
      </c>
      <c r="R381" s="23">
        <f t="shared" si="59"/>
        <v>-3.1170954333206016E-6</v>
      </c>
      <c r="S381" s="23">
        <f t="shared" si="60"/>
        <v>-5.7575400200440634E-5</v>
      </c>
      <c r="T381" s="23">
        <f t="shared" si="61"/>
        <v>-3.843195780491102E-4</v>
      </c>
      <c r="U381" s="23">
        <f t="shared" si="62"/>
        <v>-1.2292015493465367E-2</v>
      </c>
      <c r="V381" s="23">
        <f t="shared" si="63"/>
        <v>-8.2957165263852881E-4</v>
      </c>
      <c r="W381" s="23">
        <f t="shared" si="64"/>
        <v>4.0495429496484721E-4</v>
      </c>
      <c r="X381" s="23">
        <f t="shared" si="65"/>
        <v>-2.4289378322581298E-4</v>
      </c>
    </row>
    <row r="382" spans="1:24">
      <c r="A382" s="5">
        <v>6668</v>
      </c>
      <c r="B382" s="5">
        <v>10701</v>
      </c>
      <c r="C382" s="5">
        <v>669</v>
      </c>
      <c r="D382" s="5">
        <v>943</v>
      </c>
      <c r="E382" s="5">
        <v>7956</v>
      </c>
      <c r="F382" s="5">
        <v>4696</v>
      </c>
      <c r="G382" s="5">
        <v>492</v>
      </c>
      <c r="H382" s="5">
        <v>3</v>
      </c>
      <c r="I382" s="5">
        <v>53</v>
      </c>
      <c r="J382" s="5">
        <v>13</v>
      </c>
      <c r="K382" s="5">
        <v>642</v>
      </c>
      <c r="N382" s="23">
        <f t="shared" si="55"/>
        <v>-1.4145944822359691E-5</v>
      </c>
      <c r="O382" s="23">
        <f t="shared" si="56"/>
        <v>-3.2237359465924736E-6</v>
      </c>
      <c r="P382" s="23">
        <f t="shared" si="57"/>
        <v>-2.6452980361626332E-4</v>
      </c>
      <c r="Q382" s="23">
        <f t="shared" si="58"/>
        <v>-1.1992443710928567E-4</v>
      </c>
      <c r="R382" s="23">
        <f t="shared" si="59"/>
        <v>-2.4853283224526516E-6</v>
      </c>
      <c r="S382" s="23">
        <f t="shared" si="60"/>
        <v>-3.2767762449263007E-5</v>
      </c>
      <c r="T382" s="23">
        <f t="shared" si="61"/>
        <v>-3.2316210972922499E-4</v>
      </c>
      <c r="U382" s="23">
        <f t="shared" si="62"/>
        <v>-1.0074176393880493E-2</v>
      </c>
      <c r="V382" s="23">
        <f t="shared" si="63"/>
        <v>-1.2015865369263557E-3</v>
      </c>
      <c r="W382" s="23">
        <f t="shared" si="64"/>
        <v>-7.8721334922287282E-3</v>
      </c>
      <c r="X382" s="23">
        <f t="shared" si="65"/>
        <v>-2.0702163862911072E-4</v>
      </c>
    </row>
    <row r="383" spans="1:24">
      <c r="A383" s="5">
        <v>5298</v>
      </c>
      <c r="B383" s="5">
        <v>8875</v>
      </c>
      <c r="C383" s="5">
        <v>657</v>
      </c>
      <c r="D383" s="5">
        <v>874</v>
      </c>
      <c r="E383" s="5">
        <v>5640</v>
      </c>
      <c r="F383" s="5">
        <v>3206</v>
      </c>
      <c r="G383" s="5">
        <v>471</v>
      </c>
      <c r="H383" s="5">
        <v>5</v>
      </c>
      <c r="I383" s="5">
        <v>140</v>
      </c>
      <c r="J383" s="5">
        <v>38</v>
      </c>
      <c r="K383" s="5">
        <v>575</v>
      </c>
      <c r="N383" s="23">
        <f t="shared" si="55"/>
        <v>-1.6786169946630067E-5</v>
      </c>
      <c r="O383" s="23">
        <f t="shared" si="56"/>
        <v>-3.5317627153639931E-6</v>
      </c>
      <c r="P383" s="23">
        <f t="shared" si="57"/>
        <v>-2.7687664367495173E-4</v>
      </c>
      <c r="Q383" s="23">
        <f t="shared" si="58"/>
        <v>-1.3710828752180331E-4</v>
      </c>
      <c r="R383" s="23">
        <f t="shared" si="59"/>
        <v>-3.1296139361779585E-6</v>
      </c>
      <c r="S383" s="23">
        <f t="shared" si="60"/>
        <v>-5.7981527967172056E-5</v>
      </c>
      <c r="T383" s="23">
        <f t="shared" si="61"/>
        <v>-3.7900153732564189E-4</v>
      </c>
      <c r="U383" s="23">
        <f t="shared" si="62"/>
        <v>-5.6384981947107411E-3</v>
      </c>
      <c r="V383" s="23">
        <f t="shared" si="63"/>
        <v>-3.7170717966889574E-4</v>
      </c>
      <c r="W383" s="23">
        <f t="shared" si="64"/>
        <v>5.9230128197605642E-3</v>
      </c>
      <c r="X383" s="23">
        <f t="shared" si="65"/>
        <v>-2.9285855605693401E-4</v>
      </c>
    </row>
    <row r="384" spans="1:24">
      <c r="A384" s="5">
        <v>35008</v>
      </c>
      <c r="B384" s="5">
        <v>45508</v>
      </c>
      <c r="C384" s="5">
        <v>621</v>
      </c>
      <c r="D384" s="5">
        <v>768</v>
      </c>
      <c r="E384" s="5">
        <v>8149</v>
      </c>
      <c r="F384" s="5">
        <v>4864</v>
      </c>
      <c r="G384" s="5">
        <v>389</v>
      </c>
      <c r="H384" s="5">
        <v>0</v>
      </c>
      <c r="I384" s="5">
        <v>48</v>
      </c>
      <c r="J384" s="5">
        <v>8</v>
      </c>
      <c r="K384" s="5">
        <v>597</v>
      </c>
      <c r="N384" s="23">
        <f t="shared" si="55"/>
        <v>4.047009898918955E-5</v>
      </c>
      <c r="O384" s="23">
        <f t="shared" si="56"/>
        <v>2.6478345575862122E-6</v>
      </c>
      <c r="P384" s="23">
        <f t="shared" si="57"/>
        <v>-3.1391716385101683E-4</v>
      </c>
      <c r="Q384" s="23">
        <f t="shared" si="58"/>
        <v>-1.6350666641639565E-4</v>
      </c>
      <c r="R384" s="23">
        <f t="shared" si="59"/>
        <v>-2.4316378546422094E-6</v>
      </c>
      <c r="S384" s="23">
        <f t="shared" si="60"/>
        <v>-2.9924868082143061E-5</v>
      </c>
      <c r="T384" s="23">
        <f t="shared" si="61"/>
        <v>-5.9704120698784123E-4</v>
      </c>
      <c r="U384" s="23">
        <f t="shared" si="62"/>
        <v>-1.6727693692635118E-2</v>
      </c>
      <c r="V384" s="23">
        <f t="shared" si="63"/>
        <v>-1.2492807528606926E-3</v>
      </c>
      <c r="W384" s="23">
        <f t="shared" si="64"/>
        <v>-1.0631162754626586E-2</v>
      </c>
      <c r="X384" s="23">
        <f t="shared" si="65"/>
        <v>-2.6467329958809651E-4</v>
      </c>
    </row>
    <row r="385" spans="1:24">
      <c r="A385" s="5">
        <v>5402</v>
      </c>
      <c r="B385" s="5">
        <v>8891</v>
      </c>
      <c r="C385" s="5">
        <v>700</v>
      </c>
      <c r="D385" s="5">
        <v>1078</v>
      </c>
      <c r="E385" s="5">
        <v>6733</v>
      </c>
      <c r="F385" s="5">
        <v>3992</v>
      </c>
      <c r="G385" s="5">
        <v>514</v>
      </c>
      <c r="H385" s="5">
        <v>0</v>
      </c>
      <c r="I385" s="5">
        <v>112</v>
      </c>
      <c r="J385" s="5">
        <v>14</v>
      </c>
      <c r="K385" s="5">
        <v>633</v>
      </c>
      <c r="N385" s="23">
        <f t="shared" si="55"/>
        <v>-1.6585744097780345E-5</v>
      </c>
      <c r="O385" s="23">
        <f t="shared" si="56"/>
        <v>-3.529063685626674E-6</v>
      </c>
      <c r="P385" s="23">
        <f t="shared" si="57"/>
        <v>-2.326338001313184E-4</v>
      </c>
      <c r="Q385" s="23">
        <f t="shared" si="58"/>
        <v>-8.6303860215229387E-5</v>
      </c>
      <c r="R385" s="23">
        <f t="shared" si="59"/>
        <v>-2.8255534112203761E-6</v>
      </c>
      <c r="S385" s="23">
        <f t="shared" si="60"/>
        <v>-4.4680843606718023E-5</v>
      </c>
      <c r="T385" s="23">
        <f t="shared" si="61"/>
        <v>-2.6466366177107397E-4</v>
      </c>
      <c r="U385" s="23">
        <f t="shared" si="62"/>
        <v>-1.6727693692635118E-2</v>
      </c>
      <c r="V385" s="23">
        <f t="shared" si="63"/>
        <v>-6.3879478890118172E-4</v>
      </c>
      <c r="W385" s="23">
        <f t="shared" si="64"/>
        <v>-7.320327639749157E-3</v>
      </c>
      <c r="X385" s="23">
        <f t="shared" si="65"/>
        <v>-2.1855197082090786E-4</v>
      </c>
    </row>
    <row r="386" spans="1:24">
      <c r="A386" s="5">
        <v>9880</v>
      </c>
      <c r="B386" s="5">
        <v>12695</v>
      </c>
      <c r="C386" s="5">
        <v>524</v>
      </c>
      <c r="D386" s="5">
        <v>658</v>
      </c>
      <c r="E386" s="5">
        <v>7072</v>
      </c>
      <c r="F386" s="5">
        <v>4732</v>
      </c>
      <c r="G386" s="5">
        <v>382</v>
      </c>
      <c r="H386" s="5">
        <v>0</v>
      </c>
      <c r="I386" s="5">
        <v>35</v>
      </c>
      <c r="J386" s="5">
        <v>5</v>
      </c>
      <c r="K386" s="5">
        <v>497</v>
      </c>
      <c r="N386" s="23">
        <f t="shared" ref="N386:N449" si="66">(A386-$A$498)/$A$499</f>
        <v>-7.9558695675009698E-6</v>
      </c>
      <c r="O386" s="23">
        <f t="shared" ref="O386:O449" si="67">(B386-$B$498)/$B$499</f>
        <v>-2.8873693655791057E-6</v>
      </c>
      <c r="P386" s="23">
        <f t="shared" ref="P386:P449" si="68">(C386-$C$498)/$C$499</f>
        <v>-4.1372078765874781E-4</v>
      </c>
      <c r="Q386" s="23">
        <f t="shared" si="58"/>
        <v>-1.9090121055229337E-4</v>
      </c>
      <c r="R386" s="23">
        <f t="shared" si="59"/>
        <v>-2.73124735636162E-6</v>
      </c>
      <c r="S386" s="23">
        <f t="shared" si="60"/>
        <v>-3.2158570799165874E-5</v>
      </c>
      <c r="T386" s="23">
        <f t="shared" si="61"/>
        <v>-6.1565434951998022E-4</v>
      </c>
      <c r="U386" s="23">
        <f t="shared" si="62"/>
        <v>-1.6727693692635118E-2</v>
      </c>
      <c r="V386" s="23">
        <f t="shared" si="63"/>
        <v>-1.3732857142899682E-3</v>
      </c>
      <c r="W386" s="23">
        <f t="shared" si="64"/>
        <v>-1.2286580312065302E-2</v>
      </c>
      <c r="X386" s="23">
        <f t="shared" si="65"/>
        <v>-3.9278810171917603E-4</v>
      </c>
    </row>
    <row r="387" spans="1:24">
      <c r="A387" s="5">
        <v>3334</v>
      </c>
      <c r="B387" s="5">
        <v>5953</v>
      </c>
      <c r="C387" s="5">
        <v>584</v>
      </c>
      <c r="D387" s="5">
        <v>842</v>
      </c>
      <c r="E387" s="5">
        <v>4954</v>
      </c>
      <c r="F387" s="5">
        <v>2604</v>
      </c>
      <c r="G387" s="5">
        <v>440</v>
      </c>
      <c r="H387" s="5">
        <v>4</v>
      </c>
      <c r="I387" s="5">
        <v>37</v>
      </c>
      <c r="J387" s="5">
        <v>3</v>
      </c>
      <c r="K387" s="5">
        <v>565</v>
      </c>
      <c r="N387" s="23">
        <f t="shared" si="66"/>
        <v>-2.0571135015292125E-5</v>
      </c>
      <c r="O387" s="23">
        <f t="shared" si="67"/>
        <v>-4.0246730211418569E-6</v>
      </c>
      <c r="P387" s="23">
        <f t="shared" si="68"/>
        <v>-3.5198658736530596E-4</v>
      </c>
      <c r="Q387" s="23">
        <f t="shared" ref="Q387:Q450" si="69">(D387-$D$498)/$D$499</f>
        <v>-1.4507760945224629E-4</v>
      </c>
      <c r="R387" s="23">
        <f t="shared" ref="R387:R450" si="70">(E387-$E$498)/$E$499</f>
        <v>-3.3204515575145562E-6</v>
      </c>
      <c r="S387" s="23">
        <f t="shared" ref="S387:S450" si="71">(F387-$F$498)/$F$499</f>
        <v>-6.8168566116018526E-5</v>
      </c>
      <c r="T387" s="23">
        <f t="shared" ref="T387:T450" si="72">(G387-$G$498)/$G$499</f>
        <v>-4.614311685394002E-4</v>
      </c>
      <c r="U387" s="23">
        <f t="shared" ref="U387:U450" si="73">(H387-$H$498)/$H$499</f>
        <v>-7.8563372942956171E-3</v>
      </c>
      <c r="V387" s="23">
        <f t="shared" ref="V387:V450" si="74">(I387-$I$498)/$I$499</f>
        <v>-1.3542080279162335E-3</v>
      </c>
      <c r="W387" s="23">
        <f t="shared" ref="W387:W450" si="75">(J387-$J$498)/$J$499</f>
        <v>-1.3390192017024445E-2</v>
      </c>
      <c r="X387" s="23">
        <f t="shared" ref="X387:X450" si="76">(K387-$K$498)/$K$499</f>
        <v>-3.0567003627004195E-4</v>
      </c>
    </row>
    <row r="388" spans="1:24">
      <c r="A388" s="5">
        <v>3130</v>
      </c>
      <c r="B388" s="5">
        <v>5313</v>
      </c>
      <c r="C388" s="5">
        <v>522</v>
      </c>
      <c r="D388" s="5">
        <v>616</v>
      </c>
      <c r="E388" s="5">
        <v>3821</v>
      </c>
      <c r="F388" s="5">
        <v>2112</v>
      </c>
      <c r="G388" s="5">
        <v>385</v>
      </c>
      <c r="H388" s="5">
        <v>0</v>
      </c>
      <c r="I388" s="5">
        <v>48</v>
      </c>
      <c r="J388" s="5">
        <v>14</v>
      </c>
      <c r="K388" s="5">
        <v>495</v>
      </c>
      <c r="N388" s="23">
        <f t="shared" si="66"/>
        <v>-2.0964278026497347E-5</v>
      </c>
      <c r="O388" s="23">
        <f t="shared" si="67"/>
        <v>-4.1326342106346134E-6</v>
      </c>
      <c r="P388" s="23">
        <f t="shared" si="68"/>
        <v>-4.1577859433519586E-4</v>
      </c>
      <c r="Q388" s="23">
        <f t="shared" si="69"/>
        <v>-2.0136094558599976E-4</v>
      </c>
      <c r="R388" s="23">
        <f t="shared" si="70"/>
        <v>-3.6356396405675669E-6</v>
      </c>
      <c r="S388" s="23">
        <f t="shared" si="71"/>
        <v>-7.6494185334012653E-5</v>
      </c>
      <c r="T388" s="23">
        <f t="shared" si="72"/>
        <v>-6.0767728843477773E-4</v>
      </c>
      <c r="U388" s="23">
        <f t="shared" si="73"/>
        <v>-1.6727693692635118E-2</v>
      </c>
      <c r="V388" s="23">
        <f t="shared" si="74"/>
        <v>-1.2492807528606926E-3</v>
      </c>
      <c r="W388" s="23">
        <f t="shared" si="75"/>
        <v>-7.320327639749157E-3</v>
      </c>
      <c r="X388" s="23">
        <f t="shared" si="76"/>
        <v>-3.9535039776179761E-4</v>
      </c>
    </row>
    <row r="389" spans="1:24">
      <c r="A389" s="5">
        <v>32208</v>
      </c>
      <c r="B389" s="5">
        <v>55696</v>
      </c>
      <c r="C389" s="5">
        <v>1933</v>
      </c>
      <c r="D389" s="5">
        <v>2123</v>
      </c>
      <c r="E389" s="5">
        <v>43980</v>
      </c>
      <c r="F389" s="5">
        <v>24720</v>
      </c>
      <c r="G389" s="5">
        <v>1568</v>
      </c>
      <c r="H389" s="5">
        <v>6</v>
      </c>
      <c r="I389" s="5">
        <v>766</v>
      </c>
      <c r="J389" s="5">
        <v>109</v>
      </c>
      <c r="K389" s="5">
        <v>1367</v>
      </c>
      <c r="N389" s="23">
        <f t="shared" si="66"/>
        <v>3.5074018443235495E-5</v>
      </c>
      <c r="O389" s="23">
        <f t="shared" si="67"/>
        <v>4.3664417428240219E-6</v>
      </c>
      <c r="P389" s="23">
        <f t="shared" si="68"/>
        <v>1.0360040158989116E-3</v>
      </c>
      <c r="Q389" s="23">
        <f t="shared" si="69"/>
        <v>1.7394430907579888E-4</v>
      </c>
      <c r="R389" s="23">
        <f t="shared" si="70"/>
        <v>7.5361504982902025E-6</v>
      </c>
      <c r="S389" s="23">
        <f t="shared" si="71"/>
        <v>3.0607817092698577E-4</v>
      </c>
      <c r="T389" s="23">
        <f t="shared" si="72"/>
        <v>2.5379437994967075E-3</v>
      </c>
      <c r="U389" s="23">
        <f t="shared" si="73"/>
        <v>-3.4206590951258659E-3</v>
      </c>
      <c r="V389" s="23">
        <f t="shared" si="74"/>
        <v>5.5996086553100691E-3</v>
      </c>
      <c r="W389" s="23">
        <f t="shared" si="75"/>
        <v>4.5101228345810158E-2</v>
      </c>
      <c r="X389" s="23">
        <f t="shared" si="76"/>
        <v>7.2181067682121586E-4</v>
      </c>
    </row>
    <row r="390" spans="1:24">
      <c r="A390" s="5">
        <v>20920</v>
      </c>
      <c r="B390" s="5">
        <v>26026</v>
      </c>
      <c r="C390" s="5">
        <v>705</v>
      </c>
      <c r="D390" s="5">
        <v>913</v>
      </c>
      <c r="E390" s="5">
        <v>13546</v>
      </c>
      <c r="F390" s="5">
        <v>9768</v>
      </c>
      <c r="G390" s="5">
        <v>538</v>
      </c>
      <c r="H390" s="5">
        <v>1</v>
      </c>
      <c r="I390" s="5">
        <v>96</v>
      </c>
      <c r="J390" s="5">
        <v>18</v>
      </c>
      <c r="K390" s="5">
        <v>642</v>
      </c>
      <c r="N390" s="23">
        <f t="shared" si="66"/>
        <v>1.3320105156546441E-5</v>
      </c>
      <c r="O390" s="23">
        <f t="shared" si="67"/>
        <v>-6.3857152631671405E-7</v>
      </c>
      <c r="P390" s="23">
        <f t="shared" si="68"/>
        <v>-2.2748928344019822E-4</v>
      </c>
      <c r="Q390" s="23">
        <f t="shared" si="69"/>
        <v>-1.2739567641907595E-4</v>
      </c>
      <c r="R390" s="23">
        <f t="shared" si="70"/>
        <v>-9.3025207861652694E-7</v>
      </c>
      <c r="S390" s="23">
        <f t="shared" si="71"/>
        <v>5.3060572253310598E-5</v>
      </c>
      <c r="T390" s="23">
        <f t="shared" si="72"/>
        <v>-2.0084717308945467E-4</v>
      </c>
      <c r="U390" s="23">
        <f t="shared" si="73"/>
        <v>-1.4509854593050243E-2</v>
      </c>
      <c r="V390" s="23">
        <f t="shared" si="74"/>
        <v>-7.9141627989105941E-4</v>
      </c>
      <c r="W390" s="23">
        <f t="shared" si="75"/>
        <v>-5.1131042298308699E-3</v>
      </c>
      <c r="X390" s="23">
        <f t="shared" si="76"/>
        <v>-2.0702163862911072E-4</v>
      </c>
    </row>
    <row r="391" spans="1:24">
      <c r="A391" s="5">
        <v>3884</v>
      </c>
      <c r="B391" s="5">
        <v>6406</v>
      </c>
      <c r="C391" s="5">
        <v>518</v>
      </c>
      <c r="D391" s="5">
        <v>597</v>
      </c>
      <c r="E391" s="5">
        <v>4747</v>
      </c>
      <c r="F391" s="5">
        <v>2686</v>
      </c>
      <c r="G391" s="5">
        <v>392</v>
      </c>
      <c r="H391" s="5">
        <v>1</v>
      </c>
      <c r="I391" s="5">
        <v>57</v>
      </c>
      <c r="J391" s="5">
        <v>13</v>
      </c>
      <c r="K391" s="5">
        <v>483</v>
      </c>
      <c r="N391" s="23">
        <f t="shared" si="66"/>
        <v>-1.9511190622336865E-5</v>
      </c>
      <c r="O391" s="23">
        <f t="shared" si="67"/>
        <v>-3.9482567417040161E-6</v>
      </c>
      <c r="P391" s="23">
        <f t="shared" si="68"/>
        <v>-4.1989420768809201E-4</v>
      </c>
      <c r="Q391" s="23">
        <f t="shared" si="69"/>
        <v>-2.0609273048220029E-4</v>
      </c>
      <c r="R391" s="23">
        <f t="shared" si="70"/>
        <v>-3.3780366706583982E-6</v>
      </c>
      <c r="S391" s="23">
        <f t="shared" si="71"/>
        <v>-6.678096291301951E-5</v>
      </c>
      <c r="T391" s="23">
        <f t="shared" si="72"/>
        <v>-5.8906414590263875E-4</v>
      </c>
      <c r="U391" s="23">
        <f t="shared" si="73"/>
        <v>-1.4509854593050243E-2</v>
      </c>
      <c r="V391" s="23">
        <f t="shared" si="74"/>
        <v>-1.1634311641788863E-3</v>
      </c>
      <c r="W391" s="23">
        <f t="shared" si="75"/>
        <v>-7.8721334922287282E-3</v>
      </c>
      <c r="X391" s="23">
        <f t="shared" si="76"/>
        <v>-4.1072417401752717E-4</v>
      </c>
    </row>
    <row r="392" spans="1:24">
      <c r="A392" s="5">
        <v>4240</v>
      </c>
      <c r="B392" s="5">
        <v>7057</v>
      </c>
      <c r="C392" s="5">
        <v>601</v>
      </c>
      <c r="D392" s="5">
        <v>730</v>
      </c>
      <c r="E392" s="5">
        <v>5026</v>
      </c>
      <c r="F392" s="5">
        <v>2868</v>
      </c>
      <c r="G392" s="5">
        <v>461</v>
      </c>
      <c r="H392" s="5">
        <v>3</v>
      </c>
      <c r="I392" s="5">
        <v>114</v>
      </c>
      <c r="J392" s="5">
        <v>21</v>
      </c>
      <c r="K392" s="5">
        <v>542</v>
      </c>
      <c r="N392" s="23">
        <f t="shared" si="66"/>
        <v>-1.8825117524351277E-5</v>
      </c>
      <c r="O392" s="23">
        <f t="shared" si="67"/>
        <v>-3.8384399692668535E-6</v>
      </c>
      <c r="P392" s="23">
        <f t="shared" si="68"/>
        <v>-3.3449523061549743E-4</v>
      </c>
      <c r="Q392" s="23">
        <f t="shared" si="69"/>
        <v>-1.7297023620879668E-4</v>
      </c>
      <c r="R392" s="23">
        <f t="shared" si="70"/>
        <v>-3.3004219529427851E-6</v>
      </c>
      <c r="S392" s="23">
        <f t="shared" si="71"/>
        <v>-6.37011606819729E-5</v>
      </c>
      <c r="T392" s="23">
        <f t="shared" si="72"/>
        <v>-4.0559174094298331E-4</v>
      </c>
      <c r="U392" s="23">
        <f t="shared" si="73"/>
        <v>-1.0074176393880493E-2</v>
      </c>
      <c r="V392" s="23">
        <f t="shared" si="74"/>
        <v>-6.1971710252744703E-4</v>
      </c>
      <c r="W392" s="23">
        <f t="shared" si="75"/>
        <v>-3.4576866723921547E-3</v>
      </c>
      <c r="X392" s="23">
        <f t="shared" si="76"/>
        <v>-3.3513644076019027E-4</v>
      </c>
    </row>
    <row r="393" spans="1:24">
      <c r="A393" s="5">
        <v>3544</v>
      </c>
      <c r="B393" s="5">
        <v>6156</v>
      </c>
      <c r="C393" s="5">
        <v>509</v>
      </c>
      <c r="D393" s="5">
        <v>701</v>
      </c>
      <c r="E393" s="5">
        <v>5011</v>
      </c>
      <c r="F393" s="5">
        <v>2746</v>
      </c>
      <c r="G393" s="5">
        <v>387</v>
      </c>
      <c r="H393" s="5">
        <v>1</v>
      </c>
      <c r="I393" s="5">
        <v>51</v>
      </c>
      <c r="J393" s="5">
        <v>6</v>
      </c>
      <c r="K393" s="5">
        <v>482</v>
      </c>
      <c r="N393" s="23">
        <f t="shared" si="66"/>
        <v>-2.0166428974345571E-5</v>
      </c>
      <c r="O393" s="23">
        <f t="shared" si="67"/>
        <v>-3.9904290813496237E-6</v>
      </c>
      <c r="P393" s="23">
        <f t="shared" si="68"/>
        <v>-4.2915433773210829E-4</v>
      </c>
      <c r="Q393" s="23">
        <f t="shared" si="69"/>
        <v>-1.8019243420826063E-4</v>
      </c>
      <c r="R393" s="23">
        <f t="shared" si="70"/>
        <v>-3.3045947872285705E-6</v>
      </c>
      <c r="S393" s="23">
        <f t="shared" si="71"/>
        <v>-6.5765643496190949E-5</v>
      </c>
      <c r="T393" s="23">
        <f t="shared" si="72"/>
        <v>-6.0235924771130948E-4</v>
      </c>
      <c r="U393" s="23">
        <f t="shared" si="73"/>
        <v>-1.4509854593050243E-2</v>
      </c>
      <c r="V393" s="23">
        <f t="shared" si="74"/>
        <v>-1.2206642233000904E-3</v>
      </c>
      <c r="W393" s="23">
        <f t="shared" si="75"/>
        <v>-1.173477445958573E-2</v>
      </c>
      <c r="X393" s="23">
        <f t="shared" si="76"/>
        <v>-4.1200532203883794E-4</v>
      </c>
    </row>
    <row r="394" spans="1:24">
      <c r="A394" s="5">
        <v>3286</v>
      </c>
      <c r="B394" s="5">
        <v>6276</v>
      </c>
      <c r="C394" s="5">
        <v>504</v>
      </c>
      <c r="D394" s="5">
        <v>633</v>
      </c>
      <c r="E394" s="5">
        <v>4010</v>
      </c>
      <c r="F394" s="5">
        <v>2162</v>
      </c>
      <c r="G394" s="5">
        <v>376</v>
      </c>
      <c r="H394" s="5">
        <v>1</v>
      </c>
      <c r="I394" s="5">
        <v>87</v>
      </c>
      <c r="J394" s="5">
        <v>27</v>
      </c>
      <c r="K394" s="5">
        <v>458</v>
      </c>
      <c r="N394" s="23">
        <f t="shared" si="66"/>
        <v>-2.0663639253222766E-5</v>
      </c>
      <c r="O394" s="23">
        <f t="shared" si="67"/>
        <v>-3.9701863583197316E-6</v>
      </c>
      <c r="P394" s="23">
        <f t="shared" si="68"/>
        <v>-4.3429885442322841E-4</v>
      </c>
      <c r="Q394" s="23">
        <f t="shared" si="69"/>
        <v>-1.9712724331045193E-4</v>
      </c>
      <c r="R394" s="23">
        <f t="shared" si="70"/>
        <v>-3.5830619285666672E-6</v>
      </c>
      <c r="S394" s="23">
        <f t="shared" si="71"/>
        <v>-7.5648085819988856E-5</v>
      </c>
      <c r="T394" s="23">
        <f t="shared" si="72"/>
        <v>-6.3160847169038497E-4</v>
      </c>
      <c r="U394" s="23">
        <f t="shared" si="73"/>
        <v>-1.4509854593050243E-2</v>
      </c>
      <c r="V394" s="23">
        <f t="shared" si="74"/>
        <v>-8.7726586857286566E-4</v>
      </c>
      <c r="W394" s="23">
        <f t="shared" si="75"/>
        <v>-1.4685155751472447E-4</v>
      </c>
      <c r="X394" s="23">
        <f t="shared" si="76"/>
        <v>-4.4275287455029707E-4</v>
      </c>
    </row>
    <row r="395" spans="1:24">
      <c r="A395" s="5">
        <v>71360</v>
      </c>
      <c r="B395" s="5">
        <v>110172</v>
      </c>
      <c r="C395" s="5">
        <v>1784</v>
      </c>
      <c r="D395" s="5">
        <v>3383</v>
      </c>
      <c r="E395" s="5">
        <v>47977</v>
      </c>
      <c r="F395" s="5">
        <v>25888</v>
      </c>
      <c r="G395" s="5">
        <v>1103</v>
      </c>
      <c r="H395" s="5">
        <v>5</v>
      </c>
      <c r="I395" s="5">
        <v>81</v>
      </c>
      <c r="J395" s="5">
        <v>11</v>
      </c>
      <c r="K395" s="5">
        <v>1732</v>
      </c>
      <c r="N395" s="23">
        <f t="shared" si="66"/>
        <v>1.105266418486616E-4</v>
      </c>
      <c r="O395" s="23">
        <f t="shared" si="67"/>
        <v>1.3555963240960549E-5</v>
      </c>
      <c r="P395" s="23">
        <f t="shared" si="68"/>
        <v>8.8269741850353098E-4</v>
      </c>
      <c r="Q395" s="23">
        <f t="shared" si="69"/>
        <v>4.8773636008699083E-4</v>
      </c>
      <c r="R395" s="23">
        <f t="shared" si="70"/>
        <v>8.6480717409758893E-6</v>
      </c>
      <c r="S395" s="23">
        <f t="shared" si="71"/>
        <v>3.2584305557458159E-4</v>
      </c>
      <c r="T395" s="23">
        <f t="shared" si="72"/>
        <v>1.3014993312903333E-3</v>
      </c>
      <c r="U395" s="23">
        <f t="shared" si="73"/>
        <v>-5.6384981947107411E-3</v>
      </c>
      <c r="V395" s="23">
        <f t="shared" si="74"/>
        <v>-9.3449892769406975E-4</v>
      </c>
      <c r="W395" s="23">
        <f t="shared" si="75"/>
        <v>-8.9757451971878722E-3</v>
      </c>
      <c r="X395" s="23">
        <f t="shared" si="76"/>
        <v>1.1894297045996561E-3</v>
      </c>
    </row>
    <row r="396" spans="1:24">
      <c r="A396" s="5">
        <v>3824</v>
      </c>
      <c r="B396" s="5">
        <v>6333</v>
      </c>
      <c r="C396" s="5">
        <v>666</v>
      </c>
      <c r="D396" s="5">
        <v>822</v>
      </c>
      <c r="E396" s="5">
        <v>4447</v>
      </c>
      <c r="F396" s="5">
        <v>2604</v>
      </c>
      <c r="G396" s="5">
        <v>462</v>
      </c>
      <c r="H396" s="5">
        <v>1</v>
      </c>
      <c r="I396" s="5">
        <v>71</v>
      </c>
      <c r="J396" s="5">
        <v>18</v>
      </c>
      <c r="K396" s="5">
        <v>627</v>
      </c>
      <c r="N396" s="23">
        <f t="shared" si="66"/>
        <v>-1.9626820919750165E-5</v>
      </c>
      <c r="O396" s="23">
        <f t="shared" si="67"/>
        <v>-3.960571064880533E-6</v>
      </c>
      <c r="P396" s="23">
        <f t="shared" si="68"/>
        <v>-2.6761651363093545E-4</v>
      </c>
      <c r="Q396" s="23">
        <f t="shared" si="69"/>
        <v>-1.5005843565877314E-4</v>
      </c>
      <c r="R396" s="23">
        <f t="shared" si="70"/>
        <v>-3.4614933563741114E-6</v>
      </c>
      <c r="S396" s="23">
        <f t="shared" si="71"/>
        <v>-6.8168566116018526E-5</v>
      </c>
      <c r="T396" s="23">
        <f t="shared" si="72"/>
        <v>-4.0293272058124913E-4</v>
      </c>
      <c r="U396" s="23">
        <f t="shared" si="73"/>
        <v>-1.4509854593050243E-2</v>
      </c>
      <c r="V396" s="23">
        <f t="shared" si="74"/>
        <v>-1.0298873595627432E-3</v>
      </c>
      <c r="W396" s="23">
        <f t="shared" si="75"/>
        <v>-5.1131042298308699E-3</v>
      </c>
      <c r="X396" s="23">
        <f t="shared" si="76"/>
        <v>-2.2623885894877265E-4</v>
      </c>
    </row>
    <row r="397" spans="1:24">
      <c r="A397" s="5">
        <v>6360</v>
      </c>
      <c r="B397" s="5">
        <v>11079</v>
      </c>
      <c r="C397" s="5">
        <v>715</v>
      </c>
      <c r="D397" s="5">
        <v>1028</v>
      </c>
      <c r="E397" s="5">
        <v>6661</v>
      </c>
      <c r="F397" s="5">
        <v>3864</v>
      </c>
      <c r="G397" s="5">
        <v>505</v>
      </c>
      <c r="H397" s="5">
        <v>9</v>
      </c>
      <c r="I397" s="5">
        <v>164</v>
      </c>
      <c r="J397" s="5">
        <v>52</v>
      </c>
      <c r="K397" s="5">
        <v>631</v>
      </c>
      <c r="N397" s="23">
        <f t="shared" si="66"/>
        <v>-1.4739513682414636E-5</v>
      </c>
      <c r="O397" s="23">
        <f t="shared" si="67"/>
        <v>-3.1599713690483144E-6</v>
      </c>
      <c r="P397" s="23">
        <f t="shared" si="68"/>
        <v>-2.1720025005795792E-4</v>
      </c>
      <c r="Q397" s="23">
        <f t="shared" si="69"/>
        <v>-9.8755925731546526E-5</v>
      </c>
      <c r="R397" s="23">
        <f t="shared" si="70"/>
        <v>-2.8455830157921476E-6</v>
      </c>
      <c r="S397" s="23">
        <f t="shared" si="71"/>
        <v>-4.684685836261893E-5</v>
      </c>
      <c r="T397" s="23">
        <f t="shared" si="72"/>
        <v>-2.8859484502668121E-4</v>
      </c>
      <c r="U397" s="23">
        <f t="shared" si="73"/>
        <v>3.2328582036287609E-3</v>
      </c>
      <c r="V397" s="23">
        <f t="shared" si="74"/>
        <v>-1.4277494318407915E-4</v>
      </c>
      <c r="W397" s="23">
        <f t="shared" si="75"/>
        <v>1.3648294754474568E-2</v>
      </c>
      <c r="X397" s="23">
        <f t="shared" si="76"/>
        <v>-2.2111426686352947E-4</v>
      </c>
    </row>
    <row r="398" spans="1:24">
      <c r="A398" s="5">
        <v>3714</v>
      </c>
      <c r="B398" s="5">
        <v>6385</v>
      </c>
      <c r="C398" s="5">
        <v>537</v>
      </c>
      <c r="D398" s="5">
        <v>645</v>
      </c>
      <c r="E398" s="5">
        <v>4441</v>
      </c>
      <c r="F398" s="5">
        <v>2512</v>
      </c>
      <c r="G398" s="5">
        <v>395</v>
      </c>
      <c r="H398" s="5">
        <v>5</v>
      </c>
      <c r="I398" s="5">
        <v>91</v>
      </c>
      <c r="J398" s="5">
        <v>26</v>
      </c>
      <c r="K398" s="5">
        <v>481</v>
      </c>
      <c r="N398" s="23">
        <f t="shared" si="66"/>
        <v>-1.9838809798341216E-5</v>
      </c>
      <c r="O398" s="23">
        <f t="shared" si="67"/>
        <v>-3.9517992182342473E-6</v>
      </c>
      <c r="P398" s="23">
        <f t="shared" si="68"/>
        <v>-4.0034504426183544E-4</v>
      </c>
      <c r="Q398" s="23">
        <f t="shared" si="69"/>
        <v>-1.9413874758653584E-4</v>
      </c>
      <c r="R398" s="23">
        <f t="shared" si="70"/>
        <v>-3.4631624900884258E-6</v>
      </c>
      <c r="S398" s="23">
        <f t="shared" si="71"/>
        <v>-6.9725389221822308E-5</v>
      </c>
      <c r="T398" s="23">
        <f t="shared" si="72"/>
        <v>-5.8108708481743637E-4</v>
      </c>
      <c r="U398" s="23">
        <f t="shared" si="73"/>
        <v>-5.6384981947107411E-3</v>
      </c>
      <c r="V398" s="23">
        <f t="shared" si="74"/>
        <v>-8.3911049582539616E-4</v>
      </c>
      <c r="W398" s="23">
        <f t="shared" si="75"/>
        <v>-6.9865740999429621E-4</v>
      </c>
      <c r="X398" s="23">
        <f t="shared" si="76"/>
        <v>-4.1328647006014875E-4</v>
      </c>
    </row>
    <row r="399" spans="1:24">
      <c r="A399" s="5">
        <v>46192</v>
      </c>
      <c r="B399" s="5">
        <v>80227</v>
      </c>
      <c r="C399" s="5">
        <v>1364</v>
      </c>
      <c r="D399" s="5">
        <v>1697</v>
      </c>
      <c r="E399" s="5">
        <v>32842</v>
      </c>
      <c r="F399" s="5">
        <v>16960</v>
      </c>
      <c r="G399" s="5">
        <v>762</v>
      </c>
      <c r="H399" s="5">
        <v>9</v>
      </c>
      <c r="I399" s="5">
        <v>329</v>
      </c>
      <c r="J399" s="5">
        <v>38</v>
      </c>
      <c r="K399" s="5">
        <v>1096</v>
      </c>
      <c r="N399" s="23">
        <f t="shared" si="66"/>
        <v>6.2023586427028884E-5</v>
      </c>
      <c r="O399" s="23">
        <f t="shared" si="67"/>
        <v>8.5045603982096453E-6</v>
      </c>
      <c r="P399" s="23">
        <f t="shared" si="68"/>
        <v>4.505580164494381E-4</v>
      </c>
      <c r="Q399" s="23">
        <f t="shared" si="69"/>
        <v>6.7852710876776837E-5</v>
      </c>
      <c r="R399" s="23">
        <f t="shared" si="70"/>
        <v>4.437681946618153E-6</v>
      </c>
      <c r="S399" s="23">
        <f t="shared" si="71"/>
        <v>1.7476352635049304E-4</v>
      </c>
      <c r="T399" s="23">
        <f t="shared" si="72"/>
        <v>3.9477338793899225E-4</v>
      </c>
      <c r="U399" s="23">
        <f t="shared" si="73"/>
        <v>3.2328582036287609E-3</v>
      </c>
      <c r="V399" s="23">
        <f t="shared" si="74"/>
        <v>1.4311341826490347E-3</v>
      </c>
      <c r="W399" s="23">
        <f t="shared" si="75"/>
        <v>5.9230128197605642E-3</v>
      </c>
      <c r="X399" s="23">
        <f t="shared" si="76"/>
        <v>3.7461956304599034E-4</v>
      </c>
    </row>
    <row r="400" spans="1:24">
      <c r="A400" s="5">
        <v>39568</v>
      </c>
      <c r="B400" s="5">
        <v>47128</v>
      </c>
      <c r="C400" s="5">
        <v>741</v>
      </c>
      <c r="D400" s="5">
        <v>957</v>
      </c>
      <c r="E400" s="5">
        <v>22022</v>
      </c>
      <c r="F400" s="5">
        <v>16096</v>
      </c>
      <c r="G400" s="5">
        <v>519</v>
      </c>
      <c r="H400" s="5">
        <v>4</v>
      </c>
      <c r="I400" s="5">
        <v>128</v>
      </c>
      <c r="J400" s="5">
        <v>17</v>
      </c>
      <c r="K400" s="5">
        <v>652</v>
      </c>
      <c r="N400" s="23">
        <f t="shared" si="66"/>
        <v>4.9258001592600436E-5</v>
      </c>
      <c r="O400" s="23">
        <f t="shared" si="67"/>
        <v>2.9211113184897511E-6</v>
      </c>
      <c r="P400" s="23">
        <f t="shared" si="68"/>
        <v>-1.9044876326413312E-4</v>
      </c>
      <c r="Q400" s="23">
        <f t="shared" si="69"/>
        <v>-1.1643785876471686E-4</v>
      </c>
      <c r="R400" s="23">
        <f t="shared" si="70"/>
        <v>1.4276774818047597E-6</v>
      </c>
      <c r="S400" s="23">
        <f t="shared" si="71"/>
        <v>1.6014292674816188E-4</v>
      </c>
      <c r="T400" s="23">
        <f t="shared" si="72"/>
        <v>-2.5136855996240329E-4</v>
      </c>
      <c r="U400" s="23">
        <f t="shared" si="73"/>
        <v>-7.8563372942956171E-3</v>
      </c>
      <c r="V400" s="23">
        <f t="shared" si="74"/>
        <v>-4.8617329791130398E-4</v>
      </c>
      <c r="W400" s="23">
        <f t="shared" si="75"/>
        <v>-5.6649100823104419E-3</v>
      </c>
      <c r="X400" s="23">
        <f t="shared" si="76"/>
        <v>-1.9421015841600275E-4</v>
      </c>
    </row>
    <row r="401" spans="1:24">
      <c r="A401" s="5">
        <v>70912</v>
      </c>
      <c r="B401" s="5">
        <v>94172</v>
      </c>
      <c r="C401" s="5">
        <v>1374</v>
      </c>
      <c r="D401" s="5">
        <v>1267</v>
      </c>
      <c r="E401" s="5">
        <v>42338</v>
      </c>
      <c r="F401" s="5">
        <v>27232</v>
      </c>
      <c r="G401" s="5">
        <v>788</v>
      </c>
      <c r="H401" s="5">
        <v>1</v>
      </c>
      <c r="I401" s="5">
        <v>379</v>
      </c>
      <c r="J401" s="5">
        <v>40</v>
      </c>
      <c r="K401" s="5">
        <v>1106</v>
      </c>
      <c r="N401" s="23">
        <f t="shared" si="66"/>
        <v>1.0966326896130895E-4</v>
      </c>
      <c r="O401" s="23">
        <f t="shared" si="67"/>
        <v>1.0856933503641648E-5</v>
      </c>
      <c r="P401" s="23">
        <f t="shared" si="68"/>
        <v>4.608470498316784E-4</v>
      </c>
      <c r="Q401" s="23">
        <f t="shared" si="69"/>
        <v>-3.9235052563550585E-5</v>
      </c>
      <c r="R401" s="23">
        <f t="shared" si="70"/>
        <v>7.079364238472865E-6</v>
      </c>
      <c r="S401" s="23">
        <f t="shared" si="71"/>
        <v>3.4858621051154115E-4</v>
      </c>
      <c r="T401" s="23">
        <f t="shared" si="72"/>
        <v>4.6390791734407982E-4</v>
      </c>
      <c r="U401" s="23">
        <f t="shared" si="73"/>
        <v>-1.4509854593050243E-2</v>
      </c>
      <c r="V401" s="23">
        <f t="shared" si="74"/>
        <v>1.9080763419924026E-3</v>
      </c>
      <c r="W401" s="23">
        <f t="shared" si="75"/>
        <v>7.0266245247197073E-3</v>
      </c>
      <c r="X401" s="23">
        <f t="shared" si="76"/>
        <v>3.8743104325909827E-4</v>
      </c>
    </row>
    <row r="402" spans="1:24">
      <c r="A402" s="5">
        <v>4552</v>
      </c>
      <c r="B402" s="5">
        <v>7253</v>
      </c>
      <c r="C402" s="5">
        <v>471</v>
      </c>
      <c r="D402" s="5">
        <v>569</v>
      </c>
      <c r="E402" s="5">
        <v>4440</v>
      </c>
      <c r="F402" s="5">
        <v>2664</v>
      </c>
      <c r="G402" s="5">
        <v>316</v>
      </c>
      <c r="H402" s="5">
        <v>1</v>
      </c>
      <c r="I402" s="5">
        <v>52</v>
      </c>
      <c r="J402" s="5">
        <v>24</v>
      </c>
      <c r="K402" s="5">
        <v>444</v>
      </c>
      <c r="N402" s="23">
        <f t="shared" si="66"/>
        <v>-1.8223839977802112E-5</v>
      </c>
      <c r="O402" s="23">
        <f t="shared" si="67"/>
        <v>-3.8053768549846967E-6</v>
      </c>
      <c r="P402" s="23">
        <f t="shared" si="68"/>
        <v>-4.6825266458462144E-4</v>
      </c>
      <c r="Q402" s="23">
        <f t="shared" si="69"/>
        <v>-2.1306588717133788E-4</v>
      </c>
      <c r="R402" s="23">
        <f t="shared" si="70"/>
        <v>-3.4634406790408118E-6</v>
      </c>
      <c r="S402" s="23">
        <f t="shared" si="71"/>
        <v>-6.7153246699189979E-5</v>
      </c>
      <c r="T402" s="23">
        <f t="shared" si="72"/>
        <v>-7.9114969339443323E-4</v>
      </c>
      <c r="U402" s="23">
        <f t="shared" si="73"/>
        <v>-1.4509854593050243E-2</v>
      </c>
      <c r="V402" s="23">
        <f t="shared" si="74"/>
        <v>-1.2111253801132232E-3</v>
      </c>
      <c r="W402" s="23">
        <f t="shared" si="75"/>
        <v>-1.8022691149534396E-3</v>
      </c>
      <c r="X402" s="23">
        <f t="shared" si="76"/>
        <v>-4.6068894684864816E-4</v>
      </c>
    </row>
    <row r="403" spans="1:24">
      <c r="A403" s="5">
        <v>4390</v>
      </c>
      <c r="B403" s="5">
        <v>7004</v>
      </c>
      <c r="C403" s="5">
        <v>484</v>
      </c>
      <c r="D403" s="5">
        <v>602</v>
      </c>
      <c r="E403" s="5">
        <v>4607</v>
      </c>
      <c r="F403" s="5">
        <v>2862</v>
      </c>
      <c r="G403" s="5">
        <v>347</v>
      </c>
      <c r="H403" s="5">
        <v>1</v>
      </c>
      <c r="I403" s="5">
        <v>63</v>
      </c>
      <c r="J403" s="5">
        <v>26</v>
      </c>
      <c r="K403" s="5">
        <v>453</v>
      </c>
      <c r="N403" s="23">
        <f t="shared" si="66"/>
        <v>-1.8536041780818022E-5</v>
      </c>
      <c r="O403" s="23">
        <f t="shared" si="67"/>
        <v>-3.8473805052717219E-6</v>
      </c>
      <c r="P403" s="23">
        <f t="shared" si="68"/>
        <v>-4.5487692118770907E-4</v>
      </c>
      <c r="Q403" s="23">
        <f t="shared" si="69"/>
        <v>-2.0484752393056858E-4</v>
      </c>
      <c r="R403" s="23">
        <f t="shared" si="70"/>
        <v>-3.4169831239923977E-6</v>
      </c>
      <c r="S403" s="23">
        <f t="shared" si="71"/>
        <v>-6.3802692623655746E-5</v>
      </c>
      <c r="T403" s="23">
        <f t="shared" si="72"/>
        <v>-7.0872006218067503E-4</v>
      </c>
      <c r="U403" s="23">
        <f t="shared" si="73"/>
        <v>-1.4509854593050243E-2</v>
      </c>
      <c r="V403" s="23">
        <f t="shared" si="74"/>
        <v>-1.1061981050576822E-3</v>
      </c>
      <c r="W403" s="23">
        <f t="shared" si="75"/>
        <v>-6.9865740999429621E-4</v>
      </c>
      <c r="X403" s="23">
        <f t="shared" si="76"/>
        <v>-4.4915861465685104E-4</v>
      </c>
    </row>
    <row r="404" spans="1:24">
      <c r="A404" s="5">
        <v>4770</v>
      </c>
      <c r="B404" s="5">
        <v>7716</v>
      </c>
      <c r="C404" s="5">
        <v>494</v>
      </c>
      <c r="D404" s="5">
        <v>632</v>
      </c>
      <c r="E404" s="5">
        <v>5040</v>
      </c>
      <c r="F404" s="5">
        <v>3114</v>
      </c>
      <c r="G404" s="5">
        <v>344</v>
      </c>
      <c r="H404" s="5">
        <v>2</v>
      </c>
      <c r="I404" s="5">
        <v>97</v>
      </c>
      <c r="J404" s="5">
        <v>25</v>
      </c>
      <c r="K404" s="5">
        <v>455</v>
      </c>
      <c r="N404" s="23">
        <f t="shared" si="66"/>
        <v>-1.7803716563867116E-5</v>
      </c>
      <c r="O404" s="23">
        <f t="shared" si="67"/>
        <v>-3.7272736819610309E-6</v>
      </c>
      <c r="P404" s="23">
        <f t="shared" si="68"/>
        <v>-4.4458788780546871E-4</v>
      </c>
      <c r="Q404" s="23">
        <f t="shared" si="69"/>
        <v>-1.9737628462077828E-4</v>
      </c>
      <c r="R404" s="23">
        <f t="shared" si="70"/>
        <v>-3.2965273076093849E-6</v>
      </c>
      <c r="S404" s="23">
        <f t="shared" si="71"/>
        <v>-5.9538351072975831E-5</v>
      </c>
      <c r="T404" s="23">
        <f t="shared" si="72"/>
        <v>-7.166971232658774E-4</v>
      </c>
      <c r="U404" s="23">
        <f t="shared" si="73"/>
        <v>-1.2292015493465367E-2</v>
      </c>
      <c r="V404" s="23">
        <f t="shared" si="74"/>
        <v>-7.8187743670419206E-4</v>
      </c>
      <c r="W404" s="23">
        <f t="shared" si="75"/>
        <v>-1.250463262473868E-3</v>
      </c>
      <c r="X404" s="23">
        <f t="shared" si="76"/>
        <v>-4.4659631861422941E-4</v>
      </c>
    </row>
    <row r="405" spans="1:24">
      <c r="A405" s="5">
        <v>2970</v>
      </c>
      <c r="B405" s="5">
        <v>4649</v>
      </c>
      <c r="C405" s="5">
        <v>421</v>
      </c>
      <c r="D405" s="5">
        <v>544</v>
      </c>
      <c r="E405" s="5">
        <v>3346</v>
      </c>
      <c r="F405" s="5">
        <v>2044</v>
      </c>
      <c r="G405" s="5">
        <v>301</v>
      </c>
      <c r="H405" s="5">
        <v>2</v>
      </c>
      <c r="I405" s="5">
        <v>56</v>
      </c>
      <c r="J405" s="5">
        <v>9</v>
      </c>
      <c r="K405" s="5">
        <v>390</v>
      </c>
      <c r="N405" s="23">
        <f t="shared" si="66"/>
        <v>-2.127262548626615E-5</v>
      </c>
      <c r="O405" s="23">
        <f t="shared" si="67"/>
        <v>-4.2446439447333477E-6</v>
      </c>
      <c r="P405" s="23">
        <f t="shared" si="68"/>
        <v>-5.19697831495823E-4</v>
      </c>
      <c r="Q405" s="23">
        <f t="shared" si="69"/>
        <v>-2.1929191992949644E-4</v>
      </c>
      <c r="R405" s="23">
        <f t="shared" si="70"/>
        <v>-3.7677793929507796E-6</v>
      </c>
      <c r="S405" s="23">
        <f t="shared" si="71"/>
        <v>-7.7644880673085012E-5</v>
      </c>
      <c r="T405" s="23">
        <f t="shared" si="72"/>
        <v>-8.3103499882044532E-4</v>
      </c>
      <c r="U405" s="23">
        <f t="shared" si="73"/>
        <v>-1.2292015493465367E-2</v>
      </c>
      <c r="V405" s="23">
        <f t="shared" si="74"/>
        <v>-1.1729700073657538E-3</v>
      </c>
      <c r="W405" s="23">
        <f t="shared" si="75"/>
        <v>-1.0079356902147014E-2</v>
      </c>
      <c r="X405" s="23">
        <f t="shared" si="76"/>
        <v>-5.2987093999943115E-4</v>
      </c>
    </row>
    <row r="406" spans="1:24">
      <c r="A406" s="5">
        <v>34192</v>
      </c>
      <c r="B406" s="5">
        <v>42092</v>
      </c>
      <c r="C406" s="5">
        <v>338</v>
      </c>
      <c r="D406" s="5">
        <v>389</v>
      </c>
      <c r="E406" s="5">
        <v>22907</v>
      </c>
      <c r="F406" s="5">
        <v>16464</v>
      </c>
      <c r="G406" s="5">
        <v>230</v>
      </c>
      <c r="H406" s="5">
        <v>1</v>
      </c>
      <c r="I406" s="5">
        <v>36</v>
      </c>
      <c r="J406" s="5">
        <v>7</v>
      </c>
      <c r="K406" s="5">
        <v>322</v>
      </c>
      <c r="N406" s="23">
        <f t="shared" si="66"/>
        <v>3.8897526944368657E-5</v>
      </c>
      <c r="O406" s="23">
        <f t="shared" si="67"/>
        <v>2.0715917086686268E-6</v>
      </c>
      <c r="P406" s="23">
        <f t="shared" si="68"/>
        <v>-6.0509680856841758E-4</v>
      </c>
      <c r="Q406" s="23">
        <f t="shared" si="69"/>
        <v>-2.5789332303007961E-4</v>
      </c>
      <c r="R406" s="23">
        <f t="shared" si="70"/>
        <v>1.673874704666114E-6</v>
      </c>
      <c r="S406" s="23">
        <f t="shared" si="71"/>
        <v>1.6637021917137701E-4</v>
      </c>
      <c r="T406" s="23">
        <f t="shared" si="72"/>
        <v>-1.0198254445035692E-3</v>
      </c>
      <c r="U406" s="23">
        <f t="shared" si="73"/>
        <v>-1.4509854593050243E-2</v>
      </c>
      <c r="V406" s="23">
        <f t="shared" si="74"/>
        <v>-1.3637468711031008E-3</v>
      </c>
      <c r="W406" s="23">
        <f t="shared" si="75"/>
        <v>-1.1182968607106158E-2</v>
      </c>
      <c r="X406" s="23">
        <f t="shared" si="76"/>
        <v>-6.1698900544856518E-4</v>
      </c>
    </row>
    <row r="407" spans="1:24">
      <c r="A407" s="5">
        <v>5302</v>
      </c>
      <c r="B407" s="5">
        <v>8769</v>
      </c>
      <c r="C407" s="5">
        <v>624</v>
      </c>
      <c r="D407" s="5">
        <v>979</v>
      </c>
      <c r="E407" s="5">
        <v>6021</v>
      </c>
      <c r="F407" s="5">
        <v>3606</v>
      </c>
      <c r="G407" s="5">
        <v>441</v>
      </c>
      <c r="H407" s="5">
        <v>4</v>
      </c>
      <c r="I407" s="5">
        <v>138</v>
      </c>
      <c r="J407" s="5">
        <v>26</v>
      </c>
      <c r="K407" s="5">
        <v>566</v>
      </c>
      <c r="N407" s="23">
        <f t="shared" si="66"/>
        <v>-1.6778461260135848E-5</v>
      </c>
      <c r="O407" s="23">
        <f t="shared" si="67"/>
        <v>-3.5496437873737308E-6</v>
      </c>
      <c r="P407" s="23">
        <f t="shared" si="68"/>
        <v>-3.1083045383634476E-4</v>
      </c>
      <c r="Q407" s="23">
        <f t="shared" si="69"/>
        <v>-1.1095894993753733E-4</v>
      </c>
      <c r="R407" s="23">
        <f t="shared" si="70"/>
        <v>-3.0236239453190024E-6</v>
      </c>
      <c r="S407" s="23">
        <f t="shared" si="71"/>
        <v>-5.1212731854981704E-5</v>
      </c>
      <c r="T407" s="23">
        <f t="shared" si="72"/>
        <v>-4.5877214817766602E-4</v>
      </c>
      <c r="U407" s="23">
        <f t="shared" si="73"/>
        <v>-7.8563372942956171E-3</v>
      </c>
      <c r="V407" s="23">
        <f t="shared" si="74"/>
        <v>-3.9078486604263044E-4</v>
      </c>
      <c r="W407" s="23">
        <f t="shared" si="75"/>
        <v>-6.9865740999429621E-4</v>
      </c>
      <c r="X407" s="23">
        <f t="shared" si="76"/>
        <v>-3.0438888824873113E-4</v>
      </c>
    </row>
    <row r="408" spans="1:24">
      <c r="A408" s="5">
        <v>5560</v>
      </c>
      <c r="B408" s="5">
        <v>9301</v>
      </c>
      <c r="C408" s="5">
        <v>642</v>
      </c>
      <c r="D408" s="5">
        <v>984</v>
      </c>
      <c r="E408" s="5">
        <v>6600</v>
      </c>
      <c r="F408" s="5">
        <v>3916</v>
      </c>
      <c r="G408" s="5">
        <v>463</v>
      </c>
      <c r="H408" s="5">
        <v>7</v>
      </c>
      <c r="I408" s="5">
        <v>142</v>
      </c>
      <c r="J408" s="5">
        <v>24</v>
      </c>
      <c r="K408" s="5">
        <v>586</v>
      </c>
      <c r="N408" s="23">
        <f t="shared" si="66"/>
        <v>-1.6281250981258653E-5</v>
      </c>
      <c r="O408" s="23">
        <f t="shared" si="67"/>
        <v>-3.4599010486078771E-6</v>
      </c>
      <c r="P408" s="23">
        <f t="shared" si="68"/>
        <v>-2.9231019374831215E-4</v>
      </c>
      <c r="Q408" s="23">
        <f t="shared" si="69"/>
        <v>-1.0971374338590561E-4</v>
      </c>
      <c r="R408" s="23">
        <f t="shared" si="70"/>
        <v>-2.8625525418876757E-6</v>
      </c>
      <c r="S408" s="23">
        <f t="shared" si="71"/>
        <v>-4.5966914868034188E-5</v>
      </c>
      <c r="T408" s="23">
        <f t="shared" si="72"/>
        <v>-4.00273700219515E-4</v>
      </c>
      <c r="U408" s="23">
        <f t="shared" si="73"/>
        <v>-1.2028199955409903E-3</v>
      </c>
      <c r="V408" s="23">
        <f t="shared" si="74"/>
        <v>-3.5262949329516099E-4</v>
      </c>
      <c r="W408" s="23">
        <f t="shared" si="75"/>
        <v>-1.8022691149534396E-3</v>
      </c>
      <c r="X408" s="23">
        <f t="shared" si="76"/>
        <v>-2.7876592782251526E-4</v>
      </c>
    </row>
    <row r="409" spans="1:24">
      <c r="A409" s="5">
        <v>4406</v>
      </c>
      <c r="B409" s="5">
        <v>6769</v>
      </c>
      <c r="C409" s="5">
        <v>477</v>
      </c>
      <c r="D409" s="5">
        <v>571</v>
      </c>
      <c r="E409" s="5">
        <v>4550</v>
      </c>
      <c r="F409" s="5">
        <v>2830</v>
      </c>
      <c r="G409" s="5">
        <v>335</v>
      </c>
      <c r="H409" s="5">
        <v>1</v>
      </c>
      <c r="I409" s="5">
        <v>75</v>
      </c>
      <c r="J409" s="5">
        <v>15</v>
      </c>
      <c r="K409" s="5">
        <v>433</v>
      </c>
      <c r="N409" s="23">
        <f t="shared" si="66"/>
        <v>-1.8505207034841145E-5</v>
      </c>
      <c r="O409" s="23">
        <f t="shared" si="67"/>
        <v>-3.8870225045385932E-6</v>
      </c>
      <c r="P409" s="23">
        <f t="shared" si="68"/>
        <v>-4.6207924455527724E-4</v>
      </c>
      <c r="Q409" s="23">
        <f t="shared" si="69"/>
        <v>-2.125678045506852E-4</v>
      </c>
      <c r="R409" s="23">
        <f t="shared" si="70"/>
        <v>-3.4328398942783834E-6</v>
      </c>
      <c r="S409" s="23">
        <f t="shared" si="71"/>
        <v>-6.4344196312630979E-5</v>
      </c>
      <c r="T409" s="23">
        <f t="shared" si="72"/>
        <v>-7.4062830652148464E-4</v>
      </c>
      <c r="U409" s="23">
        <f t="shared" si="73"/>
        <v>-1.4509854593050243E-2</v>
      </c>
      <c r="V409" s="23">
        <f t="shared" si="74"/>
        <v>-9.9173198681527385E-4</v>
      </c>
      <c r="W409" s="23">
        <f t="shared" si="75"/>
        <v>-6.768521787269585E-3</v>
      </c>
      <c r="X409" s="23">
        <f t="shared" si="76"/>
        <v>-4.7478157508306691E-4</v>
      </c>
    </row>
    <row r="410" spans="1:24">
      <c r="A410" s="5">
        <v>5290</v>
      </c>
      <c r="B410" s="5">
        <v>8132</v>
      </c>
      <c r="C410" s="5">
        <v>612</v>
      </c>
      <c r="D410" s="5">
        <v>857</v>
      </c>
      <c r="E410" s="5">
        <v>6032</v>
      </c>
      <c r="F410" s="5">
        <v>3794</v>
      </c>
      <c r="G410" s="5">
        <v>454</v>
      </c>
      <c r="H410" s="5">
        <v>1</v>
      </c>
      <c r="I410" s="5">
        <v>89</v>
      </c>
      <c r="J410" s="5">
        <v>14</v>
      </c>
      <c r="K410" s="5">
        <v>570</v>
      </c>
      <c r="N410" s="23">
        <f t="shared" si="66"/>
        <v>-1.6801587319618507E-5</v>
      </c>
      <c r="O410" s="23">
        <f t="shared" si="67"/>
        <v>-3.6570989087907395E-6</v>
      </c>
      <c r="P410" s="23">
        <f t="shared" si="68"/>
        <v>-3.2317729389503311E-4</v>
      </c>
      <c r="Q410" s="23">
        <f t="shared" si="69"/>
        <v>-1.4134198979735114E-4</v>
      </c>
      <c r="R410" s="23">
        <f t="shared" si="70"/>
        <v>-3.0205638668427596E-6</v>
      </c>
      <c r="S410" s="23">
        <f t="shared" si="71"/>
        <v>-4.8031397682252243E-5</v>
      </c>
      <c r="T410" s="23">
        <f t="shared" si="72"/>
        <v>-4.2420488347512224E-4</v>
      </c>
      <c r="U410" s="23">
        <f t="shared" si="73"/>
        <v>-1.4509854593050243E-2</v>
      </c>
      <c r="V410" s="23">
        <f t="shared" si="74"/>
        <v>-8.5818818219913096E-4</v>
      </c>
      <c r="W410" s="23">
        <f t="shared" si="75"/>
        <v>-7.320327639749157E-3</v>
      </c>
      <c r="X410" s="23">
        <f t="shared" si="76"/>
        <v>-2.9926429616348798E-4</v>
      </c>
    </row>
    <row r="411" spans="1:24">
      <c r="A411" s="5">
        <v>3696</v>
      </c>
      <c r="B411" s="5">
        <v>5824</v>
      </c>
      <c r="C411" s="5">
        <v>517</v>
      </c>
      <c r="D411" s="5">
        <v>742</v>
      </c>
      <c r="E411" s="5">
        <v>4166</v>
      </c>
      <c r="F411" s="5">
        <v>2650</v>
      </c>
      <c r="G411" s="5">
        <v>391</v>
      </c>
      <c r="H411" s="5">
        <v>2</v>
      </c>
      <c r="I411" s="5">
        <v>63</v>
      </c>
      <c r="J411" s="5">
        <v>16</v>
      </c>
      <c r="K411" s="5">
        <v>474</v>
      </c>
      <c r="N411" s="23">
        <f t="shared" si="66"/>
        <v>-1.9873498887565208E-5</v>
      </c>
      <c r="O411" s="23">
        <f t="shared" si="67"/>
        <v>-4.0464339483989913E-6</v>
      </c>
      <c r="P411" s="23">
        <f t="shared" si="68"/>
        <v>-4.2092311102631604E-4</v>
      </c>
      <c r="Q411" s="23">
        <f t="shared" si="69"/>
        <v>-1.6998174048488056E-4</v>
      </c>
      <c r="R411" s="23">
        <f t="shared" si="70"/>
        <v>-3.5396644519944964E-6</v>
      </c>
      <c r="S411" s="23">
        <f t="shared" si="71"/>
        <v>-6.7390154563116636E-5</v>
      </c>
      <c r="T411" s="23">
        <f t="shared" si="72"/>
        <v>-5.9172316626437298E-4</v>
      </c>
      <c r="U411" s="23">
        <f t="shared" si="73"/>
        <v>-1.2292015493465367E-2</v>
      </c>
      <c r="V411" s="23">
        <f t="shared" si="74"/>
        <v>-1.1061981050576822E-3</v>
      </c>
      <c r="W411" s="23">
        <f t="shared" si="75"/>
        <v>-6.216715934790013E-3</v>
      </c>
      <c r="X411" s="23">
        <f t="shared" si="76"/>
        <v>-4.2225450620932429E-4</v>
      </c>
    </row>
    <row r="412" spans="1:24">
      <c r="A412" s="5">
        <v>6030</v>
      </c>
      <c r="B412" s="5">
        <v>9579</v>
      </c>
      <c r="C412" s="5">
        <v>735</v>
      </c>
      <c r="D412" s="5">
        <v>1448</v>
      </c>
      <c r="E412" s="5">
        <v>6956</v>
      </c>
      <c r="F412" s="5">
        <v>4418</v>
      </c>
      <c r="G412" s="5">
        <v>572</v>
      </c>
      <c r="H412" s="5">
        <v>3</v>
      </c>
      <c r="I412" s="5">
        <v>176</v>
      </c>
      <c r="J412" s="5">
        <v>29</v>
      </c>
      <c r="K412" s="5">
        <v>659</v>
      </c>
      <c r="N412" s="23">
        <f t="shared" si="66"/>
        <v>-1.5375480318187792E-5</v>
      </c>
      <c r="O412" s="23">
        <f t="shared" si="67"/>
        <v>-3.4130054069219616E-6</v>
      </c>
      <c r="P412" s="23">
        <f t="shared" si="68"/>
        <v>-1.9662218329347732E-4</v>
      </c>
      <c r="Q412" s="23">
        <f t="shared" si="69"/>
        <v>5.8414246055174667E-6</v>
      </c>
      <c r="R412" s="23">
        <f t="shared" si="70"/>
        <v>-2.7635172748383628E-6</v>
      </c>
      <c r="S412" s="23">
        <f t="shared" si="71"/>
        <v>-3.7472075747235297E-5</v>
      </c>
      <c r="T412" s="23">
        <f t="shared" si="72"/>
        <v>-1.1044048079049397E-4</v>
      </c>
      <c r="U412" s="23">
        <f t="shared" si="73"/>
        <v>-1.0074176393880493E-2</v>
      </c>
      <c r="V412" s="23">
        <f t="shared" si="74"/>
        <v>-2.8308824941670876E-5</v>
      </c>
      <c r="W412" s="23">
        <f t="shared" si="75"/>
        <v>9.5676014744441895E-4</v>
      </c>
      <c r="X412" s="23">
        <f t="shared" si="76"/>
        <v>-1.8524212226682718E-4</v>
      </c>
    </row>
    <row r="413" spans="1:24">
      <c r="A413" s="5">
        <v>49632</v>
      </c>
      <c r="B413" s="5">
        <v>1110282</v>
      </c>
      <c r="C413" s="5">
        <v>1653</v>
      </c>
      <c r="D413" s="5">
        <v>2567</v>
      </c>
      <c r="E413" s="5">
        <v>1107833</v>
      </c>
      <c r="F413" s="5">
        <v>48368</v>
      </c>
      <c r="G413" s="5">
        <v>1513</v>
      </c>
      <c r="H413" s="5">
        <v>7</v>
      </c>
      <c r="I413" s="5">
        <v>227</v>
      </c>
      <c r="J413" s="5">
        <v>15</v>
      </c>
      <c r="K413" s="5">
        <v>1480</v>
      </c>
      <c r="N413" s="23">
        <f t="shared" si="66"/>
        <v>6.8653056812058145E-5</v>
      </c>
      <c r="O413" s="23">
        <f t="shared" si="67"/>
        <v>1.8226387765283593E-4</v>
      </c>
      <c r="P413" s="23">
        <f t="shared" si="68"/>
        <v>7.47911081196183E-4</v>
      </c>
      <c r="Q413" s="23">
        <f t="shared" si="69"/>
        <v>2.8451865086069508E-4</v>
      </c>
      <c r="R413" s="23">
        <f t="shared" si="70"/>
        <v>3.0348830206068601E-4</v>
      </c>
      <c r="S413" s="23">
        <f t="shared" si="71"/>
        <v>7.0624939707967919E-4</v>
      </c>
      <c r="T413" s="23">
        <f t="shared" si="72"/>
        <v>2.39169767960133E-3</v>
      </c>
      <c r="U413" s="23">
        <f t="shared" si="73"/>
        <v>-1.2028199955409903E-3</v>
      </c>
      <c r="V413" s="23">
        <f t="shared" si="74"/>
        <v>4.5817217758856431E-4</v>
      </c>
      <c r="W413" s="23">
        <f t="shared" si="75"/>
        <v>-6.768521787269585E-3</v>
      </c>
      <c r="X413" s="23">
        <f t="shared" si="76"/>
        <v>8.665804032293357E-4</v>
      </c>
    </row>
    <row r="414" spans="1:24">
      <c r="A414" s="5">
        <v>9120</v>
      </c>
      <c r="B414" s="5">
        <v>14759</v>
      </c>
      <c r="C414" s="5">
        <v>951</v>
      </c>
      <c r="D414" s="5">
        <v>1290</v>
      </c>
      <c r="E414" s="5">
        <v>13246</v>
      </c>
      <c r="F414" s="5">
        <v>8004</v>
      </c>
      <c r="G414" s="5">
        <v>924</v>
      </c>
      <c r="H414" s="5">
        <v>3</v>
      </c>
      <c r="I414" s="5">
        <v>25</v>
      </c>
      <c r="J414" s="5">
        <v>6</v>
      </c>
      <c r="K414" s="5">
        <v>937</v>
      </c>
      <c r="N414" s="23">
        <f t="shared" si="66"/>
        <v>-9.4205200014027835E-6</v>
      </c>
      <c r="O414" s="23">
        <f t="shared" si="67"/>
        <v>-2.5391945294649674E-6</v>
      </c>
      <c r="P414" s="23">
        <f t="shared" si="68"/>
        <v>2.5620937762913352E-5</v>
      </c>
      <c r="Q414" s="23">
        <f t="shared" si="69"/>
        <v>-3.3507102426044699E-5</v>
      </c>
      <c r="R414" s="23">
        <f t="shared" si="70"/>
        <v>-1.0137087643322404E-6</v>
      </c>
      <c r="S414" s="23">
        <f t="shared" si="71"/>
        <v>2.3210181398551165E-5</v>
      </c>
      <c r="T414" s="23">
        <f t="shared" si="72"/>
        <v>8.2553468653992262E-4</v>
      </c>
      <c r="U414" s="23">
        <f t="shared" si="73"/>
        <v>-1.0074176393880493E-2</v>
      </c>
      <c r="V414" s="23">
        <f t="shared" si="74"/>
        <v>-1.4686741461586417E-3</v>
      </c>
      <c r="W414" s="23">
        <f t="shared" si="75"/>
        <v>-1.173477445958573E-2</v>
      </c>
      <c r="X414" s="23">
        <f t="shared" si="76"/>
        <v>1.7091702765757388E-4</v>
      </c>
    </row>
    <row r="415" spans="1:24">
      <c r="A415" s="5">
        <v>1874</v>
      </c>
      <c r="B415" s="5">
        <v>2474</v>
      </c>
      <c r="C415" s="5">
        <v>25</v>
      </c>
      <c r="D415" s="5">
        <v>31</v>
      </c>
      <c r="E415" s="5">
        <v>1483</v>
      </c>
      <c r="F415" s="5">
        <v>1062</v>
      </c>
      <c r="G415" s="5">
        <v>15</v>
      </c>
      <c r="H415" s="5">
        <v>0</v>
      </c>
      <c r="I415" s="5">
        <v>0</v>
      </c>
      <c r="J415" s="5">
        <v>0</v>
      </c>
      <c r="K415" s="5">
        <v>25</v>
      </c>
      <c r="N415" s="23">
        <f t="shared" si="66"/>
        <v>-2.3384805585682453E-5</v>
      </c>
      <c r="O415" s="23">
        <f t="shared" si="67"/>
        <v>-4.6115432996501353E-6</v>
      </c>
      <c r="P415" s="23">
        <f t="shared" si="68"/>
        <v>-9.2714355343253923E-4</v>
      </c>
      <c r="Q415" s="23">
        <f t="shared" si="69"/>
        <v>-3.470501121269103E-4</v>
      </c>
      <c r="R415" s="23">
        <f t="shared" si="70"/>
        <v>-4.286045411245359E-6</v>
      </c>
      <c r="S415" s="23">
        <f t="shared" si="71"/>
        <v>-9.4262275128512312E-5</v>
      </c>
      <c r="T415" s="23">
        <f t="shared" si="72"/>
        <v>-1.5915148222764089E-3</v>
      </c>
      <c r="U415" s="23">
        <f t="shared" si="73"/>
        <v>-1.6727693692635118E-2</v>
      </c>
      <c r="V415" s="23">
        <f t="shared" si="74"/>
        <v>-1.7071452258303258E-3</v>
      </c>
      <c r="W415" s="23">
        <f t="shared" si="75"/>
        <v>-1.5045609574463161E-2</v>
      </c>
      <c r="X415" s="23">
        <f t="shared" si="76"/>
        <v>-9.9748996777787135E-4</v>
      </c>
    </row>
    <row r="416" spans="1:24">
      <c r="A416" s="5">
        <v>4122</v>
      </c>
      <c r="B416" s="5">
        <v>7073</v>
      </c>
      <c r="C416" s="5">
        <v>466</v>
      </c>
      <c r="D416" s="5">
        <v>609</v>
      </c>
      <c r="E416" s="5">
        <v>5827</v>
      </c>
      <c r="F416" s="5">
        <v>3302</v>
      </c>
      <c r="G416" s="5">
        <v>361</v>
      </c>
      <c r="H416" s="5">
        <v>1</v>
      </c>
      <c r="I416" s="5">
        <v>27</v>
      </c>
      <c r="J416" s="5">
        <v>11</v>
      </c>
      <c r="K416" s="5">
        <v>455</v>
      </c>
      <c r="N416" s="23">
        <f t="shared" si="66"/>
        <v>-1.9052523775930769E-5</v>
      </c>
      <c r="O416" s="23">
        <f t="shared" si="67"/>
        <v>-3.8357409395295344E-6</v>
      </c>
      <c r="P416" s="23">
        <f t="shared" si="68"/>
        <v>-4.7339718127574162E-4</v>
      </c>
      <c r="Q416" s="23">
        <f t="shared" si="69"/>
        <v>-2.0310423475828417E-4</v>
      </c>
      <c r="R416" s="23">
        <f t="shared" si="70"/>
        <v>-3.0775926020818306E-6</v>
      </c>
      <c r="S416" s="23">
        <f t="shared" si="71"/>
        <v>-5.6357016900246369E-5</v>
      </c>
      <c r="T416" s="23">
        <f t="shared" si="72"/>
        <v>-6.7149377711639706E-4</v>
      </c>
      <c r="U416" s="23">
        <f t="shared" si="73"/>
        <v>-1.4509854593050243E-2</v>
      </c>
      <c r="V416" s="23">
        <f t="shared" si="74"/>
        <v>-1.449596459784907E-3</v>
      </c>
      <c r="W416" s="23">
        <f t="shared" si="75"/>
        <v>-8.9757451971878722E-3</v>
      </c>
      <c r="X416" s="23">
        <f t="shared" si="76"/>
        <v>-4.4659631861422941E-4</v>
      </c>
    </row>
    <row r="417" spans="1:24">
      <c r="A417" s="5">
        <v>5080</v>
      </c>
      <c r="B417" s="5">
        <v>8238</v>
      </c>
      <c r="C417" s="5">
        <v>523</v>
      </c>
      <c r="D417" s="5">
        <v>727</v>
      </c>
      <c r="E417" s="5">
        <v>6630</v>
      </c>
      <c r="F417" s="5">
        <v>3892</v>
      </c>
      <c r="G417" s="5">
        <v>403</v>
      </c>
      <c r="H417" s="5">
        <v>0</v>
      </c>
      <c r="I417" s="5">
        <v>39</v>
      </c>
      <c r="J417" s="5">
        <v>14</v>
      </c>
      <c r="K417" s="5">
        <v>505</v>
      </c>
      <c r="N417" s="23">
        <f t="shared" si="66"/>
        <v>-1.7206293360565062E-5</v>
      </c>
      <c r="O417" s="23">
        <f t="shared" si="67"/>
        <v>-3.6392178367810018E-6</v>
      </c>
      <c r="P417" s="23">
        <f t="shared" si="68"/>
        <v>-4.1474969099697184E-4</v>
      </c>
      <c r="Q417" s="23">
        <f t="shared" si="69"/>
        <v>-1.7371736013977571E-4</v>
      </c>
      <c r="R417" s="23">
        <f t="shared" si="70"/>
        <v>-2.8542068733161046E-6</v>
      </c>
      <c r="S417" s="23">
        <f t="shared" si="71"/>
        <v>-4.6373042634765609E-5</v>
      </c>
      <c r="T417" s="23">
        <f t="shared" si="72"/>
        <v>-5.5981492192356326E-4</v>
      </c>
      <c r="U417" s="23">
        <f t="shared" si="73"/>
        <v>-1.6727693692635118E-2</v>
      </c>
      <c r="V417" s="23">
        <f t="shared" si="74"/>
        <v>-1.3351303415424988E-3</v>
      </c>
      <c r="W417" s="23">
        <f t="shared" si="75"/>
        <v>-7.320327639749157E-3</v>
      </c>
      <c r="X417" s="23">
        <f t="shared" si="76"/>
        <v>-3.8253891754868967E-4</v>
      </c>
    </row>
    <row r="418" spans="1:24">
      <c r="A418" s="5">
        <v>4068</v>
      </c>
      <c r="B418" s="5">
        <v>7333</v>
      </c>
      <c r="C418" s="5">
        <v>538</v>
      </c>
      <c r="D418" s="5">
        <v>934</v>
      </c>
      <c r="E418" s="5">
        <v>5914</v>
      </c>
      <c r="F418" s="5">
        <v>3198</v>
      </c>
      <c r="G418" s="5">
        <v>402</v>
      </c>
      <c r="H418" s="5">
        <v>0</v>
      </c>
      <c r="I418" s="5">
        <v>61</v>
      </c>
      <c r="J418" s="5">
        <v>13</v>
      </c>
      <c r="K418" s="5">
        <v>513</v>
      </c>
      <c r="N418" s="23">
        <f t="shared" si="66"/>
        <v>-1.915659104360274E-5</v>
      </c>
      <c r="O418" s="23">
        <f t="shared" si="67"/>
        <v>-3.7918817062981022E-6</v>
      </c>
      <c r="P418" s="23">
        <f t="shared" si="68"/>
        <v>-3.9931614092361136E-4</v>
      </c>
      <c r="Q418" s="23">
        <f t="shared" si="69"/>
        <v>-1.2216580890222274E-4</v>
      </c>
      <c r="R418" s="23">
        <f t="shared" si="70"/>
        <v>-3.0533901632242734E-6</v>
      </c>
      <c r="S418" s="23">
        <f t="shared" si="71"/>
        <v>-5.8116903889415861E-5</v>
      </c>
      <c r="T418" s="23">
        <f t="shared" si="72"/>
        <v>-5.6247394228529739E-4</v>
      </c>
      <c r="U418" s="23">
        <f t="shared" si="73"/>
        <v>-1.6727693692635118E-2</v>
      </c>
      <c r="V418" s="23">
        <f t="shared" si="74"/>
        <v>-1.1252757914314169E-3</v>
      </c>
      <c r="W418" s="23">
        <f t="shared" si="75"/>
        <v>-7.8721334922287282E-3</v>
      </c>
      <c r="X418" s="23">
        <f t="shared" si="76"/>
        <v>-3.7228973337820331E-4</v>
      </c>
    </row>
    <row r="419" spans="1:24">
      <c r="A419" s="5">
        <v>3272</v>
      </c>
      <c r="B419" s="5">
        <v>6079</v>
      </c>
      <c r="C419" s="5">
        <v>463</v>
      </c>
      <c r="D419" s="5">
        <v>653</v>
      </c>
      <c r="E419" s="5">
        <v>5079</v>
      </c>
      <c r="F419" s="5">
        <v>2644</v>
      </c>
      <c r="G419" s="5">
        <v>357</v>
      </c>
      <c r="H419" s="5">
        <v>0</v>
      </c>
      <c r="I419" s="5">
        <v>32</v>
      </c>
      <c r="J419" s="5">
        <v>7</v>
      </c>
      <c r="K419" s="5">
        <v>446</v>
      </c>
      <c r="N419" s="23">
        <f t="shared" si="66"/>
        <v>-2.0690619655952536E-5</v>
      </c>
      <c r="O419" s="23">
        <f t="shared" si="67"/>
        <v>-4.0034181619604708E-6</v>
      </c>
      <c r="P419" s="23">
        <f t="shared" si="68"/>
        <v>-4.7648389129041369E-4</v>
      </c>
      <c r="Q419" s="23">
        <f t="shared" si="69"/>
        <v>-1.9214641710392507E-4</v>
      </c>
      <c r="R419" s="23">
        <f t="shared" si="70"/>
        <v>-3.2856779384663424E-6</v>
      </c>
      <c r="S419" s="23">
        <f t="shared" si="71"/>
        <v>-6.7491686504799495E-5</v>
      </c>
      <c r="T419" s="23">
        <f t="shared" si="72"/>
        <v>-6.8212985856333367E-4</v>
      </c>
      <c r="U419" s="23">
        <f t="shared" si="73"/>
        <v>-1.6727693692635118E-2</v>
      </c>
      <c r="V419" s="23">
        <f t="shared" si="74"/>
        <v>-1.4019022438505702E-3</v>
      </c>
      <c r="W419" s="23">
        <f t="shared" si="75"/>
        <v>-1.1182968607106158E-2</v>
      </c>
      <c r="X419" s="23">
        <f t="shared" si="76"/>
        <v>-4.5812665080602658E-4</v>
      </c>
    </row>
    <row r="420" spans="1:24">
      <c r="A420" s="5">
        <v>238</v>
      </c>
      <c r="B420" s="5">
        <v>570</v>
      </c>
      <c r="C420" s="5">
        <v>143</v>
      </c>
      <c r="D420" s="5">
        <v>834</v>
      </c>
      <c r="E420" s="5">
        <v>567</v>
      </c>
      <c r="F420" s="5">
        <v>236</v>
      </c>
      <c r="G420" s="5">
        <v>99</v>
      </c>
      <c r="H420" s="5">
        <v>0</v>
      </c>
      <c r="I420" s="5">
        <v>2</v>
      </c>
      <c r="J420" s="5">
        <v>0</v>
      </c>
      <c r="K420" s="5">
        <v>142</v>
      </c>
      <c r="N420" s="23">
        <f t="shared" si="66"/>
        <v>-2.6537658361818462E-5</v>
      </c>
      <c r="O420" s="23">
        <f t="shared" si="67"/>
        <v>-4.932727838391085E-6</v>
      </c>
      <c r="P420" s="23">
        <f t="shared" si="68"/>
        <v>-8.0573295952210357E-4</v>
      </c>
      <c r="Q420" s="23">
        <f t="shared" si="69"/>
        <v>-1.4706993993485702E-4</v>
      </c>
      <c r="R420" s="23">
        <f t="shared" si="70"/>
        <v>-4.5408664916306708E-6</v>
      </c>
      <c r="S420" s="23">
        <f t="shared" si="71"/>
        <v>-1.0823983910018539E-4</v>
      </c>
      <c r="T420" s="23">
        <f t="shared" si="72"/>
        <v>-1.3681571118907413E-3</v>
      </c>
      <c r="U420" s="23">
        <f t="shared" si="73"/>
        <v>-1.6727693692635118E-2</v>
      </c>
      <c r="V420" s="23">
        <f t="shared" si="74"/>
        <v>-1.6880675394565911E-3</v>
      </c>
      <c r="W420" s="23">
        <f t="shared" si="75"/>
        <v>-1.5045609574463161E-2</v>
      </c>
      <c r="X420" s="23">
        <f t="shared" si="76"/>
        <v>-8.4759564928450835E-4</v>
      </c>
    </row>
    <row r="421" spans="1:24">
      <c r="A421" s="5">
        <v>3358</v>
      </c>
      <c r="B421" s="5">
        <v>5900</v>
      </c>
      <c r="C421" s="5">
        <v>541</v>
      </c>
      <c r="D421" s="5">
        <v>4550</v>
      </c>
      <c r="E421" s="5">
        <v>4650</v>
      </c>
      <c r="F421" s="5">
        <v>2800</v>
      </c>
      <c r="G421" s="5">
        <v>344</v>
      </c>
      <c r="H421" s="5">
        <v>8</v>
      </c>
      <c r="I421" s="5">
        <v>109</v>
      </c>
      <c r="J421" s="5">
        <v>3</v>
      </c>
      <c r="K421" s="5">
        <v>507</v>
      </c>
      <c r="N421" s="23">
        <f t="shared" si="66"/>
        <v>-2.0524882896326804E-5</v>
      </c>
      <c r="O421" s="23">
        <f t="shared" si="67"/>
        <v>-4.0336135571467262E-6</v>
      </c>
      <c r="P421" s="23">
        <f t="shared" si="68"/>
        <v>-3.9622943090893929E-4</v>
      </c>
      <c r="Q421" s="23">
        <f t="shared" si="69"/>
        <v>7.7836756923783295E-4</v>
      </c>
      <c r="R421" s="23">
        <f t="shared" si="70"/>
        <v>-3.4050209990398123E-6</v>
      </c>
      <c r="S421" s="23">
        <f t="shared" si="71"/>
        <v>-6.485185602104526E-5</v>
      </c>
      <c r="T421" s="23">
        <f t="shared" si="72"/>
        <v>-7.166971232658774E-4</v>
      </c>
      <c r="U421" s="23">
        <f t="shared" si="73"/>
        <v>1.0150191040438853E-3</v>
      </c>
      <c r="V421" s="23">
        <f t="shared" si="74"/>
        <v>-6.6741131846178377E-4</v>
      </c>
      <c r="W421" s="23">
        <f t="shared" si="75"/>
        <v>-1.3390192017024445E-2</v>
      </c>
      <c r="X421" s="23">
        <f t="shared" si="76"/>
        <v>-3.799766215060681E-4</v>
      </c>
    </row>
    <row r="422" spans="1:24">
      <c r="A422" s="5">
        <v>6400</v>
      </c>
      <c r="B422" s="5">
        <v>11941</v>
      </c>
      <c r="C422" s="5">
        <v>735</v>
      </c>
      <c r="D422" s="5">
        <v>8415</v>
      </c>
      <c r="E422" s="5">
        <v>10987</v>
      </c>
      <c r="F422" s="5">
        <v>5916</v>
      </c>
      <c r="G422" s="5">
        <v>628</v>
      </c>
      <c r="H422" s="5">
        <v>0</v>
      </c>
      <c r="I422" s="5">
        <v>32</v>
      </c>
      <c r="J422" s="5">
        <v>6</v>
      </c>
      <c r="K422" s="5">
        <v>726</v>
      </c>
      <c r="N422" s="23">
        <f t="shared" si="66"/>
        <v>-1.4662426817472436E-5</v>
      </c>
      <c r="O422" s="23">
        <f t="shared" si="67"/>
        <v>-3.0145611419502586E-6</v>
      </c>
      <c r="P422" s="23">
        <f t="shared" si="68"/>
        <v>-1.9662218329347732E-4</v>
      </c>
      <c r="Q422" s="23">
        <f t="shared" si="69"/>
        <v>1.7409122336491478E-3</v>
      </c>
      <c r="R422" s="23">
        <f t="shared" si="70"/>
        <v>-1.6421376077715615E-6</v>
      </c>
      <c r="S422" s="23">
        <f t="shared" si="71"/>
        <v>-1.2122934307082447E-5</v>
      </c>
      <c r="T422" s="23">
        <f t="shared" si="72"/>
        <v>3.8464659466617751E-5</v>
      </c>
      <c r="U422" s="23">
        <f t="shared" si="73"/>
        <v>-1.6727693692635118E-2</v>
      </c>
      <c r="V422" s="23">
        <f t="shared" si="74"/>
        <v>-1.4019022438505702E-3</v>
      </c>
      <c r="W422" s="23">
        <f t="shared" si="75"/>
        <v>-1.173477445958573E-2</v>
      </c>
      <c r="X422" s="23">
        <f t="shared" si="76"/>
        <v>-9.9405204839003914E-5</v>
      </c>
    </row>
    <row r="423" spans="1:24">
      <c r="A423" s="5">
        <v>6876</v>
      </c>
      <c r="B423" s="5">
        <v>10885</v>
      </c>
      <c r="C423" s="5">
        <v>282</v>
      </c>
      <c r="D423" s="5">
        <v>337</v>
      </c>
      <c r="E423" s="5">
        <v>9403</v>
      </c>
      <c r="F423" s="5">
        <v>5752</v>
      </c>
      <c r="G423" s="5">
        <v>259</v>
      </c>
      <c r="H423" s="5">
        <v>2</v>
      </c>
      <c r="I423" s="5">
        <v>68</v>
      </c>
      <c r="J423" s="5">
        <v>15</v>
      </c>
      <c r="K423" s="5">
        <v>245</v>
      </c>
      <c r="N423" s="23">
        <f t="shared" si="66"/>
        <v>-1.3745093124660247E-5</v>
      </c>
      <c r="O423" s="23">
        <f t="shared" si="67"/>
        <v>-3.1926971046133061E-6</v>
      </c>
      <c r="P423" s="23">
        <f t="shared" si="68"/>
        <v>-6.6271539550896328E-4</v>
      </c>
      <c r="Q423" s="23">
        <f t="shared" si="69"/>
        <v>-2.7084347116704944E-4</v>
      </c>
      <c r="R423" s="23">
        <f t="shared" si="70"/>
        <v>-2.0827889083505278E-6</v>
      </c>
      <c r="S423" s="23">
        <f t="shared" si="71"/>
        <v>-1.489814071308049E-5</v>
      </c>
      <c r="T423" s="23">
        <f t="shared" si="72"/>
        <v>-9.4271385401327912E-4</v>
      </c>
      <c r="U423" s="23">
        <f t="shared" si="73"/>
        <v>-1.2292015493465367E-2</v>
      </c>
      <c r="V423" s="23">
        <f t="shared" si="74"/>
        <v>-1.0585038891233454E-3</v>
      </c>
      <c r="W423" s="23">
        <f t="shared" si="75"/>
        <v>-6.768521787269585E-3</v>
      </c>
      <c r="X423" s="23">
        <f t="shared" si="76"/>
        <v>-7.1563740308949644E-4</v>
      </c>
    </row>
    <row r="424" spans="1:24">
      <c r="A424" s="5">
        <v>391</v>
      </c>
      <c r="B424" s="5">
        <v>746</v>
      </c>
      <c r="C424" s="5">
        <v>131</v>
      </c>
      <c r="D424" s="5">
        <v>766</v>
      </c>
      <c r="E424" s="5">
        <v>723</v>
      </c>
      <c r="F424" s="5">
        <v>380</v>
      </c>
      <c r="G424" s="5">
        <v>93</v>
      </c>
      <c r="H424" s="5">
        <v>0</v>
      </c>
      <c r="I424" s="5">
        <v>6</v>
      </c>
      <c r="J424" s="5">
        <v>1</v>
      </c>
      <c r="K424" s="5">
        <v>130</v>
      </c>
      <c r="N424" s="23">
        <f t="shared" si="66"/>
        <v>-2.6242801103414546E-5</v>
      </c>
      <c r="O424" s="23">
        <f t="shared" si="67"/>
        <v>-4.9030385112805771E-6</v>
      </c>
      <c r="P424" s="23">
        <f t="shared" si="68"/>
        <v>-8.1807979958079197E-4</v>
      </c>
      <c r="Q424" s="23">
        <f t="shared" si="69"/>
        <v>-1.6400474903704835E-4</v>
      </c>
      <c r="R424" s="23">
        <f t="shared" si="70"/>
        <v>-4.4974690150584991E-6</v>
      </c>
      <c r="S424" s="23">
        <f t="shared" si="71"/>
        <v>-1.0580307249979686E-4</v>
      </c>
      <c r="T424" s="23">
        <f t="shared" si="72"/>
        <v>-1.3841112340611461E-3</v>
      </c>
      <c r="U424" s="23">
        <f t="shared" si="73"/>
        <v>-1.6727693692635118E-2</v>
      </c>
      <c r="V424" s="23">
        <f t="shared" si="74"/>
        <v>-1.6499121667091215E-3</v>
      </c>
      <c r="W424" s="23">
        <f t="shared" si="75"/>
        <v>-1.4493803721983589E-2</v>
      </c>
      <c r="X424" s="23">
        <f t="shared" si="76"/>
        <v>-8.6296942554023792E-4</v>
      </c>
    </row>
    <row r="425" spans="1:24">
      <c r="A425" s="5">
        <v>10844</v>
      </c>
      <c r="B425" s="5">
        <v>22468</v>
      </c>
      <c r="C425" s="5">
        <v>1409</v>
      </c>
      <c r="D425" s="5">
        <v>11064</v>
      </c>
      <c r="E425" s="5">
        <v>18310</v>
      </c>
      <c r="F425" s="5">
        <v>8848</v>
      </c>
      <c r="G425" s="5">
        <v>1086</v>
      </c>
      <c r="H425" s="5">
        <v>4</v>
      </c>
      <c r="I425" s="5">
        <v>213</v>
      </c>
      <c r="J425" s="5">
        <v>13</v>
      </c>
      <c r="K425" s="5">
        <v>1339</v>
      </c>
      <c r="N425" s="23">
        <f t="shared" si="66"/>
        <v>-6.098076122393931E-6</v>
      </c>
      <c r="O425" s="23">
        <f t="shared" si="67"/>
        <v>-1.2387682641530046E-6</v>
      </c>
      <c r="P425" s="23">
        <f t="shared" si="68"/>
        <v>4.9685866666951948E-4</v>
      </c>
      <c r="Q425" s="23">
        <f t="shared" si="69"/>
        <v>2.4006226647036301E-3</v>
      </c>
      <c r="R425" s="23">
        <f t="shared" si="70"/>
        <v>3.9504009054900036E-7</v>
      </c>
      <c r="S425" s="23">
        <f t="shared" si="71"/>
        <v>3.7492341195272799E-5</v>
      </c>
      <c r="T425" s="23">
        <f t="shared" si="72"/>
        <v>1.2562959851408529E-3</v>
      </c>
      <c r="U425" s="23">
        <f t="shared" si="73"/>
        <v>-7.8563372942956171E-3</v>
      </c>
      <c r="V425" s="23">
        <f t="shared" si="74"/>
        <v>3.2462837297242132E-4</v>
      </c>
      <c r="W425" s="23">
        <f t="shared" si="75"/>
        <v>-7.8721334922287282E-3</v>
      </c>
      <c r="X425" s="23">
        <f t="shared" si="76"/>
        <v>6.8593853222451357E-4</v>
      </c>
    </row>
    <row r="426" spans="1:24">
      <c r="A426" s="5">
        <v>5132</v>
      </c>
      <c r="B426" s="5">
        <v>9067</v>
      </c>
      <c r="C426" s="5">
        <v>398</v>
      </c>
      <c r="D426" s="5">
        <v>1690</v>
      </c>
      <c r="E426" s="5">
        <v>9065</v>
      </c>
      <c r="F426" s="5">
        <v>5132</v>
      </c>
      <c r="G426" s="5">
        <v>393</v>
      </c>
      <c r="H426" s="5">
        <v>0</v>
      </c>
      <c r="I426" s="5">
        <v>2</v>
      </c>
      <c r="J426" s="5">
        <v>0</v>
      </c>
      <c r="K426" s="5">
        <v>398</v>
      </c>
      <c r="N426" s="23">
        <f t="shared" si="66"/>
        <v>-1.7106080436140199E-5</v>
      </c>
      <c r="O426" s="23">
        <f t="shared" si="67"/>
        <v>-3.4993743585161661E-6</v>
      </c>
      <c r="P426" s="23">
        <f t="shared" si="68"/>
        <v>-5.4336260827497567E-4</v>
      </c>
      <c r="Q426" s="23">
        <f t="shared" si="69"/>
        <v>6.6109421704492425E-5</v>
      </c>
      <c r="R426" s="23">
        <f t="shared" si="70"/>
        <v>-2.176816774256898E-6</v>
      </c>
      <c r="S426" s="23">
        <f t="shared" si="71"/>
        <v>-2.5389774686975529E-5</v>
      </c>
      <c r="T426" s="23">
        <f t="shared" si="72"/>
        <v>-5.8640512554090462E-4</v>
      </c>
      <c r="U426" s="23">
        <f t="shared" si="73"/>
        <v>-1.6727693692635118E-2</v>
      </c>
      <c r="V426" s="23">
        <f t="shared" si="74"/>
        <v>-1.6880675394565911E-3</v>
      </c>
      <c r="W426" s="23">
        <f t="shared" si="75"/>
        <v>-1.5045609574463161E-2</v>
      </c>
      <c r="X426" s="23">
        <f t="shared" si="76"/>
        <v>-5.1962175582894474E-4</v>
      </c>
    </row>
    <row r="427" spans="1:24">
      <c r="A427" s="5">
        <v>3772</v>
      </c>
      <c r="B427" s="5">
        <v>6971</v>
      </c>
      <c r="C427" s="5">
        <v>144</v>
      </c>
      <c r="D427" s="5">
        <v>1033</v>
      </c>
      <c r="E427" s="5">
        <v>6932</v>
      </c>
      <c r="F427" s="5">
        <v>3758</v>
      </c>
      <c r="G427" s="5">
        <v>140</v>
      </c>
      <c r="H427" s="5">
        <v>0</v>
      </c>
      <c r="I427" s="5">
        <v>3</v>
      </c>
      <c r="J427" s="5">
        <v>0</v>
      </c>
      <c r="K427" s="5">
        <v>144</v>
      </c>
      <c r="N427" s="23">
        <f t="shared" si="66"/>
        <v>-1.9727033844175027E-5</v>
      </c>
      <c r="O427" s="23">
        <f t="shared" si="67"/>
        <v>-3.852947254104942E-6</v>
      </c>
      <c r="P427" s="23">
        <f t="shared" si="68"/>
        <v>-8.0470405618387954E-4</v>
      </c>
      <c r="Q427" s="23">
        <f t="shared" si="69"/>
        <v>-9.7510719179914806E-5</v>
      </c>
      <c r="R427" s="23">
        <f t="shared" si="70"/>
        <v>-2.7701938096956195E-6</v>
      </c>
      <c r="S427" s="23">
        <f t="shared" si="71"/>
        <v>-4.8640589332349375E-5</v>
      </c>
      <c r="T427" s="23">
        <f t="shared" si="72"/>
        <v>-1.2591372770596415E-3</v>
      </c>
      <c r="U427" s="23">
        <f t="shared" si="73"/>
        <v>-1.6727693692635118E-2</v>
      </c>
      <c r="V427" s="23">
        <f t="shared" si="74"/>
        <v>-1.6785286962697236E-3</v>
      </c>
      <c r="W427" s="23">
        <f t="shared" si="75"/>
        <v>-1.5045609574463161E-2</v>
      </c>
      <c r="X427" s="23">
        <f t="shared" si="76"/>
        <v>-8.4503335324188672E-4</v>
      </c>
    </row>
    <row r="428" spans="1:24">
      <c r="A428" s="5">
        <v>2933</v>
      </c>
      <c r="B428" s="5">
        <v>5144</v>
      </c>
      <c r="C428" s="5">
        <v>24</v>
      </c>
      <c r="D428" s="5">
        <v>26</v>
      </c>
      <c r="E428" s="5">
        <v>3972</v>
      </c>
      <c r="F428" s="5">
        <v>2012</v>
      </c>
      <c r="G428" s="5">
        <v>19</v>
      </c>
      <c r="H428" s="5">
        <v>0</v>
      </c>
      <c r="I428" s="5">
        <v>6</v>
      </c>
      <c r="J428" s="5">
        <v>0</v>
      </c>
      <c r="K428" s="5">
        <v>23</v>
      </c>
      <c r="N428" s="23">
        <f t="shared" si="66"/>
        <v>-2.1343930836337685E-5</v>
      </c>
      <c r="O428" s="23">
        <f t="shared" si="67"/>
        <v>-4.1611427122350438E-6</v>
      </c>
      <c r="P428" s="23">
        <f t="shared" si="68"/>
        <v>-9.2817245677076325E-4</v>
      </c>
      <c r="Q428" s="23">
        <f t="shared" si="69"/>
        <v>-3.4829531867854204E-4</v>
      </c>
      <c r="R428" s="23">
        <f t="shared" si="70"/>
        <v>-3.5936331087573246E-6</v>
      </c>
      <c r="S428" s="23">
        <f t="shared" si="71"/>
        <v>-7.8186384362060246E-5</v>
      </c>
      <c r="T428" s="23">
        <f t="shared" si="72"/>
        <v>-1.5808787408294722E-3</v>
      </c>
      <c r="U428" s="23">
        <f t="shared" si="73"/>
        <v>-1.6727693692635118E-2</v>
      </c>
      <c r="V428" s="23">
        <f t="shared" si="74"/>
        <v>-1.6499121667091215E-3</v>
      </c>
      <c r="W428" s="23">
        <f t="shared" si="75"/>
        <v>-1.5045609574463161E-2</v>
      </c>
      <c r="X428" s="23">
        <f t="shared" si="76"/>
        <v>-1.000052263820493E-3</v>
      </c>
    </row>
    <row r="429" spans="1:24">
      <c r="A429" s="5">
        <v>4094</v>
      </c>
      <c r="B429" s="5">
        <v>7469</v>
      </c>
      <c r="C429" s="5">
        <v>206</v>
      </c>
      <c r="D429" s="5">
        <v>1420</v>
      </c>
      <c r="E429" s="5">
        <v>7451</v>
      </c>
      <c r="F429" s="5">
        <v>4088</v>
      </c>
      <c r="G429" s="5">
        <v>200</v>
      </c>
      <c r="H429" s="5">
        <v>0</v>
      </c>
      <c r="I429" s="5">
        <v>4</v>
      </c>
      <c r="J429" s="5">
        <v>0</v>
      </c>
      <c r="K429" s="5">
        <v>203</v>
      </c>
      <c r="N429" s="23">
        <f t="shared" si="66"/>
        <v>-1.910648458139031E-5</v>
      </c>
      <c r="O429" s="23">
        <f t="shared" si="67"/>
        <v>-3.7689399535308915E-6</v>
      </c>
      <c r="P429" s="23">
        <f t="shared" si="68"/>
        <v>-7.4091204921398958E-4</v>
      </c>
      <c r="Q429" s="23">
        <f t="shared" si="69"/>
        <v>-1.1317320836201326E-6</v>
      </c>
      <c r="R429" s="23">
        <f t="shared" si="70"/>
        <v>-2.6258137434074359E-6</v>
      </c>
      <c r="S429" s="23">
        <f t="shared" si="71"/>
        <v>-4.3056332539792336E-5</v>
      </c>
      <c r="T429" s="23">
        <f t="shared" si="72"/>
        <v>-1.0995960553555934E-3</v>
      </c>
      <c r="U429" s="23">
        <f t="shared" si="73"/>
        <v>-1.6727693692635118E-2</v>
      </c>
      <c r="V429" s="23">
        <f t="shared" si="74"/>
        <v>-1.6689898530828562E-3</v>
      </c>
      <c r="W429" s="23">
        <f t="shared" si="75"/>
        <v>-1.5045609574463161E-2</v>
      </c>
      <c r="X429" s="23">
        <f t="shared" si="76"/>
        <v>-7.6944561998454981E-4</v>
      </c>
    </row>
    <row r="430" spans="1:24">
      <c r="A430" s="5">
        <v>452</v>
      </c>
      <c r="B430" s="5">
        <v>726</v>
      </c>
      <c r="C430" s="5">
        <v>186</v>
      </c>
      <c r="D430" s="5">
        <v>889</v>
      </c>
      <c r="E430" s="5">
        <v>721</v>
      </c>
      <c r="F430" s="5">
        <v>450</v>
      </c>
      <c r="G430" s="5">
        <v>114</v>
      </c>
      <c r="H430" s="5">
        <v>0</v>
      </c>
      <c r="I430" s="5">
        <v>4</v>
      </c>
      <c r="J430" s="5">
        <v>1</v>
      </c>
      <c r="K430" s="5">
        <v>184</v>
      </c>
      <c r="N430" s="23">
        <f t="shared" si="66"/>
        <v>-2.6125243634377688E-5</v>
      </c>
      <c r="O430" s="23">
        <f t="shared" si="67"/>
        <v>-4.9064122984522255E-6</v>
      </c>
      <c r="P430" s="23">
        <f t="shared" si="68"/>
        <v>-7.6149011597847018E-4</v>
      </c>
      <c r="Q430" s="23">
        <f t="shared" si="69"/>
        <v>-1.3337266786690816E-4</v>
      </c>
      <c r="R430" s="23">
        <f t="shared" si="70"/>
        <v>-4.498025392963271E-6</v>
      </c>
      <c r="S430" s="23">
        <f t="shared" si="71"/>
        <v>-1.0461853318016355E-4</v>
      </c>
      <c r="T430" s="23">
        <f t="shared" si="72"/>
        <v>-1.3282718064647292E-3</v>
      </c>
      <c r="U430" s="23">
        <f t="shared" si="73"/>
        <v>-1.6727693692635118E-2</v>
      </c>
      <c r="V430" s="23">
        <f t="shared" si="74"/>
        <v>-1.6689898530828562E-3</v>
      </c>
      <c r="W430" s="23">
        <f t="shared" si="75"/>
        <v>-1.4493803721983589E-2</v>
      </c>
      <c r="X430" s="23">
        <f t="shared" si="76"/>
        <v>-7.9378743238945498E-4</v>
      </c>
    </row>
    <row r="431" spans="1:24">
      <c r="A431" s="5">
        <v>11420</v>
      </c>
      <c r="B431" s="5">
        <v>23855</v>
      </c>
      <c r="C431" s="5">
        <v>1411</v>
      </c>
      <c r="D431" s="5">
        <v>8049</v>
      </c>
      <c r="E431" s="5">
        <v>16634</v>
      </c>
      <c r="F431" s="5">
        <v>8032</v>
      </c>
      <c r="G431" s="5">
        <v>865</v>
      </c>
      <c r="H431" s="5">
        <v>12</v>
      </c>
      <c r="I431" s="5">
        <v>211</v>
      </c>
      <c r="J431" s="5">
        <v>14</v>
      </c>
      <c r="K431" s="5">
        <v>1342</v>
      </c>
      <c r="N431" s="23">
        <f t="shared" si="66"/>
        <v>-4.9880252672262397E-6</v>
      </c>
      <c r="O431" s="23">
        <f t="shared" si="67"/>
        <v>-1.0047961237991723E-6</v>
      </c>
      <c r="P431" s="23">
        <f t="shared" si="68"/>
        <v>4.9891647334596753E-4</v>
      </c>
      <c r="Q431" s="23">
        <f t="shared" si="69"/>
        <v>1.6497631140697064E-3</v>
      </c>
      <c r="R431" s="23">
        <f t="shared" si="70"/>
        <v>-7.1204593649451329E-8</v>
      </c>
      <c r="S431" s="23">
        <f t="shared" si="71"/>
        <v>2.3683997126404493E-5</v>
      </c>
      <c r="T431" s="23">
        <f t="shared" si="72"/>
        <v>6.6865248519760848E-4</v>
      </c>
      <c r="U431" s="23">
        <f t="shared" si="73"/>
        <v>9.8863755023833877E-3</v>
      </c>
      <c r="V431" s="23">
        <f t="shared" si="74"/>
        <v>3.0555068659868662E-4</v>
      </c>
      <c r="W431" s="23">
        <f t="shared" si="75"/>
        <v>-7.320327639749157E-3</v>
      </c>
      <c r="X431" s="23">
        <f t="shared" si="76"/>
        <v>6.8978197628844602E-4</v>
      </c>
    </row>
    <row r="432" spans="1:24">
      <c r="A432" s="5">
        <v>5704</v>
      </c>
      <c r="B432" s="5">
        <v>10510</v>
      </c>
      <c r="C432" s="5">
        <v>452</v>
      </c>
      <c r="D432" s="5">
        <v>2895</v>
      </c>
      <c r="E432" s="5">
        <v>9348</v>
      </c>
      <c r="F432" s="5">
        <v>5388</v>
      </c>
      <c r="G432" s="5">
        <v>361</v>
      </c>
      <c r="H432" s="5">
        <v>1</v>
      </c>
      <c r="I432" s="5">
        <v>15</v>
      </c>
      <c r="J432" s="5">
        <v>1</v>
      </c>
      <c r="K432" s="5">
        <v>450</v>
      </c>
      <c r="N432" s="23">
        <f t="shared" si="66"/>
        <v>-1.6003738267466728E-5</v>
      </c>
      <c r="O432" s="23">
        <f t="shared" si="67"/>
        <v>-3.2559556140817179E-6</v>
      </c>
      <c r="P432" s="23">
        <f t="shared" si="68"/>
        <v>-4.8780182801087802E-4</v>
      </c>
      <c r="Q432" s="23">
        <f t="shared" si="69"/>
        <v>3.6620420064773553E-4</v>
      </c>
      <c r="R432" s="23">
        <f t="shared" si="70"/>
        <v>-2.098089300731742E-6</v>
      </c>
      <c r="S432" s="23">
        <f t="shared" si="71"/>
        <v>-2.1057745175173708E-5</v>
      </c>
      <c r="T432" s="23">
        <f t="shared" si="72"/>
        <v>-6.7149377711639706E-4</v>
      </c>
      <c r="U432" s="23">
        <f t="shared" si="73"/>
        <v>-1.4509854593050243E-2</v>
      </c>
      <c r="V432" s="23">
        <f t="shared" si="74"/>
        <v>-1.5640625780273154E-3</v>
      </c>
      <c r="W432" s="23">
        <f t="shared" si="75"/>
        <v>-1.4493803721983589E-2</v>
      </c>
      <c r="X432" s="23">
        <f t="shared" si="76"/>
        <v>-4.5300205872078343E-4</v>
      </c>
    </row>
    <row r="433" spans="1:24">
      <c r="A433" s="5">
        <v>7192</v>
      </c>
      <c r="B433" s="5">
        <v>12811</v>
      </c>
      <c r="C433" s="5">
        <v>587</v>
      </c>
      <c r="D433" s="5">
        <v>3941</v>
      </c>
      <c r="E433" s="5">
        <v>11519</v>
      </c>
      <c r="F433" s="5">
        <v>6616</v>
      </c>
      <c r="G433" s="5">
        <v>472</v>
      </c>
      <c r="H433" s="5">
        <v>11</v>
      </c>
      <c r="I433" s="5">
        <v>95</v>
      </c>
      <c r="J433" s="5">
        <v>4</v>
      </c>
      <c r="K433" s="5">
        <v>554</v>
      </c>
      <c r="N433" s="23">
        <f t="shared" si="66"/>
        <v>-1.3136106891616861E-5</v>
      </c>
      <c r="O433" s="23">
        <f t="shared" si="67"/>
        <v>-2.8678013999835433E-6</v>
      </c>
      <c r="P433" s="23">
        <f t="shared" si="68"/>
        <v>-3.4889987735063388E-4</v>
      </c>
      <c r="Q433" s="23">
        <f t="shared" si="69"/>
        <v>6.2670141124909014E-4</v>
      </c>
      <c r="R433" s="23">
        <f t="shared" si="70"/>
        <v>-1.4941410851023632E-6</v>
      </c>
      <c r="S433" s="23">
        <f t="shared" si="71"/>
        <v>-2.7754111074933959E-7</v>
      </c>
      <c r="T433" s="23">
        <f t="shared" si="72"/>
        <v>-3.7634251696390777E-4</v>
      </c>
      <c r="U433" s="23">
        <f t="shared" si="73"/>
        <v>7.6685364027985117E-3</v>
      </c>
      <c r="V433" s="23">
        <f t="shared" si="74"/>
        <v>-8.0095512307792676E-4</v>
      </c>
      <c r="W433" s="23">
        <f t="shared" si="75"/>
        <v>-1.2838386164544874E-2</v>
      </c>
      <c r="X433" s="23">
        <f t="shared" si="76"/>
        <v>-3.197626645044607E-4</v>
      </c>
    </row>
    <row r="434" spans="1:24">
      <c r="A434" s="5">
        <v>9604</v>
      </c>
      <c r="B434" s="5">
        <v>16557</v>
      </c>
      <c r="C434" s="5">
        <v>1061</v>
      </c>
      <c r="D434" s="5">
        <v>9614</v>
      </c>
      <c r="E434" s="5">
        <v>13618</v>
      </c>
      <c r="F434" s="5">
        <v>7984</v>
      </c>
      <c r="G434" s="5">
        <v>705</v>
      </c>
      <c r="H434" s="5">
        <v>16</v>
      </c>
      <c r="I434" s="5">
        <v>127</v>
      </c>
      <c r="J434" s="5">
        <v>0</v>
      </c>
      <c r="K434" s="5">
        <v>1037</v>
      </c>
      <c r="N434" s="23">
        <f t="shared" si="66"/>
        <v>-8.487768935602154E-6</v>
      </c>
      <c r="O434" s="23">
        <f t="shared" si="67"/>
        <v>-2.2358910627337559E-6</v>
      </c>
      <c r="P434" s="23">
        <f t="shared" si="68"/>
        <v>1.3880030496755675E-4</v>
      </c>
      <c r="Q434" s="23">
        <f t="shared" si="69"/>
        <v>2.0395127647304329E-3</v>
      </c>
      <c r="R434" s="23">
        <f t="shared" si="70"/>
        <v>-9.1022247404475583E-7</v>
      </c>
      <c r="S434" s="23">
        <f t="shared" si="71"/>
        <v>2.2871741592941649E-5</v>
      </c>
      <c r="T434" s="23">
        <f t="shared" si="72"/>
        <v>2.4320922732014638E-4</v>
      </c>
      <c r="U434" s="23">
        <f t="shared" si="73"/>
        <v>1.8757731900722888E-2</v>
      </c>
      <c r="V434" s="23">
        <f t="shared" si="74"/>
        <v>-4.9571214109817138E-4</v>
      </c>
      <c r="W434" s="23">
        <f t="shared" si="75"/>
        <v>-1.5045609574463161E-2</v>
      </c>
      <c r="X434" s="23">
        <f t="shared" si="76"/>
        <v>2.9903182978865343E-4</v>
      </c>
    </row>
    <row r="435" spans="1:24">
      <c r="A435" s="5">
        <v>122944</v>
      </c>
      <c r="B435" s="5">
        <v>457509</v>
      </c>
      <c r="C435" s="5">
        <v>1373</v>
      </c>
      <c r="D435" s="5">
        <v>2106</v>
      </c>
      <c r="E435" s="5">
        <v>72846</v>
      </c>
      <c r="F435" s="5">
        <v>13184</v>
      </c>
      <c r="G435" s="5">
        <v>475</v>
      </c>
      <c r="H435" s="5">
        <v>0</v>
      </c>
      <c r="I435" s="5">
        <v>136</v>
      </c>
      <c r="J435" s="5">
        <v>13</v>
      </c>
      <c r="K435" s="5">
        <v>1268</v>
      </c>
      <c r="N435" s="23">
        <f t="shared" si="66"/>
        <v>2.0993786287812371E-4</v>
      </c>
      <c r="O435" s="23">
        <f t="shared" si="67"/>
        <v>7.2148018982906489E-5</v>
      </c>
      <c r="P435" s="23">
        <f t="shared" si="68"/>
        <v>4.5981814649345438E-4</v>
      </c>
      <c r="Q435" s="23">
        <f t="shared" si="69"/>
        <v>1.6971060680025105E-4</v>
      </c>
      <c r="R435" s="23">
        <f t="shared" si="70"/>
        <v>1.5566352797856138E-5</v>
      </c>
      <c r="S435" s="23">
        <f t="shared" si="71"/>
        <v>1.1086609105141617E-4</v>
      </c>
      <c r="T435" s="23">
        <f t="shared" si="72"/>
        <v>-3.6836545587870534E-4</v>
      </c>
      <c r="U435" s="23">
        <f t="shared" si="73"/>
        <v>-1.6727693692635118E-2</v>
      </c>
      <c r="V435" s="23">
        <f t="shared" si="74"/>
        <v>-4.0986255241636513E-4</v>
      </c>
      <c r="W435" s="23">
        <f t="shared" si="75"/>
        <v>-7.8721334922287282E-3</v>
      </c>
      <c r="X435" s="23">
        <f t="shared" si="76"/>
        <v>5.949770227114471E-4</v>
      </c>
    </row>
    <row r="436" spans="1:24">
      <c r="A436" s="5">
        <v>5730</v>
      </c>
      <c r="B436" s="5">
        <v>10083</v>
      </c>
      <c r="C436" s="5">
        <v>103</v>
      </c>
      <c r="D436" s="5">
        <v>97</v>
      </c>
      <c r="E436" s="5">
        <v>8964</v>
      </c>
      <c r="F436" s="5">
        <v>4830</v>
      </c>
      <c r="G436" s="5">
        <v>92</v>
      </c>
      <c r="H436" s="5">
        <v>2</v>
      </c>
      <c r="I436" s="5">
        <v>32</v>
      </c>
      <c r="J436" s="5">
        <v>15</v>
      </c>
      <c r="K436" s="5">
        <v>71</v>
      </c>
      <c r="N436" s="23">
        <f t="shared" si="66"/>
        <v>-1.5953631805254298E-5</v>
      </c>
      <c r="O436" s="23">
        <f t="shared" si="67"/>
        <v>-3.3279859701964162E-6</v>
      </c>
      <c r="P436" s="23">
        <f t="shared" si="68"/>
        <v>-8.4688909305106477E-4</v>
      </c>
      <c r="Q436" s="23">
        <f t="shared" si="69"/>
        <v>-3.306133856453717E-4</v>
      </c>
      <c r="R436" s="23">
        <f t="shared" si="70"/>
        <v>-2.204913858447855E-6</v>
      </c>
      <c r="S436" s="23">
        <f t="shared" si="71"/>
        <v>-3.0500215751679241E-5</v>
      </c>
      <c r="T436" s="23">
        <f t="shared" si="72"/>
        <v>-1.3867702544228802E-3</v>
      </c>
      <c r="U436" s="23">
        <f t="shared" si="73"/>
        <v>-1.2292015493465367E-2</v>
      </c>
      <c r="V436" s="23">
        <f t="shared" si="74"/>
        <v>-1.4019022438505702E-3</v>
      </c>
      <c r="W436" s="23">
        <f t="shared" si="75"/>
        <v>-6.768521787269585E-3</v>
      </c>
      <c r="X436" s="23">
        <f t="shared" si="76"/>
        <v>-9.3855715879757483E-4</v>
      </c>
    </row>
    <row r="437" spans="1:24">
      <c r="A437" s="5">
        <v>4898</v>
      </c>
      <c r="B437" s="5">
        <v>7960</v>
      </c>
      <c r="C437" s="5">
        <v>560</v>
      </c>
      <c r="D437" s="5">
        <v>719</v>
      </c>
      <c r="E437" s="5">
        <v>6380</v>
      </c>
      <c r="F437" s="5">
        <v>3730</v>
      </c>
      <c r="G437" s="5">
        <v>363</v>
      </c>
      <c r="H437" s="5">
        <v>1</v>
      </c>
      <c r="I437" s="5">
        <v>76</v>
      </c>
      <c r="J437" s="5">
        <v>9</v>
      </c>
      <c r="K437" s="5">
        <v>528</v>
      </c>
      <c r="N437" s="23">
        <f t="shared" si="66"/>
        <v>-1.7557038596052073E-5</v>
      </c>
      <c r="O437" s="23">
        <f t="shared" si="67"/>
        <v>-3.6861134784669177E-6</v>
      </c>
      <c r="P437" s="23">
        <f t="shared" si="68"/>
        <v>-3.7668026748268271E-4</v>
      </c>
      <c r="Q437" s="23">
        <f t="shared" si="69"/>
        <v>-1.7570969062238645E-4</v>
      </c>
      <c r="R437" s="23">
        <f t="shared" si="70"/>
        <v>-2.9237541114125321E-6</v>
      </c>
      <c r="S437" s="23">
        <f t="shared" si="71"/>
        <v>-4.9114405060202696E-5</v>
      </c>
      <c r="T437" s="23">
        <f t="shared" si="72"/>
        <v>-6.6617573639292881E-4</v>
      </c>
      <c r="U437" s="23">
        <f t="shared" si="73"/>
        <v>-1.4509854593050243E-2</v>
      </c>
      <c r="V437" s="23">
        <f t="shared" si="74"/>
        <v>-9.8219314362840661E-4</v>
      </c>
      <c r="W437" s="23">
        <f t="shared" si="75"/>
        <v>-1.0079356902147014E-2</v>
      </c>
      <c r="X437" s="23">
        <f t="shared" si="76"/>
        <v>-3.5307251305854135E-4</v>
      </c>
    </row>
    <row r="438" spans="1:24">
      <c r="A438" s="5">
        <v>4118</v>
      </c>
      <c r="B438" s="5">
        <v>7355</v>
      </c>
      <c r="C438" s="5">
        <v>546</v>
      </c>
      <c r="D438" s="5">
        <v>675</v>
      </c>
      <c r="E438" s="5">
        <v>6423</v>
      </c>
      <c r="F438" s="5">
        <v>3466</v>
      </c>
      <c r="G438" s="5">
        <v>379</v>
      </c>
      <c r="H438" s="5">
        <v>1</v>
      </c>
      <c r="I438" s="5">
        <v>28</v>
      </c>
      <c r="J438" s="5">
        <v>7</v>
      </c>
      <c r="K438" s="5">
        <v>526</v>
      </c>
      <c r="N438" s="23">
        <f t="shared" si="66"/>
        <v>-1.9060232462424988E-5</v>
      </c>
      <c r="O438" s="23">
        <f t="shared" si="67"/>
        <v>-3.7881705404092887E-6</v>
      </c>
      <c r="P438" s="23">
        <f t="shared" si="68"/>
        <v>-3.9108491421781916E-4</v>
      </c>
      <c r="Q438" s="23">
        <f t="shared" si="69"/>
        <v>-1.8666750827674554E-4</v>
      </c>
      <c r="R438" s="23">
        <f t="shared" si="70"/>
        <v>-2.9117919864599467E-6</v>
      </c>
      <c r="S438" s="23">
        <f t="shared" si="71"/>
        <v>-5.3581810494248329E-5</v>
      </c>
      <c r="T438" s="23">
        <f t="shared" si="72"/>
        <v>-6.2363141060518259E-4</v>
      </c>
      <c r="U438" s="23">
        <f t="shared" si="73"/>
        <v>-1.4509854593050243E-2</v>
      </c>
      <c r="V438" s="23">
        <f t="shared" si="74"/>
        <v>-1.4400576165980398E-3</v>
      </c>
      <c r="W438" s="23">
        <f t="shared" si="75"/>
        <v>-1.1182968607106158E-2</v>
      </c>
      <c r="X438" s="23">
        <f t="shared" si="76"/>
        <v>-3.5563480910116298E-4</v>
      </c>
    </row>
    <row r="439" spans="1:24">
      <c r="A439" s="5">
        <v>1845</v>
      </c>
      <c r="B439" s="5">
        <v>2670</v>
      </c>
      <c r="C439" s="5">
        <v>9</v>
      </c>
      <c r="D439" s="5">
        <v>9</v>
      </c>
      <c r="E439" s="5">
        <v>1614</v>
      </c>
      <c r="F439" s="5">
        <v>1008</v>
      </c>
      <c r="G439" s="5">
        <v>9</v>
      </c>
      <c r="H439" s="5">
        <v>0</v>
      </c>
      <c r="I439" s="5">
        <v>0</v>
      </c>
      <c r="J439" s="5">
        <v>0</v>
      </c>
      <c r="K439" s="5">
        <v>9</v>
      </c>
      <c r="N439" s="23">
        <f t="shared" si="66"/>
        <v>-2.3440693562765548E-5</v>
      </c>
      <c r="O439" s="23">
        <f t="shared" si="67"/>
        <v>-4.5784801853679789E-6</v>
      </c>
      <c r="P439" s="23">
        <f t="shared" si="68"/>
        <v>-9.4360600684412373E-4</v>
      </c>
      <c r="Q439" s="23">
        <f t="shared" si="69"/>
        <v>-3.5252902095408989E-4</v>
      </c>
      <c r="R439" s="23">
        <f t="shared" si="70"/>
        <v>-4.2496026584828309E-6</v>
      </c>
      <c r="S439" s="23">
        <f t="shared" si="71"/>
        <v>-9.5176062603658014E-5</v>
      </c>
      <c r="T439" s="23">
        <f t="shared" si="72"/>
        <v>-1.6074689444468136E-3</v>
      </c>
      <c r="U439" s="23">
        <f t="shared" si="73"/>
        <v>-1.6727693692635118E-2</v>
      </c>
      <c r="V439" s="23">
        <f t="shared" si="74"/>
        <v>-1.7071452258303258E-3</v>
      </c>
      <c r="W439" s="23">
        <f t="shared" si="75"/>
        <v>-1.5045609574463161E-2</v>
      </c>
      <c r="X439" s="23">
        <f t="shared" si="76"/>
        <v>-1.0179883361188442E-3</v>
      </c>
    </row>
    <row r="440" spans="1:24">
      <c r="A440" s="5">
        <v>34480</v>
      </c>
      <c r="B440" s="5">
        <v>191207</v>
      </c>
      <c r="C440" s="5">
        <v>1591</v>
      </c>
      <c r="D440" s="5">
        <v>1926</v>
      </c>
      <c r="E440" s="5">
        <v>184270</v>
      </c>
      <c r="F440" s="5">
        <v>30720</v>
      </c>
      <c r="G440" s="5">
        <v>1292</v>
      </c>
      <c r="H440" s="5">
        <v>10</v>
      </c>
      <c r="I440" s="5">
        <v>664</v>
      </c>
      <c r="J440" s="5">
        <v>97</v>
      </c>
      <c r="K440" s="5">
        <v>1156</v>
      </c>
      <c r="N440" s="23">
        <f t="shared" si="66"/>
        <v>3.94525523719525E-5</v>
      </c>
      <c r="O440" s="23">
        <f t="shared" si="67"/>
        <v>2.7225705413687865E-5</v>
      </c>
      <c r="P440" s="23">
        <f t="shared" si="68"/>
        <v>6.8411907422629304E-4</v>
      </c>
      <c r="Q440" s="23">
        <f t="shared" si="69"/>
        <v>1.2488317094150935E-4</v>
      </c>
      <c r="R440" s="23">
        <f t="shared" si="70"/>
        <v>4.6563278628481596E-5</v>
      </c>
      <c r="S440" s="23">
        <f t="shared" si="71"/>
        <v>4.0761011260984098E-4</v>
      </c>
      <c r="T440" s="23">
        <f t="shared" si="72"/>
        <v>1.8040541796580853E-3</v>
      </c>
      <c r="U440" s="23">
        <f t="shared" si="73"/>
        <v>5.4506973032136365E-3</v>
      </c>
      <c r="V440" s="23">
        <f t="shared" si="74"/>
        <v>4.6266466502495988E-3</v>
      </c>
      <c r="W440" s="23">
        <f t="shared" si="75"/>
        <v>3.8479558116055294E-2</v>
      </c>
      <c r="X440" s="23">
        <f t="shared" si="76"/>
        <v>4.5148844432463806E-4</v>
      </c>
    </row>
    <row r="441" spans="1:24">
      <c r="A441" s="5">
        <v>5338</v>
      </c>
      <c r="B441" s="5">
        <v>9940</v>
      </c>
      <c r="C441" s="5">
        <v>589</v>
      </c>
      <c r="D441" s="5">
        <v>715</v>
      </c>
      <c r="E441" s="5">
        <v>8146</v>
      </c>
      <c r="F441" s="5">
        <v>3920</v>
      </c>
      <c r="G441" s="5">
        <v>363</v>
      </c>
      <c r="H441" s="5">
        <v>1</v>
      </c>
      <c r="I441" s="5">
        <v>62</v>
      </c>
      <c r="J441" s="5">
        <v>10</v>
      </c>
      <c r="K441" s="5">
        <v>556</v>
      </c>
      <c r="N441" s="23">
        <f t="shared" si="66"/>
        <v>-1.6709083081687867E-5</v>
      </c>
      <c r="O441" s="23">
        <f t="shared" si="67"/>
        <v>-3.3521085484737037E-6</v>
      </c>
      <c r="P441" s="23">
        <f t="shared" si="68"/>
        <v>-3.4684207067418583E-4</v>
      </c>
      <c r="Q441" s="23">
        <f t="shared" si="69"/>
        <v>-1.7670585586369183E-4</v>
      </c>
      <c r="R441" s="23">
        <f t="shared" si="70"/>
        <v>-2.4324724214993664E-6</v>
      </c>
      <c r="S441" s="23">
        <f t="shared" si="71"/>
        <v>-4.5899226906912282E-5</v>
      </c>
      <c r="T441" s="23">
        <f t="shared" si="72"/>
        <v>-6.6617573639292881E-4</v>
      </c>
      <c r="U441" s="23">
        <f t="shared" si="73"/>
        <v>-1.4509854593050243E-2</v>
      </c>
      <c r="V441" s="23">
        <f t="shared" si="74"/>
        <v>-1.1157369482445495E-3</v>
      </c>
      <c r="W441" s="23">
        <f t="shared" si="75"/>
        <v>-9.5275510496674442E-3</v>
      </c>
      <c r="X441" s="23">
        <f t="shared" si="76"/>
        <v>-3.1720036846183912E-4</v>
      </c>
    </row>
    <row r="442" spans="1:24">
      <c r="A442" s="5">
        <v>5312</v>
      </c>
      <c r="B442" s="5">
        <v>9411</v>
      </c>
      <c r="C442" s="5">
        <v>603</v>
      </c>
      <c r="D442" s="5">
        <v>795</v>
      </c>
      <c r="E442" s="5">
        <v>7034</v>
      </c>
      <c r="F442" s="5">
        <v>3588</v>
      </c>
      <c r="G442" s="5">
        <v>345</v>
      </c>
      <c r="H442" s="5">
        <v>0</v>
      </c>
      <c r="I442" s="5">
        <v>48</v>
      </c>
      <c r="J442" s="5">
        <v>20</v>
      </c>
      <c r="K442" s="5">
        <v>582</v>
      </c>
      <c r="N442" s="23">
        <f t="shared" si="66"/>
        <v>-1.6759189543900296E-5</v>
      </c>
      <c r="O442" s="23">
        <f t="shared" si="67"/>
        <v>-3.44134521916381E-6</v>
      </c>
      <c r="P442" s="23">
        <f t="shared" si="68"/>
        <v>-3.3243742393904938E-4</v>
      </c>
      <c r="Q442" s="23">
        <f t="shared" si="69"/>
        <v>-1.5678255103758441E-4</v>
      </c>
      <c r="R442" s="23">
        <f t="shared" si="70"/>
        <v>-2.7418185365522774E-6</v>
      </c>
      <c r="S442" s="23">
        <f t="shared" si="71"/>
        <v>-5.1517327680030274E-5</v>
      </c>
      <c r="T442" s="23">
        <f t="shared" si="72"/>
        <v>-7.1403810290414328E-4</v>
      </c>
      <c r="U442" s="23">
        <f t="shared" si="73"/>
        <v>-1.6727693692635118E-2</v>
      </c>
      <c r="V442" s="23">
        <f t="shared" si="74"/>
        <v>-1.2492807528606926E-3</v>
      </c>
      <c r="W442" s="23">
        <f t="shared" si="75"/>
        <v>-4.0094925248717267E-3</v>
      </c>
      <c r="X442" s="23">
        <f t="shared" si="76"/>
        <v>-2.8389051990775841E-4</v>
      </c>
    </row>
    <row r="443" spans="1:24">
      <c r="A443" s="5">
        <v>4412</v>
      </c>
      <c r="B443" s="5">
        <v>8070</v>
      </c>
      <c r="C443" s="5">
        <v>711</v>
      </c>
      <c r="D443" s="5">
        <v>926</v>
      </c>
      <c r="E443" s="5">
        <v>6937</v>
      </c>
      <c r="F443" s="5">
        <v>3478</v>
      </c>
      <c r="G443" s="5">
        <v>346</v>
      </c>
      <c r="H443" s="5">
        <v>1</v>
      </c>
      <c r="I443" s="5">
        <v>55</v>
      </c>
      <c r="J443" s="5">
        <v>7</v>
      </c>
      <c r="K443" s="5">
        <v>678</v>
      </c>
      <c r="N443" s="23">
        <f t="shared" si="66"/>
        <v>-1.8493644005099815E-5</v>
      </c>
      <c r="O443" s="23">
        <f t="shared" si="67"/>
        <v>-3.6675576490228502E-6</v>
      </c>
      <c r="P443" s="23">
        <f t="shared" si="68"/>
        <v>-2.2131586341085405E-4</v>
      </c>
      <c r="Q443" s="23">
        <f t="shared" si="69"/>
        <v>-1.2415813938483348E-4</v>
      </c>
      <c r="R443" s="23">
        <f t="shared" si="70"/>
        <v>-2.7688028649336911E-6</v>
      </c>
      <c r="S443" s="23">
        <f t="shared" si="71"/>
        <v>-5.3378746610882618E-5</v>
      </c>
      <c r="T443" s="23">
        <f t="shared" si="72"/>
        <v>-7.1137908254240915E-4</v>
      </c>
      <c r="U443" s="23">
        <f t="shared" si="73"/>
        <v>-1.4509854593050243E-2</v>
      </c>
      <c r="V443" s="23">
        <f t="shared" si="74"/>
        <v>-1.182508850552621E-3</v>
      </c>
      <c r="W443" s="23">
        <f t="shared" si="75"/>
        <v>-1.1182968607106158E-2</v>
      </c>
      <c r="X443" s="23">
        <f t="shared" si="76"/>
        <v>-1.6090030986192207E-4</v>
      </c>
    </row>
    <row r="444" spans="1:24">
      <c r="A444" s="5">
        <v>98816</v>
      </c>
      <c r="B444" s="5">
        <v>125026</v>
      </c>
      <c r="C444" s="5">
        <v>11452</v>
      </c>
      <c r="D444" s="5">
        <v>18115</v>
      </c>
      <c r="E444" s="5">
        <v>16682</v>
      </c>
      <c r="F444" s="5">
        <v>10336</v>
      </c>
      <c r="G444" s="5">
        <v>1356</v>
      </c>
      <c r="H444" s="5">
        <v>10</v>
      </c>
      <c r="I444" s="5">
        <v>197</v>
      </c>
      <c r="J444" s="5">
        <v>21</v>
      </c>
      <c r="K444" s="5">
        <v>11328</v>
      </c>
      <c r="N444" s="23">
        <f t="shared" si="66"/>
        <v>1.6343906594498819E-4</v>
      </c>
      <c r="O444" s="23">
        <f t="shared" si="67"/>
        <v>1.6061674973343982E-5</v>
      </c>
      <c r="P444" s="23">
        <f t="shared" si="68"/>
        <v>1.083013489245346E-2</v>
      </c>
      <c r="Q444" s="23">
        <f t="shared" si="69"/>
        <v>4.1566129438146736E-3</v>
      </c>
      <c r="R444" s="23">
        <f t="shared" si="70"/>
        <v>-5.7851523934937204E-8</v>
      </c>
      <c r="S444" s="23">
        <f t="shared" si="71"/>
        <v>6.2672262732620896E-5</v>
      </c>
      <c r="T444" s="23">
        <f t="shared" si="72"/>
        <v>1.97423148280907E-3</v>
      </c>
      <c r="U444" s="23">
        <f t="shared" si="73"/>
        <v>5.4506973032136365E-3</v>
      </c>
      <c r="V444" s="23">
        <f t="shared" si="74"/>
        <v>1.7200688198254363E-4</v>
      </c>
      <c r="W444" s="23">
        <f t="shared" si="75"/>
        <v>-3.4576866723921547E-3</v>
      </c>
      <c r="X444" s="23">
        <f t="shared" si="76"/>
        <v>1.3483326117098049E-2</v>
      </c>
    </row>
    <row r="445" spans="1:24">
      <c r="A445" s="5">
        <v>7220</v>
      </c>
      <c r="B445" s="5">
        <v>12735</v>
      </c>
      <c r="C445" s="5">
        <v>2348</v>
      </c>
      <c r="D445" s="5">
        <v>3311</v>
      </c>
      <c r="E445" s="5">
        <v>9837</v>
      </c>
      <c r="F445" s="5">
        <v>5296</v>
      </c>
      <c r="G445" s="5">
        <v>642</v>
      </c>
      <c r="H445" s="5">
        <v>6</v>
      </c>
      <c r="I445" s="5">
        <v>88</v>
      </c>
      <c r="J445" s="5">
        <v>24</v>
      </c>
      <c r="K445" s="5">
        <v>2300</v>
      </c>
      <c r="N445" s="23">
        <f t="shared" si="66"/>
        <v>-1.308214608615732E-5</v>
      </c>
      <c r="O445" s="23">
        <f t="shared" si="67"/>
        <v>-2.8806217912358084E-6</v>
      </c>
      <c r="P445" s="23">
        <f t="shared" si="68"/>
        <v>1.4629989012618846E-3</v>
      </c>
      <c r="Q445" s="23">
        <f t="shared" si="69"/>
        <v>4.6980538574349417E-4</v>
      </c>
      <c r="R445" s="23">
        <f t="shared" si="70"/>
        <v>-1.9620549030151291E-6</v>
      </c>
      <c r="S445" s="23">
        <f t="shared" si="71"/>
        <v>-2.2614568280977486E-5</v>
      </c>
      <c r="T445" s="23">
        <f t="shared" si="72"/>
        <v>7.5690944530895678E-5</v>
      </c>
      <c r="U445" s="23">
        <f t="shared" si="73"/>
        <v>-3.4206590951258659E-3</v>
      </c>
      <c r="V445" s="23">
        <f t="shared" si="74"/>
        <v>-8.6772702538599831E-4</v>
      </c>
      <c r="W445" s="23">
        <f t="shared" si="75"/>
        <v>-1.8022691149534396E-3</v>
      </c>
      <c r="X445" s="23">
        <f t="shared" si="76"/>
        <v>1.9171217807041876E-3</v>
      </c>
    </row>
    <row r="446" spans="1:24">
      <c r="A446" s="5">
        <v>14320</v>
      </c>
      <c r="B446" s="5">
        <v>21958</v>
      </c>
      <c r="C446" s="5">
        <v>1850</v>
      </c>
      <c r="D446" s="5">
        <v>2170</v>
      </c>
      <c r="E446" s="5">
        <v>9579</v>
      </c>
      <c r="F446" s="5">
        <v>4664</v>
      </c>
      <c r="G446" s="5">
        <v>413</v>
      </c>
      <c r="H446" s="5">
        <v>2</v>
      </c>
      <c r="I446" s="5">
        <v>59</v>
      </c>
      <c r="J446" s="5">
        <v>6</v>
      </c>
      <c r="K446" s="5">
        <v>1819</v>
      </c>
      <c r="N446" s="23">
        <f t="shared" si="66"/>
        <v>6.0077244108331555E-7</v>
      </c>
      <c r="O446" s="23">
        <f t="shared" si="67"/>
        <v>-1.3247998370300446E-6</v>
      </c>
      <c r="P446" s="23">
        <f t="shared" si="68"/>
        <v>9.5060503882631704E-4</v>
      </c>
      <c r="Q446" s="23">
        <f t="shared" si="69"/>
        <v>1.85649250661137E-4</v>
      </c>
      <c r="R446" s="23">
        <f t="shared" si="70"/>
        <v>-2.0338276527306428E-6</v>
      </c>
      <c r="S446" s="23">
        <f t="shared" si="71"/>
        <v>-3.3309266138238233E-5</v>
      </c>
      <c r="T446" s="23">
        <f t="shared" si="72"/>
        <v>-5.3322471830622191E-4</v>
      </c>
      <c r="U446" s="23">
        <f t="shared" si="73"/>
        <v>-1.2292015493465367E-2</v>
      </c>
      <c r="V446" s="23">
        <f t="shared" si="74"/>
        <v>-1.1443534778051516E-3</v>
      </c>
      <c r="W446" s="23">
        <f t="shared" si="75"/>
        <v>-1.173477445958573E-2</v>
      </c>
      <c r="X446" s="23">
        <f t="shared" si="76"/>
        <v>1.3008895824536953E-3</v>
      </c>
    </row>
    <row r="447" spans="1:24">
      <c r="A447" s="5">
        <v>27056</v>
      </c>
      <c r="B447" s="5">
        <v>162816</v>
      </c>
      <c r="C447" s="5">
        <v>2299</v>
      </c>
      <c r="D447" s="5">
        <v>2737</v>
      </c>
      <c r="E447" s="5">
        <v>160270</v>
      </c>
      <c r="F447" s="5">
        <v>25424</v>
      </c>
      <c r="G447" s="5">
        <v>1146</v>
      </c>
      <c r="H447" s="5">
        <v>6</v>
      </c>
      <c r="I447" s="5">
        <v>234</v>
      </c>
      <c r="J447" s="5">
        <v>26</v>
      </c>
      <c r="K447" s="5">
        <v>2127</v>
      </c>
      <c r="N447" s="23">
        <f t="shared" si="66"/>
        <v>2.5145230238680037E-5</v>
      </c>
      <c r="O447" s="23">
        <f t="shared" si="67"/>
        <v>2.2436445834174059E-5</v>
      </c>
      <c r="P447" s="23">
        <f t="shared" si="68"/>
        <v>1.412582637688907E-3</v>
      </c>
      <c r="Q447" s="23">
        <f t="shared" si="69"/>
        <v>3.2685567361617339E-4</v>
      </c>
      <c r="R447" s="23">
        <f t="shared" si="70"/>
        <v>3.9886743771224532E-5</v>
      </c>
      <c r="S447" s="23">
        <f t="shared" si="71"/>
        <v>3.1799125208444078E-4</v>
      </c>
      <c r="T447" s="23">
        <f t="shared" si="72"/>
        <v>1.4158372068449011E-3</v>
      </c>
      <c r="U447" s="23">
        <f t="shared" si="73"/>
        <v>-3.4206590951258659E-3</v>
      </c>
      <c r="V447" s="23">
        <f t="shared" si="74"/>
        <v>5.2494407989663581E-4</v>
      </c>
      <c r="W447" s="23">
        <f t="shared" si="75"/>
        <v>-6.9865740999429621E-4</v>
      </c>
      <c r="X447" s="23">
        <f t="shared" si="76"/>
        <v>1.6954831730174201E-3</v>
      </c>
    </row>
    <row r="448" spans="1:24">
      <c r="A448" s="5">
        <v>20528</v>
      </c>
      <c r="B448" s="5">
        <v>33000</v>
      </c>
      <c r="C448" s="5">
        <v>1876</v>
      </c>
      <c r="D448" s="5">
        <v>2654</v>
      </c>
      <c r="E448" s="5">
        <v>14636</v>
      </c>
      <c r="F448" s="5">
        <v>7632</v>
      </c>
      <c r="G448" s="5">
        <v>656</v>
      </c>
      <c r="H448" s="5">
        <v>3</v>
      </c>
      <c r="I448" s="5">
        <v>148</v>
      </c>
      <c r="J448" s="5">
        <v>21</v>
      </c>
      <c r="K448" s="5">
        <v>1800</v>
      </c>
      <c r="N448" s="23">
        <f t="shared" si="66"/>
        <v>1.2564653880112874E-5</v>
      </c>
      <c r="O448" s="23">
        <f t="shared" si="67"/>
        <v>5.3786806043716169E-7</v>
      </c>
      <c r="P448" s="23">
        <f t="shared" si="68"/>
        <v>9.7735652562014178E-4</v>
      </c>
      <c r="Q448" s="23">
        <f t="shared" si="69"/>
        <v>3.0618524485908694E-4</v>
      </c>
      <c r="R448" s="23">
        <f t="shared" si="70"/>
        <v>-6.2702612051610192E-7</v>
      </c>
      <c r="S448" s="23">
        <f t="shared" si="71"/>
        <v>1.6915201014214144E-5</v>
      </c>
      <c r="T448" s="23">
        <f t="shared" si="72"/>
        <v>1.1291722959517362E-4</v>
      </c>
      <c r="U448" s="23">
        <f t="shared" si="73"/>
        <v>-1.0074176393880493E-2</v>
      </c>
      <c r="V448" s="23">
        <f t="shared" si="74"/>
        <v>-2.9539643417395689E-4</v>
      </c>
      <c r="W448" s="23">
        <f t="shared" si="75"/>
        <v>-3.4576866723921547E-3</v>
      </c>
      <c r="X448" s="23">
        <f t="shared" si="76"/>
        <v>1.2765477700487902E-3</v>
      </c>
    </row>
    <row r="449" spans="1:24">
      <c r="A449" s="5">
        <v>6416</v>
      </c>
      <c r="B449" s="5">
        <v>11459</v>
      </c>
      <c r="C449" s="5">
        <v>1362</v>
      </c>
      <c r="D449" s="5">
        <v>1652</v>
      </c>
      <c r="E449" s="5">
        <v>9122</v>
      </c>
      <c r="F449" s="5">
        <v>4716</v>
      </c>
      <c r="G449" s="5">
        <v>497</v>
      </c>
      <c r="H449" s="5">
        <v>0</v>
      </c>
      <c r="I449" s="5">
        <v>96</v>
      </c>
      <c r="J449" s="5">
        <v>29</v>
      </c>
      <c r="K449" s="5">
        <v>1313</v>
      </c>
      <c r="N449" s="23">
        <f t="shared" si="66"/>
        <v>-1.4631592071495554E-5</v>
      </c>
      <c r="O449" s="23">
        <f t="shared" si="67"/>
        <v>-3.0958694127869905E-6</v>
      </c>
      <c r="P449" s="23">
        <f t="shared" si="68"/>
        <v>4.4850020977299E-4</v>
      </c>
      <c r="Q449" s="23">
        <f t="shared" si="69"/>
        <v>5.6645851912091405E-5</v>
      </c>
      <c r="R449" s="23">
        <f t="shared" si="70"/>
        <v>-2.1609600039709124E-6</v>
      </c>
      <c r="S449" s="23">
        <f t="shared" si="71"/>
        <v>-3.2429322643653491E-5</v>
      </c>
      <c r="T449" s="23">
        <f t="shared" si="72"/>
        <v>-3.0986700792055431E-4</v>
      </c>
      <c r="U449" s="23">
        <f t="shared" si="73"/>
        <v>-1.6727693692635118E-2</v>
      </c>
      <c r="V449" s="23">
        <f t="shared" si="74"/>
        <v>-7.9141627989105941E-4</v>
      </c>
      <c r="W449" s="23">
        <f t="shared" si="75"/>
        <v>9.5676014744441895E-4</v>
      </c>
      <c r="X449" s="23">
        <f t="shared" si="76"/>
        <v>6.5262868367043292E-4</v>
      </c>
    </row>
    <row r="450" spans="1:24">
      <c r="A450" s="5">
        <v>5786</v>
      </c>
      <c r="B450" s="5">
        <v>10634</v>
      </c>
      <c r="C450" s="5">
        <v>1237</v>
      </c>
      <c r="D450" s="5">
        <v>1526</v>
      </c>
      <c r="E450" s="5">
        <v>9103</v>
      </c>
      <c r="F450" s="5">
        <v>4764</v>
      </c>
      <c r="G450" s="5">
        <v>483</v>
      </c>
      <c r="H450" s="5">
        <v>4</v>
      </c>
      <c r="I450" s="5">
        <v>49</v>
      </c>
      <c r="J450" s="5">
        <v>15</v>
      </c>
      <c r="K450" s="5">
        <v>1218</v>
      </c>
      <c r="N450" s="23">
        <f t="shared" ref="N450:N497" si="77">(A450-$A$498)/$A$499</f>
        <v>-1.5845710194335217E-5</v>
      </c>
      <c r="O450" s="23">
        <f t="shared" ref="O450:O497" si="78">(B450-$B$498)/$B$499</f>
        <v>-3.2350381336174964E-6</v>
      </c>
      <c r="P450" s="23">
        <f t="shared" ref="P450:P497" si="79">(C450-$C$498)/$C$499</f>
        <v>3.1988729249498617E-4</v>
      </c>
      <c r="Q450" s="23">
        <f t="shared" si="69"/>
        <v>2.5266646810972209E-5</v>
      </c>
      <c r="R450" s="23">
        <f t="shared" si="70"/>
        <v>-2.1662455940662411E-6</v>
      </c>
      <c r="S450" s="23">
        <f t="shared" si="71"/>
        <v>-3.1617067110190647E-5</v>
      </c>
      <c r="T450" s="23">
        <f t="shared" si="72"/>
        <v>-3.4709329298483223E-4</v>
      </c>
      <c r="U450" s="23">
        <f t="shared" si="73"/>
        <v>-7.8563372942956171E-3</v>
      </c>
      <c r="V450" s="23">
        <f t="shared" si="74"/>
        <v>-1.2397419096738251E-3</v>
      </c>
      <c r="W450" s="23">
        <f t="shared" si="75"/>
        <v>-6.768521787269585E-3</v>
      </c>
      <c r="X450" s="23">
        <f t="shared" si="76"/>
        <v>5.3091962164590731E-4</v>
      </c>
    </row>
    <row r="451" spans="1:24">
      <c r="A451" s="5">
        <v>5878</v>
      </c>
      <c r="B451" s="5">
        <v>10508</v>
      </c>
      <c r="C451" s="5">
        <v>1132</v>
      </c>
      <c r="D451" s="5">
        <v>1380</v>
      </c>
      <c r="E451" s="5">
        <v>8471</v>
      </c>
      <c r="F451" s="5">
        <v>4528</v>
      </c>
      <c r="G451" s="5">
        <v>446</v>
      </c>
      <c r="H451" s="5">
        <v>3</v>
      </c>
      <c r="I451" s="5">
        <v>98</v>
      </c>
      <c r="J451" s="5">
        <v>27</v>
      </c>
      <c r="K451" s="5">
        <v>1087</v>
      </c>
      <c r="N451" s="23">
        <f t="shared" si="77"/>
        <v>-1.5668410404968154E-5</v>
      </c>
      <c r="O451" s="23">
        <f t="shared" si="78"/>
        <v>-3.2562929927988826E-6</v>
      </c>
      <c r="P451" s="23">
        <f t="shared" si="79"/>
        <v>2.1185244198146293E-4</v>
      </c>
      <c r="Q451" s="23">
        <f t="shared" ref="Q451:Q497" si="80">(D451-$D$498)/$D$499</f>
        <v>-1.1093384496673846E-5</v>
      </c>
      <c r="R451" s="23">
        <f t="shared" ref="R451:R497" si="81">(E451-$E$498)/$E$499</f>
        <v>-2.3420610119740105E-6</v>
      </c>
      <c r="S451" s="23">
        <f t="shared" ref="S451:S497" si="82">(F451-$F$498)/$F$499</f>
        <v>-3.5610656816382952E-5</v>
      </c>
      <c r="T451" s="23">
        <f t="shared" ref="T451:T497" si="83">(G451-$G$498)/$G$499</f>
        <v>-4.4547704636899534E-4</v>
      </c>
      <c r="U451" s="23">
        <f t="shared" ref="U451:U497" si="84">(H451-$H$498)/$H$499</f>
        <v>-1.0074176393880493E-2</v>
      </c>
      <c r="V451" s="23">
        <f t="shared" ref="V451:V497" si="85">(I451-$I$498)/$I$499</f>
        <v>-7.7233859351732471E-4</v>
      </c>
      <c r="W451" s="23">
        <f t="shared" ref="W451:W497" si="86">(J451-$J$498)/$J$499</f>
        <v>-1.4685155751472447E-4</v>
      </c>
      <c r="X451" s="23">
        <f t="shared" ref="X451:X497" si="87">(K451-$K$498)/$K$499</f>
        <v>3.6308923085419316E-4</v>
      </c>
    </row>
    <row r="452" spans="1:24">
      <c r="A452" s="5">
        <v>9528</v>
      </c>
      <c r="B452" s="5">
        <v>16535</v>
      </c>
      <c r="C452" s="5">
        <v>1383</v>
      </c>
      <c r="D452" s="5">
        <v>1834</v>
      </c>
      <c r="E452" s="5">
        <v>11276</v>
      </c>
      <c r="F452" s="5">
        <v>6260</v>
      </c>
      <c r="G452" s="5">
        <v>630</v>
      </c>
      <c r="H452" s="5">
        <v>14</v>
      </c>
      <c r="I452" s="5">
        <v>198</v>
      </c>
      <c r="J452" s="5">
        <v>70</v>
      </c>
      <c r="K452" s="5">
        <v>1288</v>
      </c>
      <c r="N452" s="23">
        <f t="shared" si="77"/>
        <v>-8.6342339789923352E-6</v>
      </c>
      <c r="O452" s="23">
        <f t="shared" si="78"/>
        <v>-2.2396022286225694E-6</v>
      </c>
      <c r="P452" s="23">
        <f t="shared" si="79"/>
        <v>4.7010717987569468E-4</v>
      </c>
      <c r="Q452" s="23">
        <f t="shared" si="80"/>
        <v>1.019713703914858E-4</v>
      </c>
      <c r="R452" s="23">
        <f t="shared" si="81"/>
        <v>-1.5617410005320909E-6</v>
      </c>
      <c r="S452" s="23">
        <f t="shared" si="82"/>
        <v>-6.3017696505987491E-6</v>
      </c>
      <c r="T452" s="23">
        <f t="shared" si="83"/>
        <v>4.3782700190086028E-5</v>
      </c>
      <c r="U452" s="23">
        <f t="shared" si="84"/>
        <v>1.4322053701553138E-2</v>
      </c>
      <c r="V452" s="23">
        <f t="shared" si="85"/>
        <v>1.8154572516941098E-4</v>
      </c>
      <c r="W452" s="23">
        <f t="shared" si="86"/>
        <v>2.3580800099106861E-2</v>
      </c>
      <c r="X452" s="23">
        <f t="shared" si="87"/>
        <v>6.2059998313766308E-4</v>
      </c>
    </row>
    <row r="453" spans="1:24">
      <c r="A453" s="5">
        <v>8500</v>
      </c>
      <c r="B453" s="5">
        <v>14157</v>
      </c>
      <c r="C453" s="5">
        <v>1095</v>
      </c>
      <c r="D453" s="5">
        <v>1422</v>
      </c>
      <c r="E453" s="5">
        <v>9670</v>
      </c>
      <c r="F453" s="5">
        <v>5640</v>
      </c>
      <c r="G453" s="5">
        <v>465</v>
      </c>
      <c r="H453" s="5">
        <v>5</v>
      </c>
      <c r="I453" s="5">
        <v>159</v>
      </c>
      <c r="J453" s="5">
        <v>53</v>
      </c>
      <c r="K453" s="5">
        <v>1029</v>
      </c>
      <c r="N453" s="23">
        <f t="shared" si="77"/>
        <v>-1.0615366408006896E-5</v>
      </c>
      <c r="O453" s="23">
        <f t="shared" si="78"/>
        <v>-2.640745523331591E-6</v>
      </c>
      <c r="P453" s="23">
        <f t="shared" si="79"/>
        <v>1.7378301846717378E-4</v>
      </c>
      <c r="Q453" s="23">
        <f t="shared" si="80"/>
        <v>-6.3364946296744696E-7</v>
      </c>
      <c r="R453" s="23">
        <f t="shared" si="81"/>
        <v>-2.0085124580635427E-6</v>
      </c>
      <c r="S453" s="23">
        <f t="shared" si="82"/>
        <v>-1.6793403624493789E-5</v>
      </c>
      <c r="T453" s="23">
        <f t="shared" si="83"/>
        <v>-3.9495565949604675E-4</v>
      </c>
      <c r="U453" s="23">
        <f t="shared" si="84"/>
        <v>-5.6384981947107411E-3</v>
      </c>
      <c r="V453" s="23">
        <f t="shared" si="85"/>
        <v>-1.9046915911841595E-4</v>
      </c>
      <c r="W453" s="23">
        <f t="shared" si="86"/>
        <v>1.420010060695414E-2</v>
      </c>
      <c r="X453" s="23">
        <f t="shared" si="87"/>
        <v>2.8878264561816707E-4</v>
      </c>
    </row>
    <row r="454" spans="1:24">
      <c r="A454" s="5">
        <v>3796</v>
      </c>
      <c r="B454" s="5">
        <v>6737</v>
      </c>
      <c r="C454" s="5">
        <v>949</v>
      </c>
      <c r="D454" s="5">
        <v>1192</v>
      </c>
      <c r="E454" s="5">
        <v>5249</v>
      </c>
      <c r="F454" s="5">
        <v>2694</v>
      </c>
      <c r="G454" s="5">
        <v>398</v>
      </c>
      <c r="H454" s="5">
        <v>1</v>
      </c>
      <c r="I454" s="5">
        <v>22</v>
      </c>
      <c r="J454" s="5">
        <v>6</v>
      </c>
      <c r="K454" s="5">
        <v>940</v>
      </c>
      <c r="N454" s="23">
        <f t="shared" si="77"/>
        <v>-1.9680781725209705E-5</v>
      </c>
      <c r="O454" s="23">
        <f t="shared" si="78"/>
        <v>-3.8924205640132313E-6</v>
      </c>
      <c r="P454" s="23">
        <f t="shared" si="79"/>
        <v>2.3563131086465289E-5</v>
      </c>
      <c r="Q454" s="23">
        <f t="shared" si="80"/>
        <v>-5.79131508380263E-5</v>
      </c>
      <c r="R454" s="23">
        <f t="shared" si="81"/>
        <v>-3.2383858165607714E-6</v>
      </c>
      <c r="S454" s="23">
        <f t="shared" si="82"/>
        <v>-6.6645586990775698E-5</v>
      </c>
      <c r="T454" s="23">
        <f t="shared" si="83"/>
        <v>-5.73110023732234E-4</v>
      </c>
      <c r="U454" s="23">
        <f t="shared" si="84"/>
        <v>-1.4509854593050243E-2</v>
      </c>
      <c r="V454" s="23">
        <f t="shared" si="85"/>
        <v>-1.4972906757192439E-3</v>
      </c>
      <c r="W454" s="23">
        <f t="shared" si="86"/>
        <v>-1.173477445958573E-2</v>
      </c>
      <c r="X454" s="23">
        <f t="shared" si="87"/>
        <v>1.7476047172150627E-4</v>
      </c>
    </row>
    <row r="455" spans="1:24">
      <c r="A455" s="5">
        <v>28128</v>
      </c>
      <c r="B455" s="5">
        <v>42940</v>
      </c>
      <c r="C455" s="5">
        <v>2283</v>
      </c>
      <c r="D455" s="5">
        <v>3400</v>
      </c>
      <c r="E455" s="5">
        <v>9183</v>
      </c>
      <c r="F455" s="5">
        <v>4560</v>
      </c>
      <c r="G455" s="5">
        <v>621</v>
      </c>
      <c r="H455" s="5">
        <v>6</v>
      </c>
      <c r="I455" s="5">
        <v>154</v>
      </c>
      <c r="J455" s="5">
        <v>18</v>
      </c>
      <c r="K455" s="5">
        <v>2190</v>
      </c>
      <c r="N455" s="23">
        <f t="shared" si="77"/>
        <v>2.7211158219131018E-5</v>
      </c>
      <c r="O455" s="23">
        <f t="shared" si="78"/>
        <v>2.2146402847465286E-6</v>
      </c>
      <c r="P455" s="23">
        <f t="shared" si="79"/>
        <v>1.3961201842773226E-3</v>
      </c>
      <c r="Q455" s="23">
        <f t="shared" si="80"/>
        <v>4.9197006236253863E-4</v>
      </c>
      <c r="R455" s="23">
        <f t="shared" si="81"/>
        <v>-2.1439904778753842E-6</v>
      </c>
      <c r="S455" s="23">
        <f t="shared" si="82"/>
        <v>-3.5069153127407726E-5</v>
      </c>
      <c r="T455" s="23">
        <f t="shared" si="83"/>
        <v>1.9851516934478787E-5</v>
      </c>
      <c r="U455" s="23">
        <f t="shared" si="84"/>
        <v>-3.4206590951258659E-3</v>
      </c>
      <c r="V455" s="23">
        <f t="shared" si="85"/>
        <v>-2.3816337505275272E-4</v>
      </c>
      <c r="W455" s="23">
        <f t="shared" si="86"/>
        <v>-5.1131042298308699E-3</v>
      </c>
      <c r="X455" s="23">
        <f t="shared" si="87"/>
        <v>1.7761954983600001E-3</v>
      </c>
    </row>
    <row r="456" spans="1:24">
      <c r="A456" s="5">
        <v>7228</v>
      </c>
      <c r="B456" s="5">
        <v>12627</v>
      </c>
      <c r="C456" s="5">
        <v>1239</v>
      </c>
      <c r="D456" s="5">
        <v>1612</v>
      </c>
      <c r="E456" s="5">
        <v>9781</v>
      </c>
      <c r="F456" s="5">
        <v>5348</v>
      </c>
      <c r="G456" s="5">
        <v>606</v>
      </c>
      <c r="H456" s="5">
        <v>5</v>
      </c>
      <c r="I456" s="5">
        <v>128</v>
      </c>
      <c r="J456" s="5">
        <v>32</v>
      </c>
      <c r="K456" s="5">
        <v>1189</v>
      </c>
      <c r="N456" s="23">
        <f t="shared" si="77"/>
        <v>-1.306672871316888E-5</v>
      </c>
      <c r="O456" s="23">
        <f t="shared" si="78"/>
        <v>-2.8988402419627108E-6</v>
      </c>
      <c r="P456" s="23">
        <f t="shared" si="79"/>
        <v>3.2194509917143422E-4</v>
      </c>
      <c r="Q456" s="23">
        <f t="shared" si="80"/>
        <v>4.6684199499037694E-5</v>
      </c>
      <c r="R456" s="23">
        <f t="shared" si="81"/>
        <v>-1.9776334843487288E-6</v>
      </c>
      <c r="S456" s="23">
        <f t="shared" si="82"/>
        <v>-2.1734624786392743E-5</v>
      </c>
      <c r="T456" s="23">
        <f t="shared" si="83"/>
        <v>-2.0033788491533282E-5</v>
      </c>
      <c r="U456" s="23">
        <f t="shared" si="84"/>
        <v>-5.6384981947107411E-3</v>
      </c>
      <c r="V456" s="23">
        <f t="shared" si="85"/>
        <v>-4.8617329791130398E-4</v>
      </c>
      <c r="W456" s="23">
        <f t="shared" si="86"/>
        <v>2.6121777048831339E-3</v>
      </c>
      <c r="X456" s="23">
        <f t="shared" si="87"/>
        <v>4.9376632902789431E-4</v>
      </c>
    </row>
    <row r="457" spans="1:24">
      <c r="A457" s="5">
        <v>5290</v>
      </c>
      <c r="B457" s="5">
        <v>9100</v>
      </c>
      <c r="C457" s="5">
        <v>1053</v>
      </c>
      <c r="D457" s="5">
        <v>1326</v>
      </c>
      <c r="E457" s="5">
        <v>6285</v>
      </c>
      <c r="F457" s="5">
        <v>3578</v>
      </c>
      <c r="G457" s="5">
        <v>441</v>
      </c>
      <c r="H457" s="5">
        <v>2</v>
      </c>
      <c r="I457" s="5">
        <v>129</v>
      </c>
      <c r="J457" s="5">
        <v>32</v>
      </c>
      <c r="K457" s="5">
        <v>994</v>
      </c>
      <c r="N457" s="23">
        <f t="shared" si="77"/>
        <v>-1.6801587319618507E-5</v>
      </c>
      <c r="O457" s="23">
        <f t="shared" si="78"/>
        <v>-3.493807609682946E-6</v>
      </c>
      <c r="P457" s="23">
        <f t="shared" si="79"/>
        <v>1.305690782617645E-4</v>
      </c>
      <c r="Q457" s="23">
        <f t="shared" si="80"/>
        <v>-2.454161525429636E-5</v>
      </c>
      <c r="R457" s="23">
        <f t="shared" si="81"/>
        <v>-2.9501820618891747E-6</v>
      </c>
      <c r="S457" s="23">
        <f t="shared" si="82"/>
        <v>-5.1686547582835032E-5</v>
      </c>
      <c r="T457" s="23">
        <f t="shared" si="83"/>
        <v>-4.5877214817766602E-4</v>
      </c>
      <c r="U457" s="23">
        <f t="shared" si="84"/>
        <v>-1.2292015493465367E-2</v>
      </c>
      <c r="V457" s="23">
        <f t="shared" si="85"/>
        <v>-4.7663445472443663E-4</v>
      </c>
      <c r="W457" s="23">
        <f t="shared" si="86"/>
        <v>2.6121777048831339E-3</v>
      </c>
      <c r="X457" s="23">
        <f t="shared" si="87"/>
        <v>2.4394246487228921E-4</v>
      </c>
    </row>
    <row r="458" spans="1:24">
      <c r="A458" s="5">
        <v>55520</v>
      </c>
      <c r="B458" s="5">
        <v>665792</v>
      </c>
      <c r="C458" s="5">
        <v>4544</v>
      </c>
      <c r="D458" s="5">
        <v>6624</v>
      </c>
      <c r="E458" s="5">
        <v>648611</v>
      </c>
      <c r="F458" s="5">
        <v>47488</v>
      </c>
      <c r="G458" s="5">
        <v>3430</v>
      </c>
      <c r="H458" s="5">
        <v>146</v>
      </c>
      <c r="I458" s="5">
        <v>1546</v>
      </c>
      <c r="J458" s="5">
        <v>181</v>
      </c>
      <c r="K458" s="5">
        <v>3586</v>
      </c>
      <c r="N458" s="23">
        <f t="shared" si="77"/>
        <v>8.0000243331550093E-5</v>
      </c>
      <c r="O458" s="23">
        <f t="shared" si="78"/>
        <v>1.0728314465653101E-4</v>
      </c>
      <c r="P458" s="23">
        <f t="shared" si="79"/>
        <v>3.7224706320018561E-3</v>
      </c>
      <c r="Q458" s="23">
        <f t="shared" si="80"/>
        <v>1.2948792468546679E-3</v>
      </c>
      <c r="R458" s="23">
        <f t="shared" si="81"/>
        <v>1.7573781496821504E-4</v>
      </c>
      <c r="S458" s="23">
        <f t="shared" si="82"/>
        <v>6.9135804563286044E-4</v>
      </c>
      <c r="T458" s="23">
        <f t="shared" si="83"/>
        <v>7.4890397130456723E-3</v>
      </c>
      <c r="U458" s="23">
        <f t="shared" si="84"/>
        <v>0.30707681484675675</v>
      </c>
      <c r="V458" s="23">
        <f t="shared" si="85"/>
        <v>1.3039906341066608E-2</v>
      </c>
      <c r="W458" s="23">
        <f t="shared" si="86"/>
        <v>8.4831249724339322E-2</v>
      </c>
      <c r="X458" s="23">
        <f t="shared" si="87"/>
        <v>3.5646781361098703E-3</v>
      </c>
    </row>
    <row r="459" spans="1:24">
      <c r="A459" s="5">
        <v>5880</v>
      </c>
      <c r="B459" s="5">
        <v>10115</v>
      </c>
      <c r="C459" s="5">
        <v>1291</v>
      </c>
      <c r="D459" s="5">
        <v>1878</v>
      </c>
      <c r="E459" s="5">
        <v>8536</v>
      </c>
      <c r="F459" s="5">
        <v>4884</v>
      </c>
      <c r="G459" s="5">
        <v>706</v>
      </c>
      <c r="H459" s="5">
        <v>5</v>
      </c>
      <c r="I459" s="5">
        <v>79</v>
      </c>
      <c r="J459" s="5">
        <v>11</v>
      </c>
      <c r="K459" s="5">
        <v>1264</v>
      </c>
      <c r="N459" s="23">
        <f t="shared" si="77"/>
        <v>-1.5664556061721047E-5</v>
      </c>
      <c r="O459" s="23">
        <f t="shared" si="78"/>
        <v>-3.3225879107217781E-6</v>
      </c>
      <c r="P459" s="23">
        <f t="shared" si="79"/>
        <v>3.7544807275908382E-4</v>
      </c>
      <c r="Q459" s="23">
        <f t="shared" si="80"/>
        <v>1.1292918804584489E-4</v>
      </c>
      <c r="R459" s="23">
        <f t="shared" si="81"/>
        <v>-2.3239787300689394E-6</v>
      </c>
      <c r="S459" s="23">
        <f t="shared" si="82"/>
        <v>-2.9586428276533545E-5</v>
      </c>
      <c r="T459" s="23">
        <f t="shared" si="83"/>
        <v>2.4586824768188054E-4</v>
      </c>
      <c r="U459" s="23">
        <f t="shared" si="84"/>
        <v>-5.6384981947107411E-3</v>
      </c>
      <c r="V459" s="23">
        <f t="shared" si="85"/>
        <v>-9.5357661406780445E-4</v>
      </c>
      <c r="W459" s="23">
        <f t="shared" si="86"/>
        <v>-8.9757451971878722E-3</v>
      </c>
      <c r="X459" s="23">
        <f t="shared" si="87"/>
        <v>5.8985243062620394E-4</v>
      </c>
    </row>
    <row r="460" spans="1:24">
      <c r="A460" s="5">
        <v>10040</v>
      </c>
      <c r="B460" s="5">
        <v>17029</v>
      </c>
      <c r="C460" s="5">
        <v>1429</v>
      </c>
      <c r="D460" s="5">
        <v>2022</v>
      </c>
      <c r="E460" s="5">
        <v>11744</v>
      </c>
      <c r="F460" s="5">
        <v>6964</v>
      </c>
      <c r="G460" s="5">
        <v>742</v>
      </c>
      <c r="H460" s="5">
        <v>19</v>
      </c>
      <c r="I460" s="5">
        <v>214</v>
      </c>
      <c r="J460" s="5">
        <v>78</v>
      </c>
      <c r="K460" s="5">
        <v>1346</v>
      </c>
      <c r="N460" s="23">
        <f t="shared" si="77"/>
        <v>-7.6475221077321667E-6</v>
      </c>
      <c r="O460" s="23">
        <f t="shared" si="78"/>
        <v>-2.1562696854828482E-6</v>
      </c>
      <c r="P460" s="23">
        <f t="shared" si="79"/>
        <v>5.1743673343400008E-4</v>
      </c>
      <c r="Q460" s="23">
        <f t="shared" si="80"/>
        <v>1.4879113673283825E-4</v>
      </c>
      <c r="R460" s="23">
        <f t="shared" si="81"/>
        <v>-1.4315485708155784E-6</v>
      </c>
      <c r="S460" s="23">
        <f t="shared" si="82"/>
        <v>5.611311506856263E-6</v>
      </c>
      <c r="T460" s="23">
        <f t="shared" si="83"/>
        <v>3.4159298070430947E-4</v>
      </c>
      <c r="U460" s="23">
        <f t="shared" si="84"/>
        <v>2.5411249199477515E-2</v>
      </c>
      <c r="V460" s="23">
        <f t="shared" si="85"/>
        <v>3.3416721615928867E-4</v>
      </c>
      <c r="W460" s="23">
        <f t="shared" si="86"/>
        <v>2.7995246918943433E-2</v>
      </c>
      <c r="X460" s="23">
        <f t="shared" si="87"/>
        <v>6.9490656837368917E-4</v>
      </c>
    </row>
    <row r="461" spans="1:24">
      <c r="A461" s="5">
        <v>153536</v>
      </c>
      <c r="B461" s="5">
        <v>497910</v>
      </c>
      <c r="C461" s="5">
        <v>1713</v>
      </c>
      <c r="D461" s="5">
        <v>2493</v>
      </c>
      <c r="E461" s="5">
        <v>8907</v>
      </c>
      <c r="F461" s="5">
        <v>5696</v>
      </c>
      <c r="G461" s="5">
        <v>593</v>
      </c>
      <c r="H461" s="5">
        <v>8</v>
      </c>
      <c r="I461" s="5">
        <v>134</v>
      </c>
      <c r="J461" s="5">
        <v>34</v>
      </c>
      <c r="K461" s="5">
        <v>1633</v>
      </c>
      <c r="N461" s="23">
        <f t="shared" si="77"/>
        <v>2.6889389718591885E-4</v>
      </c>
      <c r="O461" s="23">
        <f t="shared" si="78"/>
        <v>7.8963237758995295E-5</v>
      </c>
      <c r="P461" s="23">
        <f t="shared" si="79"/>
        <v>8.096452814896248E-4</v>
      </c>
      <c r="Q461" s="23">
        <f t="shared" si="80"/>
        <v>2.6608959389654572E-4</v>
      </c>
      <c r="R461" s="23">
        <f t="shared" si="81"/>
        <v>-2.2207706287338403E-6</v>
      </c>
      <c r="S461" s="23">
        <f t="shared" si="82"/>
        <v>-1.5845772168787141E-5</v>
      </c>
      <c r="T461" s="23">
        <f t="shared" si="83"/>
        <v>-5.4601053194077074E-5</v>
      </c>
      <c r="U461" s="23">
        <f t="shared" si="84"/>
        <v>1.0150191040438853E-3</v>
      </c>
      <c r="V461" s="23">
        <f t="shared" si="85"/>
        <v>-4.2894023879009989E-4</v>
      </c>
      <c r="W461" s="23">
        <f t="shared" si="86"/>
        <v>3.7157894098422775E-3</v>
      </c>
      <c r="X461" s="23">
        <f t="shared" si="87"/>
        <v>1.0625960504898873E-3</v>
      </c>
    </row>
    <row r="462" spans="1:24">
      <c r="A462" s="5">
        <v>158208</v>
      </c>
      <c r="B462" s="5">
        <v>453213</v>
      </c>
      <c r="C462" s="5">
        <v>2482</v>
      </c>
      <c r="D462" s="5">
        <v>3412</v>
      </c>
      <c r="E462" s="5">
        <v>81938</v>
      </c>
      <c r="F462" s="5">
        <v>20608</v>
      </c>
      <c r="G462" s="5">
        <v>1034</v>
      </c>
      <c r="H462" s="5">
        <v>9</v>
      </c>
      <c r="I462" s="5">
        <v>268</v>
      </c>
      <c r="J462" s="5">
        <v>36</v>
      </c>
      <c r="K462" s="5">
        <v>2319</v>
      </c>
      <c r="N462" s="23">
        <f t="shared" si="77"/>
        <v>2.778976430111679E-4</v>
      </c>
      <c r="O462" s="23">
        <f t="shared" si="78"/>
        <v>7.1423329498436359E-5</v>
      </c>
      <c r="P462" s="23">
        <f t="shared" si="79"/>
        <v>1.6008719485839046E-3</v>
      </c>
      <c r="Q462" s="23">
        <f t="shared" si="80"/>
        <v>4.9495855808645475E-4</v>
      </c>
      <c r="R462" s="23">
        <f t="shared" si="81"/>
        <v>1.8095646752947024E-5</v>
      </c>
      <c r="S462" s="23">
        <f t="shared" si="82"/>
        <v>2.3649494689366901E-4</v>
      </c>
      <c r="T462" s="23">
        <f t="shared" si="83"/>
        <v>1.1180269263306778E-3</v>
      </c>
      <c r="U462" s="23">
        <f t="shared" si="84"/>
        <v>3.2328582036287609E-3</v>
      </c>
      <c r="V462" s="23">
        <f t="shared" si="85"/>
        <v>8.49264748250126E-4</v>
      </c>
      <c r="W462" s="23">
        <f t="shared" si="86"/>
        <v>4.819401114801421E-3</v>
      </c>
      <c r="X462" s="23">
        <f t="shared" si="87"/>
        <v>1.9414635931090927E-3</v>
      </c>
    </row>
    <row r="463" spans="1:24">
      <c r="A463" s="5">
        <v>6484</v>
      </c>
      <c r="B463" s="5">
        <v>10832</v>
      </c>
      <c r="C463" s="5">
        <v>1166</v>
      </c>
      <c r="D463" s="5">
        <v>1441</v>
      </c>
      <c r="E463" s="5">
        <v>7316</v>
      </c>
      <c r="F463" s="5">
        <v>4280</v>
      </c>
      <c r="G463" s="5">
        <v>583</v>
      </c>
      <c r="H463" s="5">
        <v>4</v>
      </c>
      <c r="I463" s="5">
        <v>128</v>
      </c>
      <c r="J463" s="5">
        <v>38</v>
      </c>
      <c r="K463" s="5">
        <v>1115</v>
      </c>
      <c r="N463" s="23">
        <f t="shared" si="77"/>
        <v>-1.4500544401093814E-5</v>
      </c>
      <c r="O463" s="23">
        <f t="shared" si="78"/>
        <v>-3.201637640618175E-6</v>
      </c>
      <c r="P463" s="23">
        <f t="shared" si="79"/>
        <v>2.4683515548107999E-4</v>
      </c>
      <c r="Q463" s="23">
        <f t="shared" si="80"/>
        <v>4.0981354332330669E-6</v>
      </c>
      <c r="R463" s="23">
        <f t="shared" si="81"/>
        <v>-2.6633692519795065E-6</v>
      </c>
      <c r="S463" s="23">
        <f t="shared" si="82"/>
        <v>-3.9807310405940968E-5</v>
      </c>
      <c r="T463" s="23">
        <f t="shared" si="83"/>
        <v>-8.1191256811418447E-5</v>
      </c>
      <c r="U463" s="23">
        <f t="shared" si="84"/>
        <v>-7.8563372942956171E-3</v>
      </c>
      <c r="V463" s="23">
        <f t="shared" si="85"/>
        <v>-4.8617329791130398E-4</v>
      </c>
      <c r="W463" s="23">
        <f t="shared" si="86"/>
        <v>5.9230128197605642E-3</v>
      </c>
      <c r="X463" s="23">
        <f t="shared" si="87"/>
        <v>3.9896137545089545E-4</v>
      </c>
    </row>
    <row r="464" spans="1:24">
      <c r="A464" s="5">
        <v>4840</v>
      </c>
      <c r="B464" s="5">
        <v>7466</v>
      </c>
      <c r="C464" s="5">
        <v>949</v>
      </c>
      <c r="D464" s="5">
        <v>1116</v>
      </c>
      <c r="E464" s="5">
        <v>5362</v>
      </c>
      <c r="F464" s="5">
        <v>3370</v>
      </c>
      <c r="G464" s="5">
        <v>447</v>
      </c>
      <c r="H464" s="5">
        <v>3</v>
      </c>
      <c r="I464" s="5">
        <v>47</v>
      </c>
      <c r="J464" s="5">
        <v>21</v>
      </c>
      <c r="K464" s="5">
        <v>923</v>
      </c>
      <c r="N464" s="23">
        <f t="shared" si="77"/>
        <v>-1.7668814550218265E-5</v>
      </c>
      <c r="O464" s="23">
        <f t="shared" si="78"/>
        <v>-3.7694460216066389E-6</v>
      </c>
      <c r="P464" s="23">
        <f t="shared" si="79"/>
        <v>2.3563131086465289E-5</v>
      </c>
      <c r="Q464" s="23">
        <f t="shared" si="80"/>
        <v>-7.6840290422828354E-5</v>
      </c>
      <c r="R464" s="23">
        <f t="shared" si="81"/>
        <v>-3.206950464941186E-6</v>
      </c>
      <c r="S464" s="23">
        <f t="shared" si="82"/>
        <v>-5.5206321561174009E-5</v>
      </c>
      <c r="T464" s="23">
        <f t="shared" si="83"/>
        <v>-4.4281802600726122E-4</v>
      </c>
      <c r="U464" s="23">
        <f t="shared" si="84"/>
        <v>-1.0074176393880493E-2</v>
      </c>
      <c r="V464" s="23">
        <f t="shared" si="85"/>
        <v>-1.2588195960475598E-3</v>
      </c>
      <c r="W464" s="23">
        <f t="shared" si="86"/>
        <v>-3.4576866723921547E-3</v>
      </c>
      <c r="X464" s="23">
        <f t="shared" si="87"/>
        <v>1.5298095535922276E-4</v>
      </c>
    </row>
    <row r="465" spans="1:24">
      <c r="A465" s="5">
        <v>15880</v>
      </c>
      <c r="B465" s="5">
        <v>51571</v>
      </c>
      <c r="C465" s="5">
        <v>1188</v>
      </c>
      <c r="D465" s="5">
        <v>1410</v>
      </c>
      <c r="E465" s="5">
        <v>47976</v>
      </c>
      <c r="F465" s="5">
        <v>13560</v>
      </c>
      <c r="G465" s="5">
        <v>677</v>
      </c>
      <c r="H465" s="5">
        <v>1</v>
      </c>
      <c r="I465" s="5">
        <v>200</v>
      </c>
      <c r="J465" s="5">
        <v>37</v>
      </c>
      <c r="K465" s="5">
        <v>1071</v>
      </c>
      <c r="N465" s="23">
        <f t="shared" si="77"/>
        <v>3.6071601738291451E-6</v>
      </c>
      <c r="O465" s="23">
        <f t="shared" si="78"/>
        <v>3.6705981386714933E-6</v>
      </c>
      <c r="P465" s="23">
        <f t="shared" si="79"/>
        <v>2.6947102892200864E-4</v>
      </c>
      <c r="Q465" s="23">
        <f t="shared" si="80"/>
        <v>-3.6221451868835611E-6</v>
      </c>
      <c r="R465" s="23">
        <f t="shared" si="81"/>
        <v>8.6477935520235042E-6</v>
      </c>
      <c r="S465" s="23">
        <f t="shared" si="82"/>
        <v>1.1722875939687509E-4</v>
      </c>
      <c r="T465" s="23">
        <f t="shared" si="83"/>
        <v>1.687566571915905E-4</v>
      </c>
      <c r="U465" s="23">
        <f t="shared" si="84"/>
        <v>-1.4509854593050243E-2</v>
      </c>
      <c r="V465" s="23">
        <f t="shared" si="85"/>
        <v>2.0062341154314568E-4</v>
      </c>
      <c r="W465" s="23">
        <f t="shared" si="86"/>
        <v>5.371206967280993E-3</v>
      </c>
      <c r="X465" s="23">
        <f t="shared" si="87"/>
        <v>3.4259086251322044E-4</v>
      </c>
    </row>
    <row r="466" spans="1:24">
      <c r="A466" s="5">
        <v>15288</v>
      </c>
      <c r="B466" s="5">
        <v>31467</v>
      </c>
      <c r="C466" s="5">
        <v>1573</v>
      </c>
      <c r="D466" s="5">
        <v>2110</v>
      </c>
      <c r="E466" s="5">
        <v>28247</v>
      </c>
      <c r="F466" s="5">
        <v>13312</v>
      </c>
      <c r="G466" s="5">
        <v>1052</v>
      </c>
      <c r="H466" s="5">
        <v>5</v>
      </c>
      <c r="I466" s="5">
        <v>264</v>
      </c>
      <c r="J466" s="5">
        <v>36</v>
      </c>
      <c r="K466" s="5">
        <v>1401</v>
      </c>
      <c r="N466" s="23">
        <f t="shared" si="77"/>
        <v>2.4662745726845738E-6</v>
      </c>
      <c r="O466" s="23">
        <f t="shared" si="78"/>
        <v>2.7926727373029454E-7</v>
      </c>
      <c r="P466" s="23">
        <f t="shared" si="79"/>
        <v>6.6559881413826049E-4</v>
      </c>
      <c r="Q466" s="23">
        <f t="shared" si="80"/>
        <v>1.7070677204155643E-4</v>
      </c>
      <c r="R466" s="23">
        <f t="shared" si="81"/>
        <v>3.1594037104058108E-6</v>
      </c>
      <c r="S466" s="23">
        <f t="shared" si="82"/>
        <v>1.1303210580731708E-4</v>
      </c>
      <c r="T466" s="23">
        <f t="shared" si="83"/>
        <v>1.1658892928418923E-3</v>
      </c>
      <c r="U466" s="23">
        <f t="shared" si="84"/>
        <v>-5.6384981947107411E-3</v>
      </c>
      <c r="V466" s="23">
        <f t="shared" si="85"/>
        <v>8.1110937550265649E-4</v>
      </c>
      <c r="W466" s="23">
        <f t="shared" si="86"/>
        <v>4.819401114801421E-3</v>
      </c>
      <c r="X466" s="23">
        <f t="shared" si="87"/>
        <v>7.6536970954578292E-4</v>
      </c>
    </row>
    <row r="467" spans="1:24">
      <c r="A467" s="5">
        <v>9528</v>
      </c>
      <c r="B467" s="5">
        <v>16779</v>
      </c>
      <c r="C467" s="5">
        <v>1245</v>
      </c>
      <c r="D467" s="5">
        <v>1725</v>
      </c>
      <c r="E467" s="5">
        <v>11885</v>
      </c>
      <c r="F467" s="5">
        <v>6672</v>
      </c>
      <c r="G467" s="5">
        <v>729</v>
      </c>
      <c r="H467" s="5">
        <v>10</v>
      </c>
      <c r="I467" s="5">
        <v>193</v>
      </c>
      <c r="J467" s="5">
        <v>61</v>
      </c>
      <c r="K467" s="5">
        <v>1175</v>
      </c>
      <c r="N467" s="23">
        <f t="shared" si="77"/>
        <v>-8.6342339789923352E-6</v>
      </c>
      <c r="O467" s="23">
        <f t="shared" si="78"/>
        <v>-2.1984420251284562E-6</v>
      </c>
      <c r="P467" s="23">
        <f t="shared" si="79"/>
        <v>3.2811851920077842E-4</v>
      </c>
      <c r="Q467" s="23">
        <f t="shared" si="80"/>
        <v>7.4825867565914429E-5</v>
      </c>
      <c r="R467" s="23">
        <f t="shared" si="81"/>
        <v>-1.3923239285291929E-6</v>
      </c>
      <c r="S467" s="23">
        <f t="shared" si="82"/>
        <v>6.7009034495730908E-7</v>
      </c>
      <c r="T467" s="23">
        <f t="shared" si="83"/>
        <v>3.0702571600176568E-4</v>
      </c>
      <c r="U467" s="23">
        <f t="shared" si="84"/>
        <v>5.4506973032136365E-3</v>
      </c>
      <c r="V467" s="23">
        <f t="shared" si="85"/>
        <v>1.3385150923507418E-4</v>
      </c>
      <c r="W467" s="23">
        <f t="shared" si="86"/>
        <v>1.8614547426790713E-2</v>
      </c>
      <c r="X467" s="23">
        <f t="shared" si="87"/>
        <v>4.7583025672954317E-4</v>
      </c>
    </row>
    <row r="468" spans="1:24">
      <c r="A468" s="5">
        <v>9356</v>
      </c>
      <c r="B468" s="5">
        <v>14986</v>
      </c>
      <c r="C468" s="5">
        <v>448</v>
      </c>
      <c r="D468" s="5">
        <v>505</v>
      </c>
      <c r="E468" s="5">
        <v>13919</v>
      </c>
      <c r="F468" s="5">
        <v>8460</v>
      </c>
      <c r="G468" s="5">
        <v>392</v>
      </c>
      <c r="H468" s="5">
        <v>4</v>
      </c>
      <c r="I468" s="5">
        <v>114</v>
      </c>
      <c r="J468" s="5">
        <v>13</v>
      </c>
      <c r="K468" s="5">
        <v>381</v>
      </c>
      <c r="N468" s="23">
        <f t="shared" si="77"/>
        <v>-8.9657074982437992E-6</v>
      </c>
      <c r="O468" s="23">
        <f t="shared" si="78"/>
        <v>-2.5009020450667553E-6</v>
      </c>
      <c r="P468" s="23">
        <f t="shared" si="79"/>
        <v>-4.9191744136377411E-4</v>
      </c>
      <c r="Q468" s="23">
        <f t="shared" si="80"/>
        <v>-2.2900453103222383E-4</v>
      </c>
      <c r="R468" s="23">
        <f t="shared" si="81"/>
        <v>-8.2648759937665677E-7</v>
      </c>
      <c r="S468" s="23">
        <f t="shared" si="82"/>
        <v>3.0926608966448165E-5</v>
      </c>
      <c r="T468" s="23">
        <f t="shared" si="83"/>
        <v>-5.8906414590263875E-4</v>
      </c>
      <c r="U468" s="23">
        <f t="shared" si="84"/>
        <v>-7.8563372942956171E-3</v>
      </c>
      <c r="V468" s="23">
        <f t="shared" si="85"/>
        <v>-6.1971710252744703E-4</v>
      </c>
      <c r="W468" s="23">
        <f t="shared" si="86"/>
        <v>-7.8721334922287282E-3</v>
      </c>
      <c r="X468" s="23">
        <f t="shared" si="87"/>
        <v>-5.4140127219122827E-4</v>
      </c>
    </row>
    <row r="469" spans="1:24">
      <c r="A469" s="5">
        <v>7732</v>
      </c>
      <c r="B469" s="5">
        <v>13264</v>
      </c>
      <c r="C469" s="5">
        <v>1066</v>
      </c>
      <c r="D469" s="5">
        <v>1336</v>
      </c>
      <c r="E469" s="5">
        <v>8753</v>
      </c>
      <c r="F469" s="5">
        <v>4880</v>
      </c>
      <c r="G469" s="5">
        <v>570</v>
      </c>
      <c r="H469" s="5">
        <v>7</v>
      </c>
      <c r="I469" s="5">
        <v>160</v>
      </c>
      <c r="J469" s="5">
        <v>57</v>
      </c>
      <c r="K469" s="5">
        <v>1002</v>
      </c>
      <c r="N469" s="23">
        <f t="shared" si="77"/>
        <v>-1.209543421489715E-5</v>
      </c>
      <c r="O469" s="23">
        <f t="shared" si="78"/>
        <v>-2.7913851205457021E-6</v>
      </c>
      <c r="P469" s="23">
        <f t="shared" si="79"/>
        <v>1.439448216586769E-4</v>
      </c>
      <c r="Q469" s="23">
        <f t="shared" si="80"/>
        <v>-2.2051202151032929E-5</v>
      </c>
      <c r="R469" s="23">
        <f t="shared" si="81"/>
        <v>-2.26361172740124E-6</v>
      </c>
      <c r="S469" s="23">
        <f t="shared" si="82"/>
        <v>-2.9654116237655448E-5</v>
      </c>
      <c r="T469" s="23">
        <f t="shared" si="83"/>
        <v>-1.1575852151396225E-4</v>
      </c>
      <c r="U469" s="23">
        <f t="shared" si="84"/>
        <v>-1.2028199955409903E-3</v>
      </c>
      <c r="V469" s="23">
        <f t="shared" si="85"/>
        <v>-1.8093031593154857E-4</v>
      </c>
      <c r="W469" s="23">
        <f t="shared" si="86"/>
        <v>1.6407324016872428E-2</v>
      </c>
      <c r="X469" s="23">
        <f t="shared" si="87"/>
        <v>2.541916490427756E-4</v>
      </c>
    </row>
    <row r="470" spans="1:24">
      <c r="A470" s="5">
        <v>5240</v>
      </c>
      <c r="B470" s="5">
        <v>8893</v>
      </c>
      <c r="C470" s="5">
        <v>857</v>
      </c>
      <c r="D470" s="5">
        <v>1020</v>
      </c>
      <c r="E470" s="5">
        <v>7420</v>
      </c>
      <c r="F470" s="5">
        <v>4232</v>
      </c>
      <c r="G470" s="5">
        <v>466</v>
      </c>
      <c r="H470" s="5">
        <v>0</v>
      </c>
      <c r="I470" s="5">
        <v>46</v>
      </c>
      <c r="J470" s="5">
        <v>15</v>
      </c>
      <c r="K470" s="5">
        <v>837</v>
      </c>
      <c r="N470" s="23">
        <f t="shared" si="77"/>
        <v>-1.6897945900796259E-5</v>
      </c>
      <c r="O470" s="23">
        <f t="shared" si="78"/>
        <v>-3.5287263069095094E-6</v>
      </c>
      <c r="P470" s="23">
        <f t="shared" si="79"/>
        <v>-7.109597603014555E-5</v>
      </c>
      <c r="Q470" s="23">
        <f t="shared" si="80"/>
        <v>-1.0074825621415726E-4</v>
      </c>
      <c r="R470" s="23">
        <f t="shared" si="81"/>
        <v>-2.6344376009313929E-6</v>
      </c>
      <c r="S470" s="23">
        <f t="shared" si="82"/>
        <v>-4.0619565939403812E-5</v>
      </c>
      <c r="T470" s="23">
        <f t="shared" si="83"/>
        <v>-3.9229663913431257E-4</v>
      </c>
      <c r="U470" s="23">
        <f t="shared" si="84"/>
        <v>-1.6727693692635118E-2</v>
      </c>
      <c r="V470" s="23">
        <f t="shared" si="85"/>
        <v>-1.2683584392344273E-3</v>
      </c>
      <c r="W470" s="23">
        <f t="shared" si="86"/>
        <v>-6.768521787269585E-3</v>
      </c>
      <c r="X470" s="23">
        <f t="shared" si="87"/>
        <v>4.2802225526494365E-5</v>
      </c>
    </row>
    <row r="471" spans="1:24">
      <c r="A471" s="5">
        <v>7132</v>
      </c>
      <c r="B471" s="5">
        <v>12060</v>
      </c>
      <c r="C471" s="5">
        <v>1004</v>
      </c>
      <c r="D471" s="5">
        <v>1226</v>
      </c>
      <c r="E471" s="5">
        <v>8294</v>
      </c>
      <c r="F471" s="5">
        <v>4736</v>
      </c>
      <c r="G471" s="5">
        <v>576</v>
      </c>
      <c r="H471" s="5">
        <v>4</v>
      </c>
      <c r="I471" s="5">
        <v>136</v>
      </c>
      <c r="J471" s="5">
        <v>42</v>
      </c>
      <c r="K471" s="5">
        <v>944</v>
      </c>
      <c r="N471" s="23">
        <f t="shared" si="77"/>
        <v>-1.3251737189030161E-5</v>
      </c>
      <c r="O471" s="23">
        <f t="shared" si="78"/>
        <v>-2.9944871082789492E-6</v>
      </c>
      <c r="P471" s="23">
        <f t="shared" si="79"/>
        <v>8.0152814688786987E-5</v>
      </c>
      <c r="Q471" s="23">
        <f t="shared" si="80"/>
        <v>-4.9445746286930641E-5</v>
      </c>
      <c r="R471" s="23">
        <f t="shared" si="81"/>
        <v>-2.3913004565462815E-6</v>
      </c>
      <c r="S471" s="23">
        <f t="shared" si="82"/>
        <v>-3.2090882838043975E-5</v>
      </c>
      <c r="T471" s="23">
        <f t="shared" si="83"/>
        <v>-9.9804399343557417E-5</v>
      </c>
      <c r="U471" s="23">
        <f t="shared" si="84"/>
        <v>-7.8563372942956171E-3</v>
      </c>
      <c r="V471" s="23">
        <f t="shared" si="85"/>
        <v>-4.0986255241636513E-4</v>
      </c>
      <c r="W471" s="23">
        <f t="shared" si="86"/>
        <v>8.1302362296788513E-3</v>
      </c>
      <c r="X471" s="23">
        <f t="shared" si="87"/>
        <v>1.7988506380674945E-4</v>
      </c>
    </row>
    <row r="472" spans="1:24">
      <c r="A472" s="5">
        <v>21928</v>
      </c>
      <c r="B472" s="5">
        <v>39641</v>
      </c>
      <c r="C472" s="5">
        <v>1512</v>
      </c>
      <c r="D472" s="5">
        <v>1837</v>
      </c>
      <c r="E472" s="5">
        <v>6338</v>
      </c>
      <c r="F472" s="5">
        <v>3672</v>
      </c>
      <c r="G472" s="5">
        <v>497</v>
      </c>
      <c r="H472" s="5">
        <v>0</v>
      </c>
      <c r="I472" s="5">
        <v>73</v>
      </c>
      <c r="J472" s="5">
        <v>13</v>
      </c>
      <c r="K472" s="5">
        <v>1479</v>
      </c>
      <c r="N472" s="23">
        <f t="shared" si="77"/>
        <v>1.5262694153089901E-5</v>
      </c>
      <c r="O472" s="23">
        <f t="shared" si="78"/>
        <v>1.6581340907830879E-6</v>
      </c>
      <c r="P472" s="23">
        <f t="shared" si="79"/>
        <v>6.0283571050659466E-4</v>
      </c>
      <c r="Q472" s="23">
        <f t="shared" si="80"/>
        <v>1.0271849432246483E-4</v>
      </c>
      <c r="R472" s="23">
        <f t="shared" si="81"/>
        <v>-2.935438047412732E-6</v>
      </c>
      <c r="S472" s="23">
        <f t="shared" si="82"/>
        <v>-5.0095880496470298E-5</v>
      </c>
      <c r="T472" s="23">
        <f t="shared" si="83"/>
        <v>-3.0986700792055431E-4</v>
      </c>
      <c r="U472" s="23">
        <f t="shared" si="84"/>
        <v>-1.6727693692635118E-2</v>
      </c>
      <c r="V472" s="23">
        <f t="shared" si="85"/>
        <v>-1.0108096731890085E-3</v>
      </c>
      <c r="W472" s="23">
        <f t="shared" si="86"/>
        <v>-7.8721334922287282E-3</v>
      </c>
      <c r="X472" s="23">
        <f t="shared" si="87"/>
        <v>8.6529925520802489E-4</v>
      </c>
    </row>
    <row r="473" spans="1:24">
      <c r="A473" s="5">
        <v>5754</v>
      </c>
      <c r="B473" s="5">
        <v>9238</v>
      </c>
      <c r="C473" s="5">
        <v>1179</v>
      </c>
      <c r="D473" s="5">
        <v>1452</v>
      </c>
      <c r="E473" s="5">
        <v>6101</v>
      </c>
      <c r="F473" s="5">
        <v>3546</v>
      </c>
      <c r="G473" s="5">
        <v>420</v>
      </c>
      <c r="H473" s="5">
        <v>0</v>
      </c>
      <c r="I473" s="5">
        <v>65</v>
      </c>
      <c r="J473" s="5">
        <v>19</v>
      </c>
      <c r="K473" s="5">
        <v>1143</v>
      </c>
      <c r="N473" s="23">
        <f t="shared" si="77"/>
        <v>-1.5907379686288979E-5</v>
      </c>
      <c r="O473" s="23">
        <f t="shared" si="78"/>
        <v>-3.4705284781985706E-6</v>
      </c>
      <c r="P473" s="23">
        <f t="shared" si="79"/>
        <v>2.6021089887799236E-4</v>
      </c>
      <c r="Q473" s="23">
        <f t="shared" si="80"/>
        <v>6.8375898468228377E-6</v>
      </c>
      <c r="R473" s="23">
        <f t="shared" si="81"/>
        <v>-3.0013688291281456E-6</v>
      </c>
      <c r="S473" s="23">
        <f t="shared" si="82"/>
        <v>-5.2228051271810259E-5</v>
      </c>
      <c r="T473" s="23">
        <f t="shared" si="83"/>
        <v>-5.1461157577408292E-4</v>
      </c>
      <c r="U473" s="23">
        <f t="shared" si="84"/>
        <v>-1.6727693692635118E-2</v>
      </c>
      <c r="V473" s="23">
        <f t="shared" si="85"/>
        <v>-1.0871204186839476E-3</v>
      </c>
      <c r="W473" s="23">
        <f t="shared" si="86"/>
        <v>-4.5612983773512979E-3</v>
      </c>
      <c r="X473" s="23">
        <f t="shared" si="87"/>
        <v>4.3483352004759773E-4</v>
      </c>
    </row>
    <row r="474" spans="1:24">
      <c r="A474" s="5">
        <v>37088</v>
      </c>
      <c r="B474" s="5">
        <v>10966</v>
      </c>
      <c r="C474" s="5">
        <v>2728</v>
      </c>
      <c r="D474" s="5">
        <v>3183</v>
      </c>
      <c r="E474" s="5">
        <v>66311</v>
      </c>
      <c r="F474" s="5">
        <v>34352</v>
      </c>
      <c r="G474" s="5">
        <v>2021</v>
      </c>
      <c r="H474" s="5">
        <v>7</v>
      </c>
      <c r="I474" s="5">
        <v>579</v>
      </c>
      <c r="J474" s="5">
        <v>47</v>
      </c>
      <c r="K474" s="5">
        <v>2288</v>
      </c>
      <c r="N474" s="23">
        <f t="shared" si="77"/>
        <v>4.4478615966183987E-5</v>
      </c>
      <c r="O474" s="23">
        <f t="shared" si="78"/>
        <v>-3.1790332665681293E-6</v>
      </c>
      <c r="P474" s="23">
        <f t="shared" si="79"/>
        <v>1.8539821697870162E-3</v>
      </c>
      <c r="Q474" s="23">
        <f t="shared" si="80"/>
        <v>4.3792809802172228E-4</v>
      </c>
      <c r="R474" s="23">
        <f t="shared" si="81"/>
        <v>1.3748387994015517E-5</v>
      </c>
      <c r="S474" s="23">
        <f t="shared" si="82"/>
        <v>4.6907078130852936E-4</v>
      </c>
      <c r="T474" s="23">
        <f t="shared" si="83"/>
        <v>3.742480023362272E-3</v>
      </c>
      <c r="U474" s="23">
        <f t="shared" si="84"/>
        <v>-1.2028199955409903E-3</v>
      </c>
      <c r="V474" s="23">
        <f t="shared" si="85"/>
        <v>3.8158449793658736E-3</v>
      </c>
      <c r="W474" s="23">
        <f t="shared" si="86"/>
        <v>1.088926549207671E-2</v>
      </c>
      <c r="X474" s="23">
        <f t="shared" si="87"/>
        <v>1.9017480044484581E-3</v>
      </c>
    </row>
    <row r="475" spans="1:24">
      <c r="A475" s="5">
        <v>39600</v>
      </c>
      <c r="B475" s="5">
        <v>7927</v>
      </c>
      <c r="C475" s="5">
        <v>572</v>
      </c>
      <c r="D475" s="5">
        <v>581</v>
      </c>
      <c r="E475" s="5">
        <v>12522</v>
      </c>
      <c r="F475" s="5">
        <v>8176</v>
      </c>
      <c r="G475" s="5">
        <v>167</v>
      </c>
      <c r="H475" s="5">
        <v>1</v>
      </c>
      <c r="I475" s="5">
        <v>101</v>
      </c>
      <c r="J475" s="5">
        <v>5</v>
      </c>
      <c r="K475" s="5">
        <v>496</v>
      </c>
      <c r="N475" s="23">
        <f t="shared" si="77"/>
        <v>4.9319671084554199E-5</v>
      </c>
      <c r="O475" s="23">
        <f t="shared" si="78"/>
        <v>-3.6916802273001378E-6</v>
      </c>
      <c r="P475" s="23">
        <f t="shared" si="79"/>
        <v>-3.6433342742399436E-4</v>
      </c>
      <c r="Q475" s="23">
        <f t="shared" si="80"/>
        <v>-2.1007739144742176E-4</v>
      </c>
      <c r="R475" s="23">
        <f t="shared" si="81"/>
        <v>-1.215117565859495E-6</v>
      </c>
      <c r="S475" s="23">
        <f t="shared" si="82"/>
        <v>2.6120763726793017E-5</v>
      </c>
      <c r="T475" s="23">
        <f t="shared" si="83"/>
        <v>-1.1873437272928199E-3</v>
      </c>
      <c r="U475" s="23">
        <f t="shared" si="84"/>
        <v>-1.4509854593050243E-2</v>
      </c>
      <c r="V475" s="23">
        <f t="shared" si="85"/>
        <v>-7.4372206395672267E-4</v>
      </c>
      <c r="W475" s="23">
        <f t="shared" si="86"/>
        <v>-1.2286580312065302E-2</v>
      </c>
      <c r="X475" s="23">
        <f t="shared" si="87"/>
        <v>-3.9406924974048685E-4</v>
      </c>
    </row>
    <row r="476" spans="1:24">
      <c r="A476" s="5">
        <v>5536</v>
      </c>
      <c r="B476" s="5">
        <v>8745</v>
      </c>
      <c r="C476" s="5">
        <v>1141</v>
      </c>
      <c r="D476" s="5">
        <v>1461</v>
      </c>
      <c r="E476" s="5">
        <v>5225</v>
      </c>
      <c r="F476" s="5">
        <v>3098</v>
      </c>
      <c r="G476" s="5">
        <v>483</v>
      </c>
      <c r="H476" s="5">
        <v>1</v>
      </c>
      <c r="I476" s="5">
        <v>74</v>
      </c>
      <c r="J476" s="5">
        <v>31</v>
      </c>
      <c r="K476" s="5">
        <v>1099</v>
      </c>
      <c r="N476" s="23">
        <f t="shared" si="77"/>
        <v>-1.6327503100223971E-5</v>
      </c>
      <c r="O476" s="23">
        <f t="shared" si="78"/>
        <v>-3.553692331979709E-6</v>
      </c>
      <c r="P476" s="23">
        <f t="shared" si="79"/>
        <v>2.2111257202547921E-4</v>
      </c>
      <c r="Q476" s="23">
        <f t="shared" si="80"/>
        <v>9.0789616397599233E-6</v>
      </c>
      <c r="R476" s="23">
        <f t="shared" si="81"/>
        <v>-3.2450623514180285E-6</v>
      </c>
      <c r="S476" s="23">
        <f t="shared" si="82"/>
        <v>-5.9809102917463447E-5</v>
      </c>
      <c r="T476" s="23">
        <f t="shared" si="83"/>
        <v>-3.4709329298483223E-4</v>
      </c>
      <c r="U476" s="23">
        <f t="shared" si="84"/>
        <v>-1.4509854593050243E-2</v>
      </c>
      <c r="V476" s="23">
        <f t="shared" si="85"/>
        <v>-1.0012708300021413E-3</v>
      </c>
      <c r="W476" s="23">
        <f t="shared" si="86"/>
        <v>2.0603718524035623E-3</v>
      </c>
      <c r="X476" s="23">
        <f t="shared" si="87"/>
        <v>3.7846300710992273E-4</v>
      </c>
    </row>
    <row r="477" spans="1:24">
      <c r="A477" s="5">
        <v>6056</v>
      </c>
      <c r="B477" s="5">
        <v>10325</v>
      </c>
      <c r="C477" s="5">
        <v>1117</v>
      </c>
      <c r="D477" s="5">
        <v>1427</v>
      </c>
      <c r="E477" s="5">
        <v>6823</v>
      </c>
      <c r="F477" s="5">
        <v>3788</v>
      </c>
      <c r="G477" s="5">
        <v>487</v>
      </c>
      <c r="H477" s="5">
        <v>7</v>
      </c>
      <c r="I477" s="5">
        <v>84</v>
      </c>
      <c r="J477" s="5">
        <v>36</v>
      </c>
      <c r="K477" s="5">
        <v>1078</v>
      </c>
      <c r="N477" s="23">
        <f t="shared" si="77"/>
        <v>-1.5325373855975362E-5</v>
      </c>
      <c r="O477" s="23">
        <f t="shared" si="78"/>
        <v>-3.2871631454194677E-6</v>
      </c>
      <c r="P477" s="23">
        <f t="shared" si="79"/>
        <v>1.9641889190810246E-4</v>
      </c>
      <c r="Q477" s="23">
        <f t="shared" si="80"/>
        <v>6.1155708866426714E-7</v>
      </c>
      <c r="R477" s="23">
        <f t="shared" si="81"/>
        <v>-2.8005164055056624E-6</v>
      </c>
      <c r="S477" s="23">
        <f t="shared" si="82"/>
        <v>-4.8132929623935095E-5</v>
      </c>
      <c r="T477" s="23">
        <f t="shared" si="83"/>
        <v>-3.3645721153789567E-4</v>
      </c>
      <c r="U477" s="23">
        <f t="shared" si="84"/>
        <v>-1.2028199955409903E-3</v>
      </c>
      <c r="V477" s="23">
        <f t="shared" si="85"/>
        <v>-9.0588239813346771E-4</v>
      </c>
      <c r="W477" s="23">
        <f t="shared" si="86"/>
        <v>4.819401114801421E-3</v>
      </c>
      <c r="X477" s="23">
        <f t="shared" si="87"/>
        <v>3.5155889866239604E-4</v>
      </c>
    </row>
    <row r="478" spans="1:24">
      <c r="A478" s="5">
        <v>11484</v>
      </c>
      <c r="B478" s="5">
        <v>20696</v>
      </c>
      <c r="C478" s="5">
        <v>1762</v>
      </c>
      <c r="D478" s="5">
        <v>2741</v>
      </c>
      <c r="E478" s="5">
        <v>8774</v>
      </c>
      <c r="F478" s="5">
        <v>5124</v>
      </c>
      <c r="G478" s="5">
        <v>722</v>
      </c>
      <c r="H478" s="5">
        <v>56</v>
      </c>
      <c r="I478" s="5">
        <v>360</v>
      </c>
      <c r="J478" s="5">
        <v>99</v>
      </c>
      <c r="K478" s="5">
        <v>1635</v>
      </c>
      <c r="N478" s="23">
        <f t="shared" si="77"/>
        <v>-4.8646862833187187E-6</v>
      </c>
      <c r="O478" s="23">
        <f t="shared" si="78"/>
        <v>-1.5376858075610729E-6</v>
      </c>
      <c r="P478" s="23">
        <f t="shared" si="79"/>
        <v>8.6006154506260233E-4</v>
      </c>
      <c r="Q478" s="23">
        <f t="shared" si="80"/>
        <v>3.2785183885747875E-4</v>
      </c>
      <c r="R478" s="23">
        <f t="shared" si="81"/>
        <v>-2.2577697594011399E-6</v>
      </c>
      <c r="S478" s="23">
        <f t="shared" si="82"/>
        <v>-2.5525150609219337E-5</v>
      </c>
      <c r="T478" s="23">
        <f t="shared" si="83"/>
        <v>2.884125734696267E-4</v>
      </c>
      <c r="U478" s="23">
        <f t="shared" si="84"/>
        <v>0.10747129588411791</v>
      </c>
      <c r="V478" s="23">
        <f t="shared" si="85"/>
        <v>1.7268383214419228E-3</v>
      </c>
      <c r="W478" s="23">
        <f t="shared" si="86"/>
        <v>3.9583169821014438E-2</v>
      </c>
      <c r="X478" s="23">
        <f t="shared" si="87"/>
        <v>1.0651583465325089E-3</v>
      </c>
    </row>
    <row r="479" spans="1:24">
      <c r="A479" s="5">
        <v>4938</v>
      </c>
      <c r="B479" s="5">
        <v>7910</v>
      </c>
      <c r="C479" s="5">
        <v>66</v>
      </c>
      <c r="D479" s="5">
        <v>70</v>
      </c>
      <c r="E479" s="5">
        <v>6625</v>
      </c>
      <c r="F479" s="5">
        <v>3804</v>
      </c>
      <c r="G479" s="5">
        <v>59</v>
      </c>
      <c r="H479" s="5">
        <v>0</v>
      </c>
      <c r="I479" s="5">
        <v>5</v>
      </c>
      <c r="J479" s="5">
        <v>2</v>
      </c>
      <c r="K479" s="5">
        <v>63</v>
      </c>
      <c r="N479" s="23">
        <f t="shared" si="77"/>
        <v>-1.7479951731109873E-5</v>
      </c>
      <c r="O479" s="23">
        <f t="shared" si="78"/>
        <v>-3.6945479463960392E-6</v>
      </c>
      <c r="P479" s="23">
        <f t="shared" si="79"/>
        <v>-8.8495851656535389E-4</v>
      </c>
      <c r="Q479" s="23">
        <f t="shared" si="80"/>
        <v>-3.3733750102418297E-4</v>
      </c>
      <c r="R479" s="23">
        <f t="shared" si="81"/>
        <v>-2.8555978180780331E-6</v>
      </c>
      <c r="S479" s="23">
        <f t="shared" si="82"/>
        <v>-4.7862177779447485E-5</v>
      </c>
      <c r="T479" s="23">
        <f t="shared" si="83"/>
        <v>-1.4745179263601067E-3</v>
      </c>
      <c r="U479" s="23">
        <f t="shared" si="84"/>
        <v>-1.6727693692635118E-2</v>
      </c>
      <c r="V479" s="23">
        <f t="shared" si="85"/>
        <v>-1.6594510098959889E-3</v>
      </c>
      <c r="W479" s="23">
        <f t="shared" si="86"/>
        <v>-1.3941997869504017E-2</v>
      </c>
      <c r="X479" s="23">
        <f t="shared" si="87"/>
        <v>-9.4880634296806113E-4</v>
      </c>
    </row>
    <row r="480" spans="1:24">
      <c r="A480" s="5">
        <v>66784</v>
      </c>
      <c r="B480" s="5">
        <v>9456</v>
      </c>
      <c r="C480" s="5">
        <v>2969</v>
      </c>
      <c r="D480" s="5">
        <v>3645</v>
      </c>
      <c r="E480" s="5">
        <v>17809</v>
      </c>
      <c r="F480" s="5">
        <v>11328</v>
      </c>
      <c r="G480" s="5">
        <v>801</v>
      </c>
      <c r="H480" s="5">
        <v>3</v>
      </c>
      <c r="I480" s="5">
        <v>187</v>
      </c>
      <c r="J480" s="5">
        <v>36</v>
      </c>
      <c r="K480" s="5">
        <v>2833</v>
      </c>
      <c r="N480" s="23">
        <f t="shared" si="77"/>
        <v>1.0170790449927383E-4</v>
      </c>
      <c r="O480" s="23">
        <f t="shared" si="78"/>
        <v>-3.4337541980276003E-6</v>
      </c>
      <c r="P480" s="23">
        <f t="shared" si="79"/>
        <v>2.1019478742990076E-3</v>
      </c>
      <c r="Q480" s="23">
        <f t="shared" si="80"/>
        <v>5.5298518339249268E-4</v>
      </c>
      <c r="R480" s="23">
        <f t="shared" si="81"/>
        <v>2.556674254037591E-7</v>
      </c>
      <c r="S480" s="23">
        <f t="shared" si="82"/>
        <v>7.945887709085296E-5</v>
      </c>
      <c r="T480" s="23">
        <f t="shared" si="83"/>
        <v>4.9847518204662361E-4</v>
      </c>
      <c r="U480" s="23">
        <f t="shared" si="84"/>
        <v>-1.0074176393880493E-2</v>
      </c>
      <c r="V480" s="23">
        <f t="shared" si="85"/>
        <v>7.6618450113870049E-5</v>
      </c>
      <c r="W480" s="23">
        <f t="shared" si="86"/>
        <v>4.819401114801421E-3</v>
      </c>
      <c r="X480" s="23">
        <f t="shared" si="87"/>
        <v>2.5999736760628418E-3</v>
      </c>
    </row>
    <row r="481" spans="1:24">
      <c r="A481" s="5">
        <v>5526</v>
      </c>
      <c r="B481" s="5">
        <v>8779</v>
      </c>
      <c r="C481" s="5">
        <v>1096</v>
      </c>
      <c r="D481" s="5">
        <v>1399</v>
      </c>
      <c r="E481" s="5">
        <v>5732</v>
      </c>
      <c r="F481" s="5">
        <v>3412</v>
      </c>
      <c r="G481" s="5">
        <v>453</v>
      </c>
      <c r="H481" s="5">
        <v>2</v>
      </c>
      <c r="I481" s="5">
        <v>69</v>
      </c>
      <c r="J481" s="5">
        <v>26</v>
      </c>
      <c r="K481" s="5">
        <v>1058</v>
      </c>
      <c r="N481" s="23">
        <f t="shared" si="77"/>
        <v>-1.6346774816459523E-5</v>
      </c>
      <c r="O481" s="23">
        <f t="shared" si="78"/>
        <v>-3.5479568937879066E-6</v>
      </c>
      <c r="P481" s="23">
        <f t="shared" si="79"/>
        <v>1.7481192180539783E-4</v>
      </c>
      <c r="Q481" s="23">
        <f t="shared" si="80"/>
        <v>-6.3615996004733318E-6</v>
      </c>
      <c r="R481" s="23">
        <f t="shared" si="81"/>
        <v>-3.1040205525584728E-6</v>
      </c>
      <c r="S481" s="23">
        <f t="shared" si="82"/>
        <v>-5.4495597969394025E-5</v>
      </c>
      <c r="T481" s="23">
        <f t="shared" si="83"/>
        <v>-4.2686390383685636E-4</v>
      </c>
      <c r="U481" s="23">
        <f t="shared" si="84"/>
        <v>-1.2292015493465367E-2</v>
      </c>
      <c r="V481" s="23">
        <f t="shared" si="85"/>
        <v>-1.0489650459364782E-3</v>
      </c>
      <c r="W481" s="23">
        <f t="shared" si="86"/>
        <v>-6.9865740999429621E-4</v>
      </c>
      <c r="X481" s="23">
        <f t="shared" si="87"/>
        <v>3.2593593823618012E-4</v>
      </c>
    </row>
    <row r="482" spans="1:24">
      <c r="A482" s="5">
        <v>5040</v>
      </c>
      <c r="B482" s="5">
        <v>8367</v>
      </c>
      <c r="C482" s="5">
        <v>1062</v>
      </c>
      <c r="D482" s="5">
        <v>1348</v>
      </c>
      <c r="E482" s="5">
        <v>5485</v>
      </c>
      <c r="F482" s="5">
        <v>3068</v>
      </c>
      <c r="G482" s="5">
        <v>437</v>
      </c>
      <c r="H482" s="5">
        <v>2</v>
      </c>
      <c r="I482" s="5">
        <v>82</v>
      </c>
      <c r="J482" s="5">
        <v>24</v>
      </c>
      <c r="K482" s="5">
        <v>1023</v>
      </c>
      <c r="N482" s="23">
        <f t="shared" si="77"/>
        <v>-1.7283380225507262E-5</v>
      </c>
      <c r="O482" s="23">
        <f t="shared" si="78"/>
        <v>-3.6174569095238682E-6</v>
      </c>
      <c r="P482" s="23">
        <f t="shared" si="79"/>
        <v>1.3982920830578078E-4</v>
      </c>
      <c r="Q482" s="23">
        <f t="shared" si="80"/>
        <v>-1.9062706427116817E-5</v>
      </c>
      <c r="R482" s="23">
        <f t="shared" si="81"/>
        <v>-3.1727332237977437E-6</v>
      </c>
      <c r="S482" s="23">
        <f t="shared" si="82"/>
        <v>-6.0316762625877721E-5</v>
      </c>
      <c r="T482" s="23">
        <f t="shared" si="83"/>
        <v>-4.6940822962460258E-4</v>
      </c>
      <c r="U482" s="23">
        <f t="shared" si="84"/>
        <v>-1.2292015493465367E-2</v>
      </c>
      <c r="V482" s="23">
        <f t="shared" si="85"/>
        <v>-9.249600845072024E-4</v>
      </c>
      <c r="W482" s="23">
        <f t="shared" si="86"/>
        <v>-1.8022691149534396E-3</v>
      </c>
      <c r="X482" s="23">
        <f t="shared" si="87"/>
        <v>2.8109575749030229E-4</v>
      </c>
    </row>
    <row r="483" spans="1:24">
      <c r="A483" s="5">
        <v>5168</v>
      </c>
      <c r="B483" s="5">
        <v>8371</v>
      </c>
      <c r="C483" s="5">
        <v>66</v>
      </c>
      <c r="D483" s="5">
        <v>71</v>
      </c>
      <c r="E483" s="5">
        <v>7041</v>
      </c>
      <c r="F483" s="5">
        <v>3996</v>
      </c>
      <c r="G483" s="5">
        <v>58</v>
      </c>
      <c r="H483" s="5">
        <v>0</v>
      </c>
      <c r="I483" s="5">
        <v>12</v>
      </c>
      <c r="J483" s="5">
        <v>2</v>
      </c>
      <c r="K483" s="5">
        <v>59</v>
      </c>
      <c r="N483" s="23">
        <f t="shared" si="77"/>
        <v>-1.7036702257692218E-5</v>
      </c>
      <c r="O483" s="23">
        <f t="shared" si="78"/>
        <v>-3.6167821520895385E-6</v>
      </c>
      <c r="P483" s="23">
        <f t="shared" si="79"/>
        <v>-8.8495851656535389E-4</v>
      </c>
      <c r="Q483" s="23">
        <f t="shared" si="80"/>
        <v>-3.3708845971385659E-4</v>
      </c>
      <c r="R483" s="23">
        <f t="shared" si="81"/>
        <v>-2.7398712138855771E-6</v>
      </c>
      <c r="S483" s="23">
        <f t="shared" si="82"/>
        <v>-4.4613155645596117E-5</v>
      </c>
      <c r="T483" s="23">
        <f t="shared" si="83"/>
        <v>-1.4771769467218409E-3</v>
      </c>
      <c r="U483" s="23">
        <f t="shared" si="84"/>
        <v>-1.6727693692635118E-2</v>
      </c>
      <c r="V483" s="23">
        <f t="shared" si="85"/>
        <v>-1.5926791075879174E-3</v>
      </c>
      <c r="W483" s="23">
        <f t="shared" si="86"/>
        <v>-1.3941997869504017E-2</v>
      </c>
      <c r="X483" s="23">
        <f t="shared" si="87"/>
        <v>-9.5393093505330439E-4</v>
      </c>
    </row>
    <row r="484" spans="1:24">
      <c r="A484" s="5">
        <v>5034</v>
      </c>
      <c r="B484" s="5">
        <v>8030</v>
      </c>
      <c r="C484" s="5">
        <v>1020</v>
      </c>
      <c r="D484" s="5">
        <v>1243</v>
      </c>
      <c r="E484" s="5">
        <v>5340</v>
      </c>
      <c r="F484" s="5">
        <v>3094</v>
      </c>
      <c r="G484" s="5">
        <v>440</v>
      </c>
      <c r="H484" s="5">
        <v>2</v>
      </c>
      <c r="I484" s="5">
        <v>56</v>
      </c>
      <c r="J484" s="5">
        <v>25</v>
      </c>
      <c r="K484" s="5">
        <v>993</v>
      </c>
      <c r="N484" s="23">
        <f t="shared" si="77"/>
        <v>-1.7294943255248592E-5</v>
      </c>
      <c r="O484" s="23">
        <f t="shared" si="78"/>
        <v>-3.6743052233661475E-6</v>
      </c>
      <c r="P484" s="23">
        <f t="shared" si="79"/>
        <v>9.6615268100371475E-5</v>
      </c>
      <c r="Q484" s="23">
        <f t="shared" si="80"/>
        <v>-4.5212044011382815E-5</v>
      </c>
      <c r="R484" s="23">
        <f t="shared" si="81"/>
        <v>-3.2130706218936717E-6</v>
      </c>
      <c r="S484" s="23">
        <f t="shared" si="82"/>
        <v>-5.9876790878585353E-5</v>
      </c>
      <c r="T484" s="23">
        <f t="shared" si="83"/>
        <v>-4.614311685394002E-4</v>
      </c>
      <c r="U484" s="23">
        <f t="shared" si="84"/>
        <v>-1.2292015493465367E-2</v>
      </c>
      <c r="V484" s="23">
        <f t="shared" si="85"/>
        <v>-1.1729700073657538E-3</v>
      </c>
      <c r="W484" s="23">
        <f t="shared" si="86"/>
        <v>-1.250463262473868E-3</v>
      </c>
      <c r="X484" s="23">
        <f t="shared" si="87"/>
        <v>2.4266131685097842E-4</v>
      </c>
    </row>
    <row r="485" spans="1:24">
      <c r="A485" s="5">
        <v>4908</v>
      </c>
      <c r="B485" s="5">
        <v>7491</v>
      </c>
      <c r="C485" s="5">
        <v>957</v>
      </c>
      <c r="D485" s="5">
        <v>1153</v>
      </c>
      <c r="E485" s="5">
        <v>4642</v>
      </c>
      <c r="F485" s="5">
        <v>2842</v>
      </c>
      <c r="G485" s="5">
        <v>393</v>
      </c>
      <c r="H485" s="5">
        <v>1</v>
      </c>
      <c r="I485" s="5">
        <v>44</v>
      </c>
      <c r="J485" s="5">
        <v>21</v>
      </c>
      <c r="K485" s="5">
        <v>937</v>
      </c>
      <c r="N485" s="23">
        <f t="shared" si="77"/>
        <v>-1.7537766879816524E-5</v>
      </c>
      <c r="O485" s="23">
        <f t="shared" si="78"/>
        <v>-3.765228787642078E-6</v>
      </c>
      <c r="P485" s="23">
        <f t="shared" si="79"/>
        <v>3.1794357792257533E-5</v>
      </c>
      <c r="Q485" s="23">
        <f t="shared" si="80"/>
        <v>-6.7625761940753672E-5</v>
      </c>
      <c r="R485" s="23">
        <f t="shared" si="81"/>
        <v>-3.4072465106588982E-6</v>
      </c>
      <c r="S485" s="23">
        <f t="shared" si="82"/>
        <v>-6.4141132429265275E-5</v>
      </c>
      <c r="T485" s="23">
        <f t="shared" si="83"/>
        <v>-5.8640512554090462E-4</v>
      </c>
      <c r="U485" s="23">
        <f t="shared" si="84"/>
        <v>-1.4509854593050243E-2</v>
      </c>
      <c r="V485" s="23">
        <f t="shared" si="85"/>
        <v>-1.287436125608162E-3</v>
      </c>
      <c r="W485" s="23">
        <f t="shared" si="86"/>
        <v>-3.4576866723921547E-3</v>
      </c>
      <c r="X485" s="23">
        <f t="shared" si="87"/>
        <v>1.7091702765757388E-4</v>
      </c>
    </row>
    <row r="486" spans="1:24">
      <c r="A486" s="5">
        <v>9700</v>
      </c>
      <c r="B486" s="5">
        <v>17442</v>
      </c>
      <c r="C486" s="5">
        <v>1407</v>
      </c>
      <c r="D486" s="5">
        <v>2007</v>
      </c>
      <c r="E486" s="5">
        <v>8872</v>
      </c>
      <c r="F486" s="5">
        <v>4876</v>
      </c>
      <c r="G486" s="5">
        <v>660</v>
      </c>
      <c r="H486" s="5">
        <v>21</v>
      </c>
      <c r="I486" s="5">
        <v>277</v>
      </c>
      <c r="J486" s="5">
        <v>80</v>
      </c>
      <c r="K486" s="5">
        <v>1271</v>
      </c>
      <c r="N486" s="23">
        <f t="shared" si="77"/>
        <v>-8.3027604597408728E-6</v>
      </c>
      <c r="O486" s="23">
        <f t="shared" si="78"/>
        <v>-2.0866009803883043E-6</v>
      </c>
      <c r="P486" s="23">
        <f t="shared" si="79"/>
        <v>4.9480085999307143E-4</v>
      </c>
      <c r="Q486" s="23">
        <f t="shared" si="80"/>
        <v>1.450555170779431E-4</v>
      </c>
      <c r="R486" s="23">
        <f t="shared" si="81"/>
        <v>-2.2305072420673403E-6</v>
      </c>
      <c r="S486" s="23">
        <f t="shared" si="82"/>
        <v>-2.972180419877735E-5</v>
      </c>
      <c r="T486" s="23">
        <f t="shared" si="83"/>
        <v>1.2355331104211016E-4</v>
      </c>
      <c r="U486" s="23">
        <f t="shared" si="84"/>
        <v>2.9846927398647267E-2</v>
      </c>
      <c r="V486" s="23">
        <f t="shared" si="85"/>
        <v>9.3511433693193213E-4</v>
      </c>
      <c r="W486" s="23">
        <f t="shared" si="86"/>
        <v>2.9098858623902577E-2</v>
      </c>
      <c r="X486" s="23">
        <f t="shared" si="87"/>
        <v>5.9882046677537954E-4</v>
      </c>
    </row>
    <row r="487" spans="1:24">
      <c r="A487" s="5">
        <v>4800</v>
      </c>
      <c r="B487" s="5">
        <v>7754</v>
      </c>
      <c r="C487" s="5">
        <v>975</v>
      </c>
      <c r="D487" s="5">
        <v>1278</v>
      </c>
      <c r="E487" s="5">
        <v>4932</v>
      </c>
      <c r="F487" s="5">
        <v>2820</v>
      </c>
      <c r="G487" s="5">
        <v>432</v>
      </c>
      <c r="H487" s="5">
        <v>1</v>
      </c>
      <c r="I487" s="5">
        <v>74</v>
      </c>
      <c r="J487" s="5">
        <v>28</v>
      </c>
      <c r="K487" s="5">
        <v>938</v>
      </c>
      <c r="N487" s="23">
        <f t="shared" si="77"/>
        <v>-1.7745901415160465E-5</v>
      </c>
      <c r="O487" s="23">
        <f t="shared" si="78"/>
        <v>-3.7208634863348983E-6</v>
      </c>
      <c r="P487" s="23">
        <f t="shared" si="79"/>
        <v>5.0314617880290091E-5</v>
      </c>
      <c r="Q487" s="23">
        <f t="shared" si="80"/>
        <v>-3.6495598149960811E-5</v>
      </c>
      <c r="R487" s="23">
        <f t="shared" si="81"/>
        <v>-3.3265717144670418E-6</v>
      </c>
      <c r="S487" s="23">
        <f t="shared" si="82"/>
        <v>-6.4513416215435744E-5</v>
      </c>
      <c r="T487" s="23">
        <f t="shared" si="83"/>
        <v>-4.8270333143327326E-4</v>
      </c>
      <c r="U487" s="23">
        <f t="shared" si="84"/>
        <v>-1.4509854593050243E-2</v>
      </c>
      <c r="V487" s="23">
        <f t="shared" si="85"/>
        <v>-1.0012708300021413E-3</v>
      </c>
      <c r="W487" s="23">
        <f t="shared" si="86"/>
        <v>4.0495429496484721E-4</v>
      </c>
      <c r="X487" s="23">
        <f t="shared" si="87"/>
        <v>1.721981756788847E-4</v>
      </c>
    </row>
    <row r="488" spans="1:24">
      <c r="A488" s="5">
        <v>5280</v>
      </c>
      <c r="B488" s="5">
        <v>8703</v>
      </c>
      <c r="C488" s="5">
        <v>951</v>
      </c>
      <c r="D488" s="5">
        <v>1237</v>
      </c>
      <c r="E488" s="5">
        <v>5757</v>
      </c>
      <c r="F488" s="5">
        <v>3300</v>
      </c>
      <c r="G488" s="5">
        <v>431</v>
      </c>
      <c r="H488" s="5">
        <v>1</v>
      </c>
      <c r="I488" s="5">
        <v>79</v>
      </c>
      <c r="J488" s="5">
        <v>30</v>
      </c>
      <c r="K488" s="5">
        <v>911</v>
      </c>
      <c r="N488" s="23">
        <f t="shared" si="77"/>
        <v>-1.6820859035854056E-5</v>
      </c>
      <c r="O488" s="23">
        <f t="shared" si="78"/>
        <v>-3.5607772850401713E-6</v>
      </c>
      <c r="P488" s="23">
        <f t="shared" si="79"/>
        <v>2.5620937762913352E-5</v>
      </c>
      <c r="Q488" s="23">
        <f t="shared" si="80"/>
        <v>-4.6706291873340868E-5</v>
      </c>
      <c r="R488" s="23">
        <f t="shared" si="81"/>
        <v>-3.0970658287488302E-6</v>
      </c>
      <c r="S488" s="23">
        <f t="shared" si="82"/>
        <v>-5.6390860880807322E-5</v>
      </c>
      <c r="T488" s="23">
        <f t="shared" si="83"/>
        <v>-4.8536235179500744E-4</v>
      </c>
      <c r="U488" s="23">
        <f t="shared" si="84"/>
        <v>-1.4509854593050243E-2</v>
      </c>
      <c r="V488" s="23">
        <f t="shared" si="85"/>
        <v>-9.5357661406780445E-4</v>
      </c>
      <c r="W488" s="23">
        <f t="shared" si="86"/>
        <v>1.5085659999239907E-3</v>
      </c>
      <c r="X488" s="23">
        <f t="shared" si="87"/>
        <v>1.3760717910349323E-4</v>
      </c>
    </row>
    <row r="489" spans="1:24">
      <c r="A489" s="5">
        <v>6184</v>
      </c>
      <c r="B489" s="5">
        <v>10228</v>
      </c>
      <c r="C489" s="5">
        <v>956</v>
      </c>
      <c r="D489" s="5">
        <v>1140</v>
      </c>
      <c r="E489" s="5">
        <v>6085</v>
      </c>
      <c r="F489" s="5">
        <v>3502</v>
      </c>
      <c r="G489" s="5">
        <v>437</v>
      </c>
      <c r="H489" s="5">
        <v>1</v>
      </c>
      <c r="I489" s="5">
        <v>105</v>
      </c>
      <c r="J489" s="5">
        <v>46</v>
      </c>
      <c r="K489" s="5">
        <v>901</v>
      </c>
      <c r="N489" s="23">
        <f t="shared" si="77"/>
        <v>-1.507869588816032E-5</v>
      </c>
      <c r="O489" s="23">
        <f t="shared" si="78"/>
        <v>-3.3035260132019636E-6</v>
      </c>
      <c r="P489" s="23">
        <f t="shared" si="79"/>
        <v>3.0765454454033502E-5</v>
      </c>
      <c r="Q489" s="23">
        <f t="shared" si="80"/>
        <v>-7.086329897499613E-5</v>
      </c>
      <c r="R489" s="23">
        <f t="shared" si="81"/>
        <v>-3.0058198523663169E-6</v>
      </c>
      <c r="S489" s="23">
        <f t="shared" si="82"/>
        <v>-5.2972618844151196E-5</v>
      </c>
      <c r="T489" s="23">
        <f t="shared" si="83"/>
        <v>-4.6940822962460258E-4</v>
      </c>
      <c r="U489" s="23">
        <f t="shared" si="84"/>
        <v>-1.4509854593050243E-2</v>
      </c>
      <c r="V489" s="23">
        <f t="shared" si="85"/>
        <v>-7.0556669120925316E-4</v>
      </c>
      <c r="W489" s="23">
        <f t="shared" si="86"/>
        <v>1.0337459639597138E-2</v>
      </c>
      <c r="X489" s="23">
        <f t="shared" si="87"/>
        <v>1.2479569889038526E-4</v>
      </c>
    </row>
    <row r="490" spans="1:24">
      <c r="A490" s="5">
        <v>45920</v>
      </c>
      <c r="B490" s="5">
        <v>5808</v>
      </c>
      <c r="C490" s="5">
        <v>753</v>
      </c>
      <c r="D490" s="5">
        <v>763</v>
      </c>
      <c r="E490" s="5">
        <v>15766</v>
      </c>
      <c r="F490" s="5">
        <v>10720</v>
      </c>
      <c r="G490" s="5">
        <v>220</v>
      </c>
      <c r="H490" s="5">
        <v>0</v>
      </c>
      <c r="I490" s="5">
        <v>128</v>
      </c>
      <c r="J490" s="5">
        <v>9</v>
      </c>
      <c r="K490" s="5">
        <v>655</v>
      </c>
      <c r="N490" s="23">
        <f t="shared" si="77"/>
        <v>6.1499395745421922E-5</v>
      </c>
      <c r="O490" s="23">
        <f t="shared" si="78"/>
        <v>-4.0491329781363095E-6</v>
      </c>
      <c r="P490" s="23">
        <f t="shared" si="79"/>
        <v>-1.7810192320544474E-4</v>
      </c>
      <c r="Q490" s="23">
        <f t="shared" si="80"/>
        <v>-1.6475187296802738E-4</v>
      </c>
      <c r="R490" s="23">
        <f t="shared" si="81"/>
        <v>-3.1267260432024852E-7</v>
      </c>
      <c r="S490" s="23">
        <f t="shared" si="82"/>
        <v>6.9170307000323631E-5</v>
      </c>
      <c r="T490" s="23">
        <f t="shared" si="83"/>
        <v>-1.0464156481209104E-3</v>
      </c>
      <c r="U490" s="23">
        <f t="shared" si="84"/>
        <v>-1.6727693692635118E-2</v>
      </c>
      <c r="V490" s="23">
        <f t="shared" si="85"/>
        <v>-4.8617329791130398E-4</v>
      </c>
      <c r="W490" s="23">
        <f t="shared" si="86"/>
        <v>-1.0079356902147014E-2</v>
      </c>
      <c r="X490" s="23">
        <f t="shared" si="87"/>
        <v>-1.9036671435207036E-4</v>
      </c>
    </row>
    <row r="491" spans="1:24">
      <c r="A491" s="5">
        <v>8412</v>
      </c>
      <c r="B491" s="5">
        <v>13960</v>
      </c>
      <c r="C491" s="5">
        <v>1179</v>
      </c>
      <c r="D491" s="5">
        <v>1632</v>
      </c>
      <c r="E491" s="5">
        <v>8632</v>
      </c>
      <c r="F491" s="5">
        <v>5348</v>
      </c>
      <c r="G491" s="5">
        <v>699</v>
      </c>
      <c r="H491" s="5">
        <v>17</v>
      </c>
      <c r="I491" s="5">
        <v>185</v>
      </c>
      <c r="J491" s="5">
        <v>55</v>
      </c>
      <c r="K491" s="5">
        <v>1111</v>
      </c>
      <c r="N491" s="23">
        <f t="shared" si="77"/>
        <v>-1.0784957510879736E-5</v>
      </c>
      <c r="O491" s="23">
        <f t="shared" si="78"/>
        <v>-2.6739773269723301E-6</v>
      </c>
      <c r="P491" s="23">
        <f t="shared" si="79"/>
        <v>2.6021089887799236E-4</v>
      </c>
      <c r="Q491" s="23">
        <f t="shared" si="80"/>
        <v>5.166502570556455E-5</v>
      </c>
      <c r="R491" s="23">
        <f t="shared" si="81"/>
        <v>-2.2972725906399108E-6</v>
      </c>
      <c r="S491" s="23">
        <f t="shared" si="82"/>
        <v>-2.1734624786392743E-5</v>
      </c>
      <c r="T491" s="23">
        <f t="shared" si="83"/>
        <v>2.2725510514974155E-4</v>
      </c>
      <c r="U491" s="23">
        <f t="shared" si="84"/>
        <v>2.0975571000307763E-2</v>
      </c>
      <c r="V491" s="23">
        <f t="shared" si="85"/>
        <v>5.7540763740135338E-5</v>
      </c>
      <c r="W491" s="23">
        <f t="shared" si="86"/>
        <v>1.5303712311913284E-2</v>
      </c>
      <c r="X491" s="23">
        <f t="shared" si="87"/>
        <v>3.9383678336565224E-4</v>
      </c>
    </row>
    <row r="492" spans="1:24">
      <c r="A492" s="5">
        <v>5400</v>
      </c>
      <c r="B492" s="5">
        <v>9218</v>
      </c>
      <c r="C492" s="5">
        <v>810</v>
      </c>
      <c r="D492" s="5">
        <v>1003</v>
      </c>
      <c r="E492" s="5">
        <v>5654</v>
      </c>
      <c r="F492" s="5">
        <v>3230</v>
      </c>
      <c r="G492" s="5">
        <v>422</v>
      </c>
      <c r="H492" s="5">
        <v>10</v>
      </c>
      <c r="I492" s="5">
        <v>125</v>
      </c>
      <c r="J492" s="5">
        <v>41</v>
      </c>
      <c r="K492" s="5">
        <v>756</v>
      </c>
      <c r="N492" s="23">
        <f t="shared" si="77"/>
        <v>-1.6589598441027456E-5</v>
      </c>
      <c r="O492" s="23">
        <f t="shared" si="78"/>
        <v>-3.473902265370219E-6</v>
      </c>
      <c r="P492" s="23">
        <f t="shared" si="79"/>
        <v>-1.19454432926675E-4</v>
      </c>
      <c r="Q492" s="23">
        <f t="shared" si="80"/>
        <v>-1.0498195848970509E-4</v>
      </c>
      <c r="R492" s="23">
        <f t="shared" si="81"/>
        <v>-3.1257192908445582E-6</v>
      </c>
      <c r="S492" s="23">
        <f t="shared" si="82"/>
        <v>-5.7575400200440634E-5</v>
      </c>
      <c r="T492" s="23">
        <f t="shared" si="83"/>
        <v>-5.0929353505061467E-4</v>
      </c>
      <c r="U492" s="23">
        <f t="shared" si="84"/>
        <v>5.4506973032136365E-3</v>
      </c>
      <c r="V492" s="23">
        <f t="shared" si="85"/>
        <v>-5.1478982747190608E-4</v>
      </c>
      <c r="W492" s="23">
        <f t="shared" si="86"/>
        <v>7.5784303771992793E-3</v>
      </c>
      <c r="X492" s="23">
        <f t="shared" si="87"/>
        <v>-6.0970764199680052E-5</v>
      </c>
    </row>
    <row r="493" spans="1:24">
      <c r="A493" s="5">
        <v>4684</v>
      </c>
      <c r="B493" s="5">
        <v>7536</v>
      </c>
      <c r="C493" s="5">
        <v>733</v>
      </c>
      <c r="D493" s="5">
        <v>985</v>
      </c>
      <c r="E493" s="5">
        <v>4750</v>
      </c>
      <c r="F493" s="5">
        <v>2876</v>
      </c>
      <c r="G493" s="5">
        <v>392</v>
      </c>
      <c r="H493" s="5">
        <v>5</v>
      </c>
      <c r="I493" s="5">
        <v>53</v>
      </c>
      <c r="J493" s="5">
        <v>26</v>
      </c>
      <c r="K493" s="5">
        <v>708</v>
      </c>
      <c r="N493" s="23">
        <f t="shared" si="77"/>
        <v>-1.7969453323492849E-5</v>
      </c>
      <c r="O493" s="23">
        <f t="shared" si="78"/>
        <v>-3.7576377665058686E-6</v>
      </c>
      <c r="P493" s="23">
        <f t="shared" si="79"/>
        <v>-1.9867998996992537E-4</v>
      </c>
      <c r="Q493" s="23">
        <f t="shared" si="80"/>
        <v>-1.0946470207557927E-4</v>
      </c>
      <c r="R493" s="23">
        <f t="shared" si="81"/>
        <v>-3.3772021038012412E-6</v>
      </c>
      <c r="S493" s="23">
        <f t="shared" si="82"/>
        <v>-6.3565784759729089E-5</v>
      </c>
      <c r="T493" s="23">
        <f t="shared" si="83"/>
        <v>-5.8906414590263875E-4</v>
      </c>
      <c r="U493" s="23">
        <f t="shared" si="84"/>
        <v>-5.6384981947107411E-3</v>
      </c>
      <c r="V493" s="23">
        <f t="shared" si="85"/>
        <v>-1.2015865369263557E-3</v>
      </c>
      <c r="W493" s="23">
        <f t="shared" si="86"/>
        <v>-6.9865740999429621E-4</v>
      </c>
      <c r="X493" s="23">
        <f t="shared" si="87"/>
        <v>-1.2246586922259824E-4</v>
      </c>
    </row>
    <row r="494" spans="1:24">
      <c r="A494" s="5">
        <v>3480</v>
      </c>
      <c r="B494" s="5">
        <v>6229</v>
      </c>
      <c r="C494" s="5">
        <v>537</v>
      </c>
      <c r="D494" s="5">
        <v>687</v>
      </c>
      <c r="E494" s="5">
        <v>3961</v>
      </c>
      <c r="F494" s="5">
        <v>2104</v>
      </c>
      <c r="G494" s="5">
        <v>301</v>
      </c>
      <c r="H494" s="5">
        <v>0</v>
      </c>
      <c r="I494" s="5">
        <v>53</v>
      </c>
      <c r="J494" s="5">
        <v>22</v>
      </c>
      <c r="K494" s="5">
        <v>508</v>
      </c>
      <c r="N494" s="23">
        <f t="shared" si="77"/>
        <v>-2.0289767958253093E-5</v>
      </c>
      <c r="O494" s="23">
        <f t="shared" si="78"/>
        <v>-3.978114758173106E-6</v>
      </c>
      <c r="P494" s="23">
        <f t="shared" si="79"/>
        <v>-4.0034504426183544E-4</v>
      </c>
      <c r="Q494" s="23">
        <f t="shared" si="80"/>
        <v>-1.8367901255282942E-4</v>
      </c>
      <c r="R494" s="23">
        <f t="shared" si="81"/>
        <v>-3.596693187233567E-6</v>
      </c>
      <c r="S494" s="23">
        <f t="shared" si="82"/>
        <v>-7.6629561256256465E-5</v>
      </c>
      <c r="T494" s="23">
        <f t="shared" si="83"/>
        <v>-8.3103499882044532E-4</v>
      </c>
      <c r="U494" s="23">
        <f t="shared" si="84"/>
        <v>-1.6727693692635118E-2</v>
      </c>
      <c r="V494" s="23">
        <f t="shared" si="85"/>
        <v>-1.2015865369263557E-3</v>
      </c>
      <c r="W494" s="23">
        <f t="shared" si="86"/>
        <v>-2.9058808199125831E-3</v>
      </c>
      <c r="X494" s="23">
        <f t="shared" si="87"/>
        <v>-3.7869547348475728E-4</v>
      </c>
    </row>
    <row r="495" spans="1:24">
      <c r="A495" s="5">
        <v>3778</v>
      </c>
      <c r="B495" s="5">
        <v>7216</v>
      </c>
      <c r="C495" s="5">
        <v>625</v>
      </c>
      <c r="D495" s="5">
        <v>795</v>
      </c>
      <c r="E495" s="5">
        <v>4742</v>
      </c>
      <c r="F495" s="5">
        <v>2388</v>
      </c>
      <c r="G495" s="5">
        <v>363</v>
      </c>
      <c r="H495" s="5">
        <v>4</v>
      </c>
      <c r="I495" s="5">
        <v>93</v>
      </c>
      <c r="J495" s="5">
        <v>18</v>
      </c>
      <c r="K495" s="5">
        <v>572</v>
      </c>
      <c r="N495" s="23">
        <f t="shared" si="77"/>
        <v>-1.9715470814433694E-5</v>
      </c>
      <c r="O495" s="23">
        <f t="shared" si="78"/>
        <v>-3.8116183612522465E-6</v>
      </c>
      <c r="P495" s="23">
        <f t="shared" si="79"/>
        <v>-3.0980155049812068E-4</v>
      </c>
      <c r="Q495" s="23">
        <f t="shared" si="80"/>
        <v>-1.5678255103758441E-4</v>
      </c>
      <c r="R495" s="23">
        <f t="shared" si="81"/>
        <v>-3.3794276154203271E-6</v>
      </c>
      <c r="S495" s="23">
        <f t="shared" si="82"/>
        <v>-7.1823716016601309E-5</v>
      </c>
      <c r="T495" s="23">
        <f t="shared" si="83"/>
        <v>-6.6617573639292881E-4</v>
      </c>
      <c r="U495" s="23">
        <f t="shared" si="84"/>
        <v>-7.8563372942956171E-3</v>
      </c>
      <c r="V495" s="23">
        <f t="shared" si="85"/>
        <v>-8.2003280945166146E-4</v>
      </c>
      <c r="W495" s="23">
        <f t="shared" si="86"/>
        <v>-5.1131042298308699E-3</v>
      </c>
      <c r="X495" s="23">
        <f t="shared" si="87"/>
        <v>-2.967020001208664E-4</v>
      </c>
    </row>
    <row r="496" spans="1:24">
      <c r="A496" s="5">
        <v>4156</v>
      </c>
      <c r="B496" s="5">
        <v>7564</v>
      </c>
      <c r="C496" s="5">
        <v>626</v>
      </c>
      <c r="D496" s="5">
        <v>832</v>
      </c>
      <c r="E496" s="5">
        <v>4534</v>
      </c>
      <c r="F496" s="5">
        <v>2452</v>
      </c>
      <c r="G496" s="5">
        <v>370</v>
      </c>
      <c r="H496" s="5">
        <v>7</v>
      </c>
      <c r="I496" s="5">
        <v>91</v>
      </c>
      <c r="J496" s="5">
        <v>38</v>
      </c>
      <c r="K496" s="5">
        <v>574</v>
      </c>
      <c r="N496" s="23">
        <f t="shared" si="77"/>
        <v>-1.8986999940729899E-5</v>
      </c>
      <c r="O496" s="23">
        <f t="shared" si="78"/>
        <v>-3.7529144644655603E-6</v>
      </c>
      <c r="P496" s="23">
        <f t="shared" si="79"/>
        <v>-3.0877264715989665E-4</v>
      </c>
      <c r="Q496" s="23">
        <f t="shared" si="80"/>
        <v>-1.4756802255550973E-4</v>
      </c>
      <c r="R496" s="23">
        <f t="shared" si="81"/>
        <v>-3.4372909175165547E-6</v>
      </c>
      <c r="S496" s="23">
        <f t="shared" si="82"/>
        <v>-7.0740708638650855E-5</v>
      </c>
      <c r="T496" s="23">
        <f t="shared" si="83"/>
        <v>-6.4756259386078983E-4</v>
      </c>
      <c r="U496" s="23">
        <f t="shared" si="84"/>
        <v>-1.2028199955409903E-3</v>
      </c>
      <c r="V496" s="23">
        <f t="shared" si="85"/>
        <v>-8.3911049582539616E-4</v>
      </c>
      <c r="W496" s="23">
        <f t="shared" si="86"/>
        <v>5.9230128197605642E-3</v>
      </c>
      <c r="X496" s="23">
        <f t="shared" si="87"/>
        <v>-2.9413970407824477E-4</v>
      </c>
    </row>
    <row r="497" spans="1:24">
      <c r="A497" s="5">
        <v>4188</v>
      </c>
      <c r="B497" s="5">
        <v>7292</v>
      </c>
      <c r="C497" s="5">
        <v>564</v>
      </c>
      <c r="D497" s="5">
        <v>743</v>
      </c>
      <c r="E497" s="5">
        <v>3861</v>
      </c>
      <c r="F497" s="5">
        <v>2200</v>
      </c>
      <c r="G497" s="5">
        <v>316</v>
      </c>
      <c r="H497" s="5">
        <v>0</v>
      </c>
      <c r="I497" s="5">
        <v>91</v>
      </c>
      <c r="J497" s="5">
        <v>28</v>
      </c>
      <c r="K497" s="5">
        <v>524</v>
      </c>
      <c r="N497" s="23">
        <f t="shared" si="77"/>
        <v>-1.8925330448776137E-5</v>
      </c>
      <c r="O497" s="23">
        <f t="shared" si="78"/>
        <v>-3.7987979699999818E-6</v>
      </c>
      <c r="P497" s="23">
        <f t="shared" si="79"/>
        <v>-3.7256465412978656E-4</v>
      </c>
      <c r="Q497" s="23">
        <f t="shared" si="80"/>
        <v>-1.6973269917455424E-4</v>
      </c>
      <c r="R497" s="23">
        <f t="shared" si="81"/>
        <v>-3.6245120824721385E-6</v>
      </c>
      <c r="S497" s="23">
        <f t="shared" si="82"/>
        <v>-7.5005050189330777E-5</v>
      </c>
      <c r="T497" s="23">
        <f t="shared" si="83"/>
        <v>-7.9114969339443323E-4</v>
      </c>
      <c r="U497" s="23">
        <f t="shared" si="84"/>
        <v>-1.6727693692635118E-2</v>
      </c>
      <c r="V497" s="23">
        <f t="shared" si="85"/>
        <v>-8.3911049582539616E-4</v>
      </c>
      <c r="W497" s="23">
        <f t="shared" si="86"/>
        <v>4.0495429496484721E-4</v>
      </c>
      <c r="X497" s="23">
        <f t="shared" si="87"/>
        <v>-3.5819710514378456E-4</v>
      </c>
    </row>
    <row r="498" spans="1:24">
      <c r="A498" s="5">
        <f>AVERAGE(A2:A497)</f>
        <v>14008.262096774193</v>
      </c>
      <c r="B498" s="5">
        <f t="shared" ref="B498:J498" si="88">AVERAGE(B2:B497)</f>
        <v>29811.487903225807</v>
      </c>
      <c r="C498" s="5">
        <f t="shared" si="88"/>
        <v>926.09879032258061</v>
      </c>
      <c r="D498" s="5">
        <f t="shared" si="88"/>
        <v>1424.5443548387098</v>
      </c>
      <c r="E498" s="5">
        <f t="shared" si="88"/>
        <v>16889.957661290322</v>
      </c>
      <c r="F498" s="5">
        <f t="shared" si="88"/>
        <v>6632.4012096774195</v>
      </c>
      <c r="G498" s="5">
        <f t="shared" si="88"/>
        <v>613.53427419354841</v>
      </c>
      <c r="H498" s="5">
        <f t="shared" si="88"/>
        <v>7.542338709677419</v>
      </c>
      <c r="I498" s="5">
        <f t="shared" si="88"/>
        <v>178.96774193548387</v>
      </c>
      <c r="J498" s="5">
        <f t="shared" si="88"/>
        <v>27.266129032258064</v>
      </c>
      <c r="K498" s="5">
        <f t="shared" ref="K498" si="89">AVERAGE(K2:K497)</f>
        <v>803.59072580645159</v>
      </c>
      <c r="L498" s="23" t="s">
        <v>11</v>
      </c>
    </row>
    <row r="499" spans="1:24">
      <c r="A499" s="5">
        <f>_xlfn.VAR.P(A2:A497)</f>
        <v>518895145.49582142</v>
      </c>
      <c r="B499" s="5">
        <f t="shared" ref="B499:J499" si="90">_xlfn.VAR.P(B2:B497)</f>
        <v>5928056211.745821</v>
      </c>
      <c r="C499" s="5">
        <f t="shared" si="90"/>
        <v>971908.59709531092</v>
      </c>
      <c r="D499" s="5">
        <f t="shared" si="90"/>
        <v>4015398.0827100677</v>
      </c>
      <c r="E499" s="5">
        <f t="shared" si="90"/>
        <v>3594679053.2986107</v>
      </c>
      <c r="F499" s="5">
        <f t="shared" si="90"/>
        <v>59094703.603143699</v>
      </c>
      <c r="G499" s="5">
        <f t="shared" si="90"/>
        <v>376078.35366398934</v>
      </c>
      <c r="H499" s="5">
        <f t="shared" si="90"/>
        <v>450.88933646592091</v>
      </c>
      <c r="I499" s="5">
        <f t="shared" si="90"/>
        <v>104834.51508844954</v>
      </c>
      <c r="J499" s="5">
        <f t="shared" si="90"/>
        <v>1812.231594693028</v>
      </c>
      <c r="K499" s="5">
        <f t="shared" ref="K499" si="91">_xlfn.VAR.P(K2:K497)</f>
        <v>780549.9312849571</v>
      </c>
      <c r="L499" s="23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6"/>
  <sheetViews>
    <sheetView zoomScale="63" workbookViewId="0">
      <selection activeCell="P46" sqref="P46"/>
    </sheetView>
  </sheetViews>
  <sheetFormatPr baseColWidth="10" defaultRowHeight="16"/>
  <cols>
    <col min="3" max="3" width="11.6640625" bestFit="1" customWidth="1"/>
    <col min="10" max="10" width="11.6640625" bestFit="1" customWidth="1"/>
  </cols>
  <sheetData>
    <row r="1" spans="2:17" ht="17" thickBot="1"/>
    <row r="2" spans="2:17" ht="17" thickBot="1">
      <c r="B2" s="69" t="s">
        <v>0</v>
      </c>
      <c r="C2" s="69"/>
      <c r="I2" s="69" t="s">
        <v>5</v>
      </c>
      <c r="J2" s="69"/>
    </row>
    <row r="3" spans="2:17">
      <c r="B3" s="6" t="s">
        <v>11</v>
      </c>
      <c r="C3" s="6">
        <f>AVERAGE(dataset_Facebook!A2:A497)</f>
        <v>14008.262096774193</v>
      </c>
      <c r="I3" s="6" t="s">
        <v>11</v>
      </c>
      <c r="J3" s="6">
        <f>AVERAGE(dataset_Facebook!E2:E497)</f>
        <v>16889.957661290322</v>
      </c>
    </row>
    <row r="4" spans="2:17">
      <c r="B4" s="4" t="s">
        <v>12</v>
      </c>
      <c r="C4" s="7">
        <f>_xlfn.VAR.P(dataset_Facebook!A2:A497)</f>
        <v>518895145.49582142</v>
      </c>
      <c r="I4" s="4" t="s">
        <v>12</v>
      </c>
      <c r="J4" s="7">
        <f>_xlfn.VAR.P(dataset_Facebook!E2:E497)</f>
        <v>3594679053.2986107</v>
      </c>
    </row>
    <row r="5" spans="2:17">
      <c r="B5" s="4" t="s">
        <v>13</v>
      </c>
      <c r="C5" s="7">
        <f>MAX(dataset_Facebook!A2:A497)</f>
        <v>180480</v>
      </c>
      <c r="I5" s="4" t="s">
        <v>13</v>
      </c>
      <c r="J5" s="7">
        <f>MAX(dataset_Facebook!E2:E497)</f>
        <v>1107833</v>
      </c>
    </row>
    <row r="6" spans="2:17">
      <c r="B6" s="4" t="s">
        <v>14</v>
      </c>
      <c r="C6" s="7">
        <f>MIN(dataset_Facebook!A2:A497)</f>
        <v>238</v>
      </c>
      <c r="I6" s="4" t="s">
        <v>14</v>
      </c>
      <c r="J6" s="7">
        <f>MIN(dataset_Facebook!E2:E497)</f>
        <v>567</v>
      </c>
    </row>
    <row r="7" spans="2:17">
      <c r="B7" s="4" t="s">
        <v>15</v>
      </c>
      <c r="C7" s="7">
        <f>MEDIAN(dataset_Facebook!A2:A497)</f>
        <v>5290</v>
      </c>
      <c r="I7" s="4" t="s">
        <v>15</v>
      </c>
      <c r="J7" s="7">
        <f>MEDIAN(dataset_Facebook!E2:E497)</f>
        <v>6280.5</v>
      </c>
    </row>
    <row r="8" spans="2:17" ht="17" thickBot="1">
      <c r="B8" s="8" t="s">
        <v>16</v>
      </c>
      <c r="C8" s="8">
        <f>MODE(dataset_Facebook!A2:A497)</f>
        <v>5280</v>
      </c>
      <c r="I8" s="8" t="s">
        <v>16</v>
      </c>
      <c r="J8" s="8">
        <f>MODE(dataset_Facebook!E2:E497)</f>
        <v>3675</v>
      </c>
    </row>
    <row r="9" spans="2:17">
      <c r="B9" s="13"/>
      <c r="C9" s="13"/>
      <c r="P9" s="13"/>
      <c r="Q9" s="13"/>
    </row>
    <row r="10" spans="2:17">
      <c r="I10" s="13"/>
      <c r="J10" s="13"/>
    </row>
    <row r="11" spans="2:17" ht="17" thickBot="1"/>
    <row r="12" spans="2:17" ht="17" thickBot="1">
      <c r="B12" s="69" t="s">
        <v>1</v>
      </c>
      <c r="C12" s="69" t="s">
        <v>1</v>
      </c>
      <c r="I12" s="69" t="s">
        <v>6</v>
      </c>
      <c r="J12" s="69"/>
      <c r="P12" s="69" t="s">
        <v>9</v>
      </c>
      <c r="Q12" s="69"/>
    </row>
    <row r="13" spans="2:17">
      <c r="B13" s="6" t="s">
        <v>11</v>
      </c>
      <c r="C13" s="6">
        <f>AVERAGE(dataset_Facebook!B2:B497)</f>
        <v>29811.487903225807</v>
      </c>
      <c r="I13" s="6" t="s">
        <v>11</v>
      </c>
      <c r="J13" s="6">
        <f>AVERAGE(dataset_Facebook!F2:F497)</f>
        <v>6632.4012096774195</v>
      </c>
      <c r="P13" s="6" t="s">
        <v>11</v>
      </c>
      <c r="Q13" s="6">
        <f>AVERAGE(dataset_Facebook!I2:I497)</f>
        <v>178.96774193548387</v>
      </c>
    </row>
    <row r="14" spans="2:17">
      <c r="B14" s="4" t="s">
        <v>12</v>
      </c>
      <c r="C14" s="7">
        <f>_xlfn.VAR.P(dataset_Facebook!B2:B497)</f>
        <v>5928056211.745821</v>
      </c>
      <c r="I14" s="4" t="s">
        <v>12</v>
      </c>
      <c r="J14" s="7">
        <f>_xlfn.VAR.P(dataset_Facebook!F2:F497)</f>
        <v>59094703.603143699</v>
      </c>
      <c r="P14" s="4" t="s">
        <v>12</v>
      </c>
      <c r="Q14" s="7">
        <f>_xlfn.VAR.P(dataset_Facebook!I2:I497)</f>
        <v>104834.51508844954</v>
      </c>
    </row>
    <row r="15" spans="2:17">
      <c r="B15" s="4" t="s">
        <v>13</v>
      </c>
      <c r="C15" s="7">
        <f>MAX(dataset_Facebook!B2:B497)</f>
        <v>1110282</v>
      </c>
      <c r="I15" s="4" t="s">
        <v>13</v>
      </c>
      <c r="J15" s="7">
        <f>MAX(dataset_Facebook!F2:F497)</f>
        <v>51456</v>
      </c>
      <c r="P15" s="4" t="s">
        <v>13</v>
      </c>
      <c r="Q15" s="7">
        <f>MAX(dataset_Facebook!I2:I497)</f>
        <v>5172</v>
      </c>
    </row>
    <row r="16" spans="2:17">
      <c r="B16" s="4" t="s">
        <v>14</v>
      </c>
      <c r="C16" s="7">
        <f>MIN(dataset_Facebook!B2:B497)</f>
        <v>570</v>
      </c>
      <c r="I16" s="4" t="s">
        <v>14</v>
      </c>
      <c r="J16" s="7">
        <f>MIN(dataset_Facebook!F2:F497)</f>
        <v>236</v>
      </c>
      <c r="P16" s="4" t="s">
        <v>14</v>
      </c>
      <c r="Q16" s="7">
        <f>MIN(dataset_Facebook!I2:I497)</f>
        <v>0</v>
      </c>
    </row>
    <row r="17" spans="2:17">
      <c r="B17" s="4" t="s">
        <v>15</v>
      </c>
      <c r="C17" s="7">
        <f>MEDIAN(dataset_Facebook!B2:B497)</f>
        <v>9076</v>
      </c>
      <c r="I17" s="4" t="s">
        <v>15</v>
      </c>
      <c r="J17" s="7">
        <f>MEDIAN(dataset_Facebook!F2:F497)</f>
        <v>3472</v>
      </c>
      <c r="P17" s="4" t="s">
        <v>15</v>
      </c>
      <c r="Q17" s="7">
        <f>MEDIAN(dataset_Facebook!I2:I497)</f>
        <v>101</v>
      </c>
    </row>
    <row r="18" spans="2:17" ht="17" thickBot="1">
      <c r="B18" s="8" t="s">
        <v>16</v>
      </c>
      <c r="C18" s="8">
        <f>MODE(dataset_Facebook!B2:B497)</f>
        <v>4372</v>
      </c>
      <c r="I18" s="8" t="s">
        <v>16</v>
      </c>
      <c r="J18" s="8">
        <f>MODE(dataset_Facebook!F2:F497)</f>
        <v>1640</v>
      </c>
      <c r="P18" s="8" t="s">
        <v>16</v>
      </c>
      <c r="Q18" s="8">
        <f>MODE(dataset_Facebook!I2:I497)</f>
        <v>98</v>
      </c>
    </row>
    <row r="19" spans="2:17">
      <c r="B19" s="13"/>
      <c r="C19" s="13"/>
      <c r="P19" s="13"/>
      <c r="Q19" s="13"/>
    </row>
    <row r="20" spans="2:17">
      <c r="I20" s="13"/>
      <c r="J20" s="13"/>
    </row>
    <row r="21" spans="2:17" ht="17" thickBot="1"/>
    <row r="22" spans="2:17" ht="17" thickBot="1">
      <c r="B22" s="69" t="s">
        <v>2</v>
      </c>
      <c r="C22" s="69"/>
      <c r="I22" s="69" t="s">
        <v>7</v>
      </c>
      <c r="J22" s="69"/>
      <c r="P22" s="70" t="s">
        <v>10</v>
      </c>
      <c r="Q22" s="70"/>
    </row>
    <row r="23" spans="2:17">
      <c r="B23" s="6" t="s">
        <v>11</v>
      </c>
      <c r="C23" s="6">
        <f>AVERAGE(dataset_Facebook!C2:C497)</f>
        <v>926.09879032258061</v>
      </c>
      <c r="I23" s="6" t="s">
        <v>11</v>
      </c>
      <c r="J23" s="6">
        <f>AVERAGE(dataset_Facebook!G2:G497)</f>
        <v>613.53427419354841</v>
      </c>
      <c r="P23" s="10" t="s">
        <v>11</v>
      </c>
      <c r="Q23" s="10">
        <f>AVERAGE(dataset_Facebook!J2:J497)</f>
        <v>27.266129032258064</v>
      </c>
    </row>
    <row r="24" spans="2:17">
      <c r="B24" s="4" t="s">
        <v>12</v>
      </c>
      <c r="C24" s="7">
        <f>_xlfn.VAR.P(dataset_Facebook!C2:C497)</f>
        <v>971908.59709531092</v>
      </c>
      <c r="I24" s="4" t="s">
        <v>12</v>
      </c>
      <c r="J24" s="7">
        <f>_xlfn.VAR.P(dataset_Facebook!G2:G497)</f>
        <v>376078.35366398934</v>
      </c>
      <c r="P24" s="9" t="s">
        <v>12</v>
      </c>
      <c r="Q24" s="11">
        <f>_xlfn.VAR.P(dataset_Facebook!J2:J497)</f>
        <v>1812.231594693028</v>
      </c>
    </row>
    <row r="25" spans="2:17">
      <c r="B25" s="4" t="s">
        <v>13</v>
      </c>
      <c r="C25" s="7">
        <f>MAX(dataset_Facebook!C2:C497)</f>
        <v>11452</v>
      </c>
      <c r="I25" s="4" t="s">
        <v>13</v>
      </c>
      <c r="J25" s="7">
        <f>MAX(dataset_Facebook!G2:G497)</f>
        <v>4376</v>
      </c>
      <c r="P25" s="9" t="s">
        <v>13</v>
      </c>
      <c r="Q25" s="11">
        <f>MAX(dataset_Facebook!J2:J497)</f>
        <v>790</v>
      </c>
    </row>
    <row r="26" spans="2:17">
      <c r="B26" s="4" t="s">
        <v>14</v>
      </c>
      <c r="C26" s="7">
        <f>MIN(dataset_Facebook!C2:C497)</f>
        <v>9</v>
      </c>
      <c r="I26" s="4" t="s">
        <v>14</v>
      </c>
      <c r="J26" s="7">
        <f>MIN(dataset_Facebook!G2:G497)</f>
        <v>9</v>
      </c>
      <c r="P26" s="9" t="s">
        <v>14</v>
      </c>
      <c r="Q26" s="11">
        <f>MIN(dataset_Facebook!J2:J497)</f>
        <v>0</v>
      </c>
    </row>
    <row r="27" spans="2:17">
      <c r="B27" s="4" t="s">
        <v>15</v>
      </c>
      <c r="C27" s="7">
        <f>MEDIAN(dataset_Facebook!C2:C497)</f>
        <v>628</v>
      </c>
      <c r="I27" s="4" t="s">
        <v>15</v>
      </c>
      <c r="J27" s="7">
        <f>MEDIAN(dataset_Facebook!G2:G497)</f>
        <v>415</v>
      </c>
      <c r="P27" s="9" t="s">
        <v>15</v>
      </c>
      <c r="Q27" s="11">
        <f>MEDIAN(dataset_Facebook!J2:J497)</f>
        <v>19</v>
      </c>
    </row>
    <row r="28" spans="2:17" ht="17" thickBot="1">
      <c r="B28" s="8" t="s">
        <v>16</v>
      </c>
      <c r="C28" s="8">
        <f>MODE(dataset_Facebook!C2:C497)</f>
        <v>537</v>
      </c>
      <c r="I28" s="8" t="s">
        <v>16</v>
      </c>
      <c r="J28" s="8">
        <f>MODE(dataset_Facebook!G2:G497)</f>
        <v>403</v>
      </c>
      <c r="P28" s="12" t="s">
        <v>16</v>
      </c>
      <c r="Q28" s="12">
        <f>MODE(dataset_Facebook!J2:J497)</f>
        <v>14</v>
      </c>
    </row>
    <row r="29" spans="2:17">
      <c r="B29" s="13"/>
      <c r="C29" s="13"/>
      <c r="P29" s="14"/>
      <c r="Q29" s="14"/>
    </row>
    <row r="31" spans="2:17" ht="17" thickBot="1"/>
    <row r="32" spans="2:17" ht="17" thickBot="1">
      <c r="B32" s="69" t="s">
        <v>3</v>
      </c>
      <c r="C32" s="69"/>
      <c r="I32" s="69" t="s">
        <v>8</v>
      </c>
      <c r="J32" s="69"/>
    </row>
    <row r="33" spans="1:14">
      <c r="B33" s="6" t="s">
        <v>11</v>
      </c>
      <c r="C33" s="6">
        <f>AVERAGE(dataset_Facebook!D2:D497)</f>
        <v>1424.5443548387098</v>
      </c>
      <c r="I33" s="6" t="s">
        <v>11</v>
      </c>
      <c r="J33" s="6">
        <f>AVERAGE(dataset_Facebook!H2:H497)</f>
        <v>7.542338709677419</v>
      </c>
    </row>
    <row r="34" spans="1:14">
      <c r="B34" s="4" t="s">
        <v>12</v>
      </c>
      <c r="C34" s="7">
        <f>_xlfn.VAR.P(dataset_Facebook!D2:D497)</f>
        <v>4015398.0827100677</v>
      </c>
      <c r="I34" s="4" t="s">
        <v>12</v>
      </c>
      <c r="J34" s="7">
        <f>_xlfn.VAR.P(dataset_Facebook!H2:H497)</f>
        <v>450.88933646592091</v>
      </c>
    </row>
    <row r="35" spans="1:14">
      <c r="B35" s="4" t="s">
        <v>13</v>
      </c>
      <c r="C35" s="7">
        <f>MAX(dataset_Facebook!D2:D497)</f>
        <v>19779</v>
      </c>
      <c r="I35" s="4" t="s">
        <v>13</v>
      </c>
      <c r="J35" s="7">
        <f>MAX(dataset_Facebook!H2:H497)</f>
        <v>372</v>
      </c>
    </row>
    <row r="36" spans="1:14">
      <c r="B36" s="4" t="s">
        <v>14</v>
      </c>
      <c r="C36" s="7">
        <f>MIN(dataset_Facebook!D2:D497)</f>
        <v>9</v>
      </c>
      <c r="I36" s="4" t="s">
        <v>14</v>
      </c>
      <c r="J36" s="7">
        <f>MIN(dataset_Facebook!H2:H497)</f>
        <v>0</v>
      </c>
    </row>
    <row r="37" spans="1:14">
      <c r="B37" s="4" t="s">
        <v>15</v>
      </c>
      <c r="C37" s="7">
        <f>MEDIAN(dataset_Facebook!D2:D497)</f>
        <v>859</v>
      </c>
      <c r="I37" s="4" t="s">
        <v>15</v>
      </c>
      <c r="J37" s="7">
        <f>MEDIAN(dataset_Facebook!H2:H497)</f>
        <v>3</v>
      </c>
    </row>
    <row r="38" spans="1:14" ht="17" thickBot="1">
      <c r="B38" s="8" t="s">
        <v>16</v>
      </c>
      <c r="C38" s="8">
        <f>MODE(dataset_Facebook!D2:D497)</f>
        <v>431</v>
      </c>
      <c r="I38" s="8" t="s">
        <v>16</v>
      </c>
      <c r="J38" s="8">
        <f>MODE(dataset_Facebook!H2:H497)</f>
        <v>0</v>
      </c>
    </row>
    <row r="43" spans="1:14" ht="17" thickBot="1">
      <c r="C43" s="4" t="s">
        <v>51</v>
      </c>
      <c r="D43" s="4" t="s">
        <v>52</v>
      </c>
      <c r="E43" s="4" t="s">
        <v>53</v>
      </c>
      <c r="F43" s="4" t="s">
        <v>54</v>
      </c>
      <c r="G43" s="4" t="s">
        <v>55</v>
      </c>
      <c r="H43" s="4" t="s">
        <v>44</v>
      </c>
      <c r="I43" s="4" t="s">
        <v>56</v>
      </c>
      <c r="J43" s="4" t="s">
        <v>57</v>
      </c>
      <c r="K43" s="4" t="s">
        <v>58</v>
      </c>
      <c r="L43" s="4" t="s">
        <v>59</v>
      </c>
      <c r="M43" s="4" t="s">
        <v>60</v>
      </c>
      <c r="N43" s="4"/>
    </row>
    <row r="44" spans="1:14">
      <c r="B44" s="3"/>
      <c r="C44" s="3" t="s">
        <v>0</v>
      </c>
      <c r="D44" s="3" t="s">
        <v>1</v>
      </c>
      <c r="E44" s="3" t="s">
        <v>2</v>
      </c>
      <c r="F44" s="3" t="s">
        <v>4</v>
      </c>
      <c r="G44" s="3" t="s">
        <v>5</v>
      </c>
      <c r="H44" s="3" t="s">
        <v>6</v>
      </c>
      <c r="I44" s="3" t="s">
        <v>7</v>
      </c>
      <c r="J44" s="3" t="s">
        <v>8</v>
      </c>
      <c r="K44" s="3" t="s">
        <v>9</v>
      </c>
      <c r="L44" s="3" t="s">
        <v>10</v>
      </c>
      <c r="M44" s="3" t="s">
        <v>107</v>
      </c>
    </row>
    <row r="45" spans="1:14">
      <c r="A45" s="4" t="s">
        <v>51</v>
      </c>
      <c r="B45" s="1" t="s">
        <v>0</v>
      </c>
      <c r="C45" s="1">
        <v>1</v>
      </c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4">
      <c r="A46" s="4" t="s">
        <v>52</v>
      </c>
      <c r="B46" s="1" t="s">
        <v>1</v>
      </c>
      <c r="C46" s="1">
        <v>0.69453357079786748</v>
      </c>
      <c r="D46" s="1">
        <v>1</v>
      </c>
      <c r="E46" s="1"/>
      <c r="F46" s="1"/>
      <c r="G46" s="1"/>
      <c r="H46" s="1"/>
      <c r="I46" s="1"/>
      <c r="J46" s="1"/>
      <c r="K46" s="1"/>
      <c r="L46" s="1"/>
      <c r="M46" s="1"/>
    </row>
    <row r="47" spans="1:14">
      <c r="A47" s="4" t="s">
        <v>53</v>
      </c>
      <c r="B47" s="1" t="s">
        <v>2</v>
      </c>
      <c r="C47" s="1">
        <v>0.56927036757248617</v>
      </c>
      <c r="D47" s="1">
        <v>0.36741607134801951</v>
      </c>
      <c r="E47" s="1">
        <v>1</v>
      </c>
      <c r="F47" s="1"/>
      <c r="G47" s="1"/>
      <c r="H47" s="1"/>
      <c r="I47" s="1"/>
      <c r="J47" s="1"/>
      <c r="K47" s="1"/>
      <c r="L47" s="1"/>
      <c r="M47" s="1"/>
    </row>
    <row r="48" spans="1:14">
      <c r="A48" s="4" t="s">
        <v>54</v>
      </c>
      <c r="B48" s="1" t="s">
        <v>4</v>
      </c>
      <c r="C48" s="1">
        <v>0.32254343346125225</v>
      </c>
      <c r="D48" s="1">
        <v>0.22479873050195945</v>
      </c>
      <c r="E48" s="1">
        <v>0.67577677920198342</v>
      </c>
      <c r="F48" s="1">
        <v>1</v>
      </c>
      <c r="G48" s="1"/>
      <c r="H48" s="1"/>
      <c r="I48" s="1"/>
      <c r="J48" s="1"/>
      <c r="K48" s="1"/>
      <c r="L48" s="1"/>
      <c r="M48" s="1"/>
    </row>
    <row r="49" spans="1:13">
      <c r="A49" s="4" t="s">
        <v>55</v>
      </c>
      <c r="B49" s="1" t="s">
        <v>5</v>
      </c>
      <c r="C49" s="1">
        <v>0.32157994586953148</v>
      </c>
      <c r="D49" s="1">
        <v>0.85071456923764266</v>
      </c>
      <c r="E49" s="1">
        <v>0.25947940240251371</v>
      </c>
      <c r="F49" s="1">
        <v>0.16387802552133118</v>
      </c>
      <c r="G49" s="1">
        <v>1</v>
      </c>
      <c r="H49" s="1"/>
      <c r="I49" s="1"/>
      <c r="J49" s="1"/>
      <c r="K49" s="1"/>
      <c r="L49" s="1"/>
      <c r="M49" s="1"/>
    </row>
    <row r="50" spans="1:13">
      <c r="A50" s="4" t="s">
        <v>44</v>
      </c>
      <c r="B50" s="1" t="s">
        <v>6</v>
      </c>
      <c r="C50" s="42">
        <v>0.74225415664146321</v>
      </c>
      <c r="D50" s="1">
        <v>0.65156556328358273</v>
      </c>
      <c r="E50" s="1">
        <v>0.61040038133116381</v>
      </c>
      <c r="F50" s="1">
        <v>0.35313786695468552</v>
      </c>
      <c r="G50" s="1">
        <v>0.58416663417682946</v>
      </c>
      <c r="H50" s="1">
        <v>1</v>
      </c>
      <c r="I50" s="1"/>
      <c r="J50" s="1"/>
      <c r="K50" s="1"/>
      <c r="L50" s="1"/>
      <c r="M50" s="1"/>
    </row>
    <row r="51" spans="1:13">
      <c r="A51" s="4" t="s">
        <v>56</v>
      </c>
      <c r="B51" s="1" t="s">
        <v>7</v>
      </c>
      <c r="C51" s="1">
        <v>0.39883276955717162</v>
      </c>
      <c r="D51" s="1">
        <v>0.32260168885403562</v>
      </c>
      <c r="E51" s="42">
        <v>0.83858703361469511</v>
      </c>
      <c r="F51" s="1">
        <v>0.57585661067307536</v>
      </c>
      <c r="G51" s="1">
        <v>0.30906545573867067</v>
      </c>
      <c r="H51" s="1">
        <v>0.64722705611881359</v>
      </c>
      <c r="I51" s="1">
        <v>1</v>
      </c>
      <c r="J51" s="1"/>
      <c r="K51" s="1"/>
      <c r="L51" s="1"/>
      <c r="M51" s="1"/>
    </row>
    <row r="52" spans="1:13">
      <c r="A52" s="4" t="s">
        <v>57</v>
      </c>
      <c r="B52" s="1" t="s">
        <v>8</v>
      </c>
      <c r="C52" s="1">
        <v>0.42630063858193507</v>
      </c>
      <c r="D52" s="1">
        <v>0.31590116275578212</v>
      </c>
      <c r="E52" s="1">
        <v>0.50508482470958038</v>
      </c>
      <c r="F52" s="1">
        <v>0.26002194234790516</v>
      </c>
      <c r="G52" s="1">
        <v>0.24193878942896233</v>
      </c>
      <c r="H52" s="1">
        <v>0.47152201689032147</v>
      </c>
      <c r="I52" s="1">
        <v>0.42502462624527054</v>
      </c>
      <c r="J52" s="1">
        <v>1</v>
      </c>
      <c r="K52" s="1"/>
      <c r="L52" s="1"/>
      <c r="M52" s="1"/>
    </row>
    <row r="53" spans="1:13">
      <c r="A53" s="4" t="s">
        <v>58</v>
      </c>
      <c r="B53" s="1" t="s">
        <v>9</v>
      </c>
      <c r="C53" s="1">
        <v>0.54435540530304627</v>
      </c>
      <c r="D53" s="1">
        <v>0.34435485797736914</v>
      </c>
      <c r="E53" s="1">
        <v>0.56868990914360762</v>
      </c>
      <c r="F53" s="1">
        <v>0.23429682259115348</v>
      </c>
      <c r="G53" s="1">
        <v>0.25256880915293889</v>
      </c>
      <c r="H53" s="1">
        <v>0.63073992142844848</v>
      </c>
      <c r="I53" s="1">
        <v>0.49209780986899815</v>
      </c>
      <c r="J53" s="1">
        <v>0.83776240135538926</v>
      </c>
      <c r="K53" s="1">
        <v>1</v>
      </c>
      <c r="L53" s="1"/>
      <c r="M53" s="1"/>
    </row>
    <row r="54" spans="1:13">
      <c r="A54" s="4" t="s">
        <v>59</v>
      </c>
      <c r="B54" s="1" t="s">
        <v>10</v>
      </c>
      <c r="C54" s="1">
        <v>0.45631190650043846</v>
      </c>
      <c r="D54" s="1">
        <v>0.28682901292088836</v>
      </c>
      <c r="E54" s="1">
        <v>0.53126057718301956</v>
      </c>
      <c r="F54" s="1">
        <v>0.20130039901020447</v>
      </c>
      <c r="G54" s="1">
        <v>0.18936070822287074</v>
      </c>
      <c r="H54" s="1">
        <v>0.48666111240872012</v>
      </c>
      <c r="I54" s="1">
        <v>0.43936792896793347</v>
      </c>
      <c r="J54" s="1">
        <v>0.86833664262825661</v>
      </c>
      <c r="K54" s="1">
        <v>0.90402775390752399</v>
      </c>
      <c r="L54" s="1">
        <v>1</v>
      </c>
      <c r="M54" s="1"/>
    </row>
    <row r="55" spans="1:13" ht="17" thickBot="1">
      <c r="A55" s="4" t="s">
        <v>60</v>
      </c>
      <c r="B55" s="2" t="s">
        <v>107</v>
      </c>
      <c r="C55" s="2">
        <v>0.47632134499410206</v>
      </c>
      <c r="D55" s="15">
        <v>0.31397727315102703</v>
      </c>
      <c r="E55" s="2">
        <v>0.96809309074447647</v>
      </c>
      <c r="F55" s="2">
        <v>0.70574452702186963</v>
      </c>
      <c r="G55" s="15">
        <v>0.22202372176133928</v>
      </c>
      <c r="H55" s="2">
        <v>0.50184195162837919</v>
      </c>
      <c r="I55" s="2">
        <v>0.81276079288251091</v>
      </c>
      <c r="J55" s="15">
        <v>0.33348969597032796</v>
      </c>
      <c r="K55" s="15">
        <v>0.34789017077165885</v>
      </c>
      <c r="L55" s="15">
        <v>0.3430483024603434</v>
      </c>
      <c r="M55" s="2">
        <v>1</v>
      </c>
    </row>
    <row r="56" spans="1:13">
      <c r="A56" s="4"/>
    </row>
  </sheetData>
  <mergeCells count="10">
    <mergeCell ref="I32:J32"/>
    <mergeCell ref="P12:Q12"/>
    <mergeCell ref="P22:Q22"/>
    <mergeCell ref="B2:C2"/>
    <mergeCell ref="B12:C12"/>
    <mergeCell ref="B22:C22"/>
    <mergeCell ref="I2:J2"/>
    <mergeCell ref="I12:J12"/>
    <mergeCell ref="I22:J22"/>
    <mergeCell ref="B32:C3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499"/>
  <sheetViews>
    <sheetView tabSelected="1" topLeftCell="J12" zoomScale="66" zoomScaleNormal="32" workbookViewId="0">
      <selection activeCell="X57" sqref="X57"/>
    </sheetView>
  </sheetViews>
  <sheetFormatPr baseColWidth="10" defaultRowHeight="16"/>
  <cols>
    <col min="2" max="4" width="11.1640625" bestFit="1" customWidth="1"/>
    <col min="5" max="12" width="11.33203125" bestFit="1" customWidth="1"/>
    <col min="13" max="13" width="13.33203125" bestFit="1" customWidth="1"/>
    <col min="14" max="14" width="13.5" bestFit="1" customWidth="1"/>
    <col min="15" max="16" width="12.83203125" bestFit="1" customWidth="1"/>
    <col min="17" max="19" width="12.83203125" customWidth="1"/>
    <col min="21" max="21" width="12.6640625" bestFit="1" customWidth="1"/>
    <col min="22" max="22" width="12.83203125" bestFit="1" customWidth="1"/>
    <col min="23" max="23" width="11.5" bestFit="1" customWidth="1"/>
    <col min="24" max="24" width="13.6640625" customWidth="1"/>
    <col min="25" max="25" width="14" customWidth="1"/>
    <col min="26" max="26" width="13.33203125" bestFit="1" customWidth="1"/>
    <col min="27" max="27" width="13.1640625" bestFit="1" customWidth="1"/>
    <col min="28" max="28" width="12.5" bestFit="1" customWidth="1"/>
    <col min="29" max="30" width="13.1640625" bestFit="1" customWidth="1"/>
    <col min="31" max="31" width="12.83203125" bestFit="1" customWidth="1"/>
    <col min="32" max="32" width="12.33203125" bestFit="1" customWidth="1"/>
  </cols>
  <sheetData>
    <row r="1" spans="1:31" ht="17" thickBot="1">
      <c r="B1" s="5" t="s">
        <v>0</v>
      </c>
      <c r="C1" s="5" t="s">
        <v>1</v>
      </c>
      <c r="D1" s="5" t="s">
        <v>2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107</v>
      </c>
      <c r="M1" s="5" t="s">
        <v>45</v>
      </c>
      <c r="N1" s="46" t="s">
        <v>65</v>
      </c>
      <c r="O1" s="46" t="s">
        <v>140</v>
      </c>
      <c r="P1" s="46" t="s">
        <v>66</v>
      </c>
      <c r="Q1" s="46" t="s">
        <v>141</v>
      </c>
      <c r="R1" s="46" t="s">
        <v>142</v>
      </c>
      <c r="S1" s="46" t="s">
        <v>145</v>
      </c>
      <c r="T1" s="45"/>
    </row>
    <row r="2" spans="1:31">
      <c r="A2" s="5">
        <v>1</v>
      </c>
      <c r="B2" s="5">
        <v>2752</v>
      </c>
      <c r="C2" s="5">
        <v>5091</v>
      </c>
      <c r="D2" s="5">
        <v>178</v>
      </c>
      <c r="E2" s="5">
        <v>159</v>
      </c>
      <c r="F2" s="5">
        <v>3078</v>
      </c>
      <c r="G2" s="5">
        <v>1640</v>
      </c>
      <c r="H2" s="5">
        <v>119</v>
      </c>
      <c r="I2" s="5">
        <v>4</v>
      </c>
      <c r="J2" s="5">
        <v>79</v>
      </c>
      <c r="K2" s="5">
        <v>17</v>
      </c>
      <c r="L2" s="5">
        <v>109</v>
      </c>
      <c r="M2" s="5">
        <f>$AE$3+$AD$3*B2+$AC$3*C2+$AB$3*D2+$AA$3*E2+$Z$3*F2+$Y$3*G2+$X$3*H2+$W$3*I2+$V$3*J2+$U$3*K2</f>
        <v>122.2774988030236</v>
      </c>
      <c r="N2" s="5">
        <f>L2-M2</f>
        <v>-13.277498803023605</v>
      </c>
      <c r="O2" s="5">
        <f>N2^2</f>
        <v>176.29197446429325</v>
      </c>
      <c r="P2" s="5"/>
      <c r="Q2" s="5">
        <f>N2^3</f>
        <v>-2340.7164799323214</v>
      </c>
      <c r="R2" s="5">
        <f>N2^4</f>
        <v>31078.860260519021</v>
      </c>
      <c r="S2" s="5">
        <f>ABS(N2/L2)</f>
        <v>0.12181191562406976</v>
      </c>
      <c r="T2" s="17"/>
      <c r="U2" s="21" t="s">
        <v>27</v>
      </c>
      <c r="V2" s="20" t="s">
        <v>26</v>
      </c>
      <c r="W2" s="20" t="s">
        <v>25</v>
      </c>
      <c r="X2" s="20" t="s">
        <v>24</v>
      </c>
      <c r="Y2" s="20" t="s">
        <v>23</v>
      </c>
      <c r="Z2" s="20" t="s">
        <v>22</v>
      </c>
      <c r="AA2" s="20" t="s">
        <v>21</v>
      </c>
      <c r="AB2" s="20" t="s">
        <v>20</v>
      </c>
      <c r="AC2" s="20" t="s">
        <v>19</v>
      </c>
      <c r="AD2" s="20" t="s">
        <v>18</v>
      </c>
      <c r="AE2" s="22" t="s">
        <v>17</v>
      </c>
    </row>
    <row r="3" spans="1:31" ht="17" thickBot="1">
      <c r="A3" s="5">
        <v>2</v>
      </c>
      <c r="B3" s="5">
        <v>10460</v>
      </c>
      <c r="C3" s="5">
        <v>19057</v>
      </c>
      <c r="D3" s="5">
        <v>1457</v>
      </c>
      <c r="E3" s="5">
        <v>1674</v>
      </c>
      <c r="F3" s="5">
        <v>11710</v>
      </c>
      <c r="G3" s="5">
        <v>6112</v>
      </c>
      <c r="H3" s="5">
        <v>1108</v>
      </c>
      <c r="I3" s="5">
        <v>5</v>
      </c>
      <c r="J3" s="5">
        <v>130</v>
      </c>
      <c r="K3" s="5">
        <v>29</v>
      </c>
      <c r="L3" s="5">
        <v>1361</v>
      </c>
      <c r="M3" s="5">
        <f t="shared" ref="M3:M66" si="0">$AE$3+$AD$3*B3+$AC$3*C3+$AB$3*D3+$AA$3*E3+$Z$3*F3+$Y$3*G3+$X$3*H3+$W$3*I3+$V$3*J3+$U$3*K3</f>
        <v>1395.0324978637952</v>
      </c>
      <c r="N3" s="5">
        <f t="shared" ref="N3:N66" si="1">L3-M3</f>
        <v>-34.032497863795243</v>
      </c>
      <c r="O3" s="5">
        <f t="shared" ref="O3:O66" si="2">N3^2</f>
        <v>1158.2109108492277</v>
      </c>
      <c r="P3" s="5">
        <f>(N3-N2)^2</f>
        <v>430.76998601263159</v>
      </c>
      <c r="Q3" s="5">
        <f t="shared" ref="Q3:Q66" si="3">N3^3</f>
        <v>-39416.810349300686</v>
      </c>
      <c r="R3" s="5">
        <f t="shared" ref="R3:R66" si="4">N3^4</f>
        <v>1341452.5140101977</v>
      </c>
      <c r="S3" s="5">
        <f t="shared" ref="S3:S66" si="5">ABS(N3/L3)</f>
        <v>2.5005509084346247E-2</v>
      </c>
      <c r="T3" s="17"/>
      <c r="U3" s="28">
        <f t="array" ref="U3:AE7">LINEST(L2:L497,B2:K497,TRUE,TRUE)</f>
        <v>0.89815963511982699</v>
      </c>
      <c r="V3" s="29">
        <v>-0.93437836867623147</v>
      </c>
      <c r="W3" s="29">
        <v>0.5103867155972136</v>
      </c>
      <c r="X3" s="29">
        <v>2.3610114519031663E-2</v>
      </c>
      <c r="Y3" s="29">
        <v>3.9700228685820411E-4</v>
      </c>
      <c r="Z3" s="29">
        <v>-1.3097549148661258E-4</v>
      </c>
      <c r="AA3" s="29">
        <v>5.7708977408771059E-3</v>
      </c>
      <c r="AB3" s="29">
        <v>1.0004688089357392</v>
      </c>
      <c r="AC3" s="29">
        <v>1.8252567116474708E-4</v>
      </c>
      <c r="AD3" s="29">
        <v>-7.4816992049063068E-4</v>
      </c>
      <c r="AE3" s="30">
        <v>-2.1457108484670009</v>
      </c>
    </row>
    <row r="4" spans="1:31">
      <c r="A4" s="5">
        <v>3</v>
      </c>
      <c r="B4" s="5">
        <v>2413</v>
      </c>
      <c r="C4" s="5">
        <v>4373</v>
      </c>
      <c r="D4" s="5">
        <v>177</v>
      </c>
      <c r="E4" s="5">
        <v>154</v>
      </c>
      <c r="F4" s="5">
        <v>2812</v>
      </c>
      <c r="G4" s="5">
        <v>1503</v>
      </c>
      <c r="H4" s="5">
        <v>132</v>
      </c>
      <c r="I4" s="5">
        <v>0</v>
      </c>
      <c r="J4" s="5">
        <v>66</v>
      </c>
      <c r="K4" s="5">
        <v>14</v>
      </c>
      <c r="L4" s="5">
        <v>113</v>
      </c>
      <c r="M4" s="5">
        <f t="shared" si="0"/>
        <v>129.06902635775944</v>
      </c>
      <c r="N4" s="5">
        <f t="shared" si="1"/>
        <v>-16.069026357759441</v>
      </c>
      <c r="O4" s="5">
        <f t="shared" si="2"/>
        <v>258.21360808636763</v>
      </c>
      <c r="P4" s="5">
        <f t="shared" ref="P4:P67" si="6">(N4-N3)^2</f>
        <v>322.68630854816018</v>
      </c>
      <c r="Q4" s="5">
        <f t="shared" si="3"/>
        <v>-4149.241274272008</v>
      </c>
      <c r="R4" s="5">
        <f t="shared" si="4"/>
        <v>66674.267400980258</v>
      </c>
      <c r="S4" s="5">
        <f t="shared" si="5"/>
        <v>0.14220377307751716</v>
      </c>
      <c r="T4" s="17"/>
      <c r="U4" s="31">
        <v>9.4601084320788842E-2</v>
      </c>
      <c r="V4" s="13">
        <v>1.283659896768493E-2</v>
      </c>
      <c r="W4" s="13">
        <v>0.14582312510775741</v>
      </c>
      <c r="X4" s="13">
        <v>5.6815057750609138E-3</v>
      </c>
      <c r="Y4" s="13">
        <v>5.9405965737725926E-4</v>
      </c>
      <c r="Z4" s="13">
        <v>1.1095144860448168E-4</v>
      </c>
      <c r="AA4" s="13">
        <v>1.0289831722040243E-3</v>
      </c>
      <c r="AB4" s="13">
        <v>3.931125691438146E-3</v>
      </c>
      <c r="AC4" s="13">
        <v>9.9943332746395557E-5</v>
      </c>
      <c r="AD4" s="13">
        <v>2.7902006724746069E-4</v>
      </c>
      <c r="AE4" s="32">
        <v>2.3160411613916874</v>
      </c>
    </row>
    <row r="5" spans="1:31">
      <c r="A5" s="5">
        <v>4</v>
      </c>
      <c r="B5" s="5">
        <v>50128</v>
      </c>
      <c r="C5" s="5">
        <v>87991</v>
      </c>
      <c r="D5" s="5">
        <v>2211</v>
      </c>
      <c r="E5" s="5">
        <v>1119</v>
      </c>
      <c r="F5" s="5">
        <v>61027</v>
      </c>
      <c r="G5" s="5">
        <v>32048</v>
      </c>
      <c r="H5" s="5">
        <v>1386</v>
      </c>
      <c r="I5" s="5">
        <v>58</v>
      </c>
      <c r="J5" s="5">
        <v>1572</v>
      </c>
      <c r="K5" s="5">
        <v>147</v>
      </c>
      <c r="L5" s="5">
        <v>790</v>
      </c>
      <c r="M5" s="5">
        <f t="shared" si="0"/>
        <v>925.14762183946959</v>
      </c>
      <c r="N5" s="5">
        <f t="shared" si="1"/>
        <v>-135.14762183946959</v>
      </c>
      <c r="O5" s="5">
        <f t="shared" si="2"/>
        <v>18264.879688864279</v>
      </c>
      <c r="P5" s="5">
        <f t="shared" si="6"/>
        <v>14179.711901896762</v>
      </c>
      <c r="Q5" s="5">
        <f t="shared" si="3"/>
        <v>-2468455.0531340386</v>
      </c>
      <c r="R5" s="5">
        <f t="shared" si="4"/>
        <v>333605830.04868686</v>
      </c>
      <c r="S5" s="5">
        <f t="shared" si="5"/>
        <v>0.17107293903730328</v>
      </c>
      <c r="T5" s="17"/>
      <c r="U5" s="31">
        <v>0.99870112089019514</v>
      </c>
      <c r="V5" s="13">
        <v>32.199911633136992</v>
      </c>
      <c r="W5" s="13" t="e">
        <v>#N/A</v>
      </c>
      <c r="X5" s="13" t="e">
        <v>#N/A</v>
      </c>
      <c r="Y5" s="13" t="e">
        <v>#N/A</v>
      </c>
      <c r="Z5" s="13" t="e">
        <v>#N/A</v>
      </c>
      <c r="AA5" s="13" t="e">
        <v>#N/A</v>
      </c>
      <c r="AB5" s="13" t="e">
        <v>#N/A</v>
      </c>
      <c r="AC5" s="13" t="e">
        <v>#N/A</v>
      </c>
      <c r="AD5" s="13" t="e">
        <v>#N/A</v>
      </c>
      <c r="AE5" s="32" t="e">
        <v>#N/A</v>
      </c>
    </row>
    <row r="6" spans="1:31">
      <c r="A6" s="5">
        <v>5</v>
      </c>
      <c r="B6" s="5">
        <v>7244</v>
      </c>
      <c r="C6" s="5">
        <v>13594</v>
      </c>
      <c r="D6" s="5">
        <v>671</v>
      </c>
      <c r="E6" s="5">
        <v>580</v>
      </c>
      <c r="F6" s="5">
        <v>6228</v>
      </c>
      <c r="G6" s="5">
        <v>3200</v>
      </c>
      <c r="H6" s="5">
        <v>396</v>
      </c>
      <c r="I6" s="5">
        <v>19</v>
      </c>
      <c r="J6" s="5">
        <v>325</v>
      </c>
      <c r="K6" s="5">
        <v>49</v>
      </c>
      <c r="L6" s="5">
        <v>410</v>
      </c>
      <c r="M6" s="5">
        <f t="shared" si="0"/>
        <v>429.41598891084971</v>
      </c>
      <c r="N6" s="5">
        <f t="shared" si="1"/>
        <v>-19.415988910849705</v>
      </c>
      <c r="O6" s="5">
        <f t="shared" si="2"/>
        <v>376.98062538623873</v>
      </c>
      <c r="P6" s="5">
        <f t="shared" si="6"/>
        <v>13393.810860324815</v>
      </c>
      <c r="Q6" s="5">
        <f t="shared" si="3"/>
        <v>-7319.4516421043982</v>
      </c>
      <c r="R6" s="5">
        <f t="shared" si="4"/>
        <v>142114.39191659965</v>
      </c>
      <c r="S6" s="5">
        <f t="shared" si="5"/>
        <v>4.7356070514267573E-2</v>
      </c>
      <c r="T6" s="17"/>
      <c r="U6" s="31">
        <v>37291.387626099284</v>
      </c>
      <c r="V6" s="13">
        <v>485</v>
      </c>
      <c r="W6" s="13" t="e">
        <v>#N/A</v>
      </c>
      <c r="X6" s="13" t="e">
        <v>#N/A</v>
      </c>
      <c r="Y6" s="13" t="e">
        <v>#N/A</v>
      </c>
      <c r="Z6" s="13" t="e">
        <v>#N/A</v>
      </c>
      <c r="AA6" s="13" t="e">
        <v>#N/A</v>
      </c>
      <c r="AB6" s="13" t="e">
        <v>#N/A</v>
      </c>
      <c r="AC6" s="13" t="e">
        <v>#N/A</v>
      </c>
      <c r="AD6" s="13" t="e">
        <v>#N/A</v>
      </c>
      <c r="AE6" s="32" t="e">
        <v>#N/A</v>
      </c>
    </row>
    <row r="7" spans="1:31">
      <c r="A7" s="5">
        <v>6</v>
      </c>
      <c r="B7" s="5">
        <v>10472</v>
      </c>
      <c r="C7" s="5">
        <v>20849</v>
      </c>
      <c r="D7" s="5">
        <v>1191</v>
      </c>
      <c r="E7" s="5">
        <v>1389</v>
      </c>
      <c r="F7" s="5">
        <v>16034</v>
      </c>
      <c r="G7" s="5">
        <v>7852</v>
      </c>
      <c r="H7" s="5">
        <v>1016</v>
      </c>
      <c r="I7" s="5">
        <v>1</v>
      </c>
      <c r="J7" s="5">
        <v>152</v>
      </c>
      <c r="K7" s="5">
        <v>33</v>
      </c>
      <c r="L7" s="5">
        <v>1073</v>
      </c>
      <c r="M7" s="5">
        <f t="shared" si="0"/>
        <v>1106.5282797798272</v>
      </c>
      <c r="N7" s="5">
        <f t="shared" si="1"/>
        <v>-33.528279779827244</v>
      </c>
      <c r="O7" s="5">
        <f t="shared" si="2"/>
        <v>1124.1455449943724</v>
      </c>
      <c r="P7" s="5">
        <f t="shared" si="6"/>
        <v>199.15675357062682</v>
      </c>
      <c r="Q7" s="5">
        <f t="shared" si="3"/>
        <v>-37690.666345817692</v>
      </c>
      <c r="R7" s="5">
        <f t="shared" si="4"/>
        <v>1263703.2063306945</v>
      </c>
      <c r="S7" s="5">
        <f t="shared" si="5"/>
        <v>3.1247231854452232E-2</v>
      </c>
      <c r="T7" s="17"/>
      <c r="U7" s="33">
        <v>386649901.27738529</v>
      </c>
      <c r="V7" s="34">
        <v>502864.6399531879</v>
      </c>
      <c r="W7" s="34" t="e">
        <v>#N/A</v>
      </c>
      <c r="X7" s="34" t="e">
        <v>#N/A</v>
      </c>
      <c r="Y7" s="34" t="e">
        <v>#N/A</v>
      </c>
      <c r="Z7" s="34" t="e">
        <v>#N/A</v>
      </c>
      <c r="AA7" s="34" t="e">
        <v>#N/A</v>
      </c>
      <c r="AB7" s="34" t="e">
        <v>#N/A</v>
      </c>
      <c r="AC7" s="34" t="e">
        <v>#N/A</v>
      </c>
      <c r="AD7" s="34" t="e">
        <v>#N/A</v>
      </c>
      <c r="AE7" s="35" t="e">
        <v>#N/A</v>
      </c>
    </row>
    <row r="8" spans="1:31">
      <c r="A8" s="5">
        <v>7</v>
      </c>
      <c r="B8" s="5">
        <v>11692</v>
      </c>
      <c r="C8" s="5">
        <v>19479</v>
      </c>
      <c r="D8" s="5">
        <v>481</v>
      </c>
      <c r="E8" s="5">
        <v>364</v>
      </c>
      <c r="F8" s="5">
        <v>15432</v>
      </c>
      <c r="G8" s="5">
        <v>9328</v>
      </c>
      <c r="H8" s="5">
        <v>379</v>
      </c>
      <c r="I8" s="5">
        <v>3</v>
      </c>
      <c r="J8" s="5">
        <v>249</v>
      </c>
      <c r="K8" s="5">
        <v>27</v>
      </c>
      <c r="L8" s="5">
        <v>265</v>
      </c>
      <c r="M8" s="5">
        <f t="shared" si="0"/>
        <v>279.73972131009481</v>
      </c>
      <c r="N8" s="5">
        <f t="shared" si="1"/>
        <v>-14.739721310094808</v>
      </c>
      <c r="O8" s="5">
        <f t="shared" si="2"/>
        <v>217.25938429926299</v>
      </c>
      <c r="P8" s="5">
        <f t="shared" si="6"/>
        <v>353.00992937055446</v>
      </c>
      <c r="Q8" s="5">
        <f t="shared" si="3"/>
        <v>-3202.3427765739239</v>
      </c>
      <c r="R8" s="5">
        <f t="shared" si="4"/>
        <v>47201.640066094842</v>
      </c>
      <c r="S8" s="5">
        <f t="shared" si="5"/>
        <v>5.5621589849414371E-2</v>
      </c>
      <c r="T8" s="17"/>
    </row>
    <row r="9" spans="1:31">
      <c r="A9" s="5">
        <v>8</v>
      </c>
      <c r="B9" s="5">
        <v>13720</v>
      </c>
      <c r="C9" s="5">
        <v>24137</v>
      </c>
      <c r="D9" s="5">
        <v>537</v>
      </c>
      <c r="E9" s="5">
        <v>305</v>
      </c>
      <c r="F9" s="5">
        <v>19728</v>
      </c>
      <c r="G9" s="5">
        <v>11056</v>
      </c>
      <c r="H9" s="5">
        <v>422</v>
      </c>
      <c r="I9" s="5">
        <v>0</v>
      </c>
      <c r="J9" s="5">
        <v>325</v>
      </c>
      <c r="K9" s="5">
        <v>14</v>
      </c>
      <c r="L9" s="5">
        <v>232</v>
      </c>
      <c r="M9" s="5">
        <f t="shared" si="0"/>
        <v>251.67700036315478</v>
      </c>
      <c r="N9" s="5">
        <f t="shared" si="1"/>
        <v>-19.677000363154775</v>
      </c>
      <c r="O9" s="5">
        <f t="shared" si="2"/>
        <v>387.18434329159317</v>
      </c>
      <c r="P9" s="5">
        <f t="shared" si="6"/>
        <v>24.376724447784728</v>
      </c>
      <c r="Q9" s="5">
        <f t="shared" si="3"/>
        <v>-7618.6264635565221</v>
      </c>
      <c r="R9" s="5">
        <f t="shared" si="4"/>
        <v>149911.71569014227</v>
      </c>
      <c r="S9" s="5">
        <f t="shared" si="5"/>
        <v>8.4814656737736097E-2</v>
      </c>
      <c r="T9" s="17"/>
      <c r="U9" s="73" t="s">
        <v>73</v>
      </c>
      <c r="V9" s="74"/>
      <c r="W9" s="74"/>
      <c r="X9" s="74"/>
      <c r="Y9" s="74"/>
      <c r="Z9" s="74"/>
      <c r="AA9" s="75"/>
    </row>
    <row r="10" spans="1:31">
      <c r="A10" s="5">
        <v>9</v>
      </c>
      <c r="B10" s="5">
        <v>11844</v>
      </c>
      <c r="C10" s="5">
        <v>22538</v>
      </c>
      <c r="D10" s="5">
        <v>1530</v>
      </c>
      <c r="E10" s="5">
        <v>1692</v>
      </c>
      <c r="F10" s="5">
        <v>15220</v>
      </c>
      <c r="G10" s="5">
        <v>7912</v>
      </c>
      <c r="H10" s="5">
        <v>1250</v>
      </c>
      <c r="I10" s="5">
        <v>0</v>
      </c>
      <c r="J10" s="5">
        <v>161</v>
      </c>
      <c r="K10" s="5">
        <v>31</v>
      </c>
      <c r="L10" s="5">
        <v>1407</v>
      </c>
      <c r="M10" s="5">
        <f t="shared" si="0"/>
        <v>1441.6566744330248</v>
      </c>
      <c r="N10" s="5">
        <f t="shared" si="1"/>
        <v>-34.656674433024818</v>
      </c>
      <c r="O10" s="5">
        <f t="shared" si="2"/>
        <v>1201.0850827566762</v>
      </c>
      <c r="P10" s="5">
        <f t="shared" si="6"/>
        <v>224.39063523953695</v>
      </c>
      <c r="Q10" s="5">
        <f t="shared" si="3"/>
        <v>-41625.614679460799</v>
      </c>
      <c r="R10" s="5">
        <f t="shared" si="4"/>
        <v>1442605.3760206117</v>
      </c>
      <c r="S10" s="5">
        <f t="shared" si="5"/>
        <v>2.463160940513491E-2</v>
      </c>
      <c r="T10" s="17"/>
    </row>
    <row r="11" spans="1:31">
      <c r="A11" s="5">
        <v>10</v>
      </c>
      <c r="B11" s="5">
        <v>4694</v>
      </c>
      <c r="C11" s="5">
        <v>8668</v>
      </c>
      <c r="D11" s="5">
        <v>280</v>
      </c>
      <c r="E11" s="5">
        <v>250</v>
      </c>
      <c r="F11" s="5">
        <v>4309</v>
      </c>
      <c r="G11" s="5">
        <v>2324</v>
      </c>
      <c r="H11" s="5">
        <v>199</v>
      </c>
      <c r="I11" s="5">
        <v>3</v>
      </c>
      <c r="J11" s="5">
        <v>113</v>
      </c>
      <c r="K11" s="5">
        <v>26</v>
      </c>
      <c r="L11" s="5">
        <v>183</v>
      </c>
      <c r="M11" s="5">
        <f t="shared" si="0"/>
        <v>201.85373071025523</v>
      </c>
      <c r="N11" s="5">
        <f t="shared" si="1"/>
        <v>-18.853730710255235</v>
      </c>
      <c r="O11" s="5">
        <f t="shared" si="2"/>
        <v>355.46316169482134</v>
      </c>
      <c r="P11" s="5">
        <f t="shared" si="6"/>
        <v>249.7330303050226</v>
      </c>
      <c r="Q11" s="5">
        <f t="shared" si="3"/>
        <v>-6701.8067280100749</v>
      </c>
      <c r="R11" s="5">
        <f t="shared" si="4"/>
        <v>126354.0593220787</v>
      </c>
      <c r="S11" s="5">
        <f t="shared" si="5"/>
        <v>0.10302585087571167</v>
      </c>
      <c r="T11" s="17"/>
      <c r="U11" s="5" t="s">
        <v>28</v>
      </c>
      <c r="V11" s="24"/>
      <c r="W11" s="24"/>
      <c r="X11" s="24"/>
      <c r="Y11" s="24"/>
      <c r="Z11" s="24"/>
      <c r="AA11" s="25"/>
    </row>
    <row r="12" spans="1:31">
      <c r="A12" s="5">
        <v>11</v>
      </c>
      <c r="B12" s="5">
        <v>21744</v>
      </c>
      <c r="C12" s="5">
        <v>42334</v>
      </c>
      <c r="D12" s="5">
        <v>4258</v>
      </c>
      <c r="E12" s="5">
        <v>4540</v>
      </c>
      <c r="F12" s="5">
        <v>37849</v>
      </c>
      <c r="G12" s="5">
        <v>18952</v>
      </c>
      <c r="H12" s="5">
        <v>3798</v>
      </c>
      <c r="I12" s="5">
        <v>0</v>
      </c>
      <c r="J12" s="5">
        <v>233</v>
      </c>
      <c r="K12" s="5">
        <v>19</v>
      </c>
      <c r="L12" s="5">
        <v>4100</v>
      </c>
      <c r="M12" s="5">
        <f t="shared" si="0"/>
        <v>4167.1019724276894</v>
      </c>
      <c r="N12" s="5">
        <f t="shared" si="1"/>
        <v>-67.101972427689361</v>
      </c>
      <c r="O12" s="5">
        <f t="shared" si="2"/>
        <v>4502.6747036863835</v>
      </c>
      <c r="P12" s="5">
        <f t="shared" si="6"/>
        <v>2327.8928288239508</v>
      </c>
      <c r="Q12" s="5">
        <f t="shared" si="3"/>
        <v>-302138.35381761804</v>
      </c>
      <c r="R12" s="5">
        <f t="shared" si="4"/>
        <v>20274079.487217262</v>
      </c>
      <c r="S12" s="5">
        <f t="shared" si="5"/>
        <v>1.636633473846082E-2</v>
      </c>
      <c r="T12" s="17"/>
      <c r="U12" s="16"/>
      <c r="V12" s="17"/>
      <c r="W12" s="17"/>
      <c r="X12" s="17"/>
      <c r="Y12" s="17"/>
      <c r="Z12" s="71" t="s">
        <v>29</v>
      </c>
      <c r="AA12" s="72"/>
    </row>
    <row r="13" spans="1:31">
      <c r="A13" s="5">
        <v>12</v>
      </c>
      <c r="B13" s="5">
        <v>3112</v>
      </c>
      <c r="C13" s="5">
        <v>5590</v>
      </c>
      <c r="D13" s="5">
        <v>208</v>
      </c>
      <c r="E13" s="5">
        <v>145</v>
      </c>
      <c r="F13" s="5">
        <v>3887</v>
      </c>
      <c r="G13" s="5">
        <v>2174</v>
      </c>
      <c r="H13" s="5">
        <v>165</v>
      </c>
      <c r="I13" s="5">
        <v>0</v>
      </c>
      <c r="J13" s="5">
        <v>88</v>
      </c>
      <c r="K13" s="5">
        <v>18</v>
      </c>
      <c r="L13" s="5">
        <v>127</v>
      </c>
      <c r="M13" s="5">
        <f t="shared" si="0"/>
        <v>143.67182241234804</v>
      </c>
      <c r="N13" s="5">
        <f t="shared" si="1"/>
        <v>-16.671822412348035</v>
      </c>
      <c r="O13" s="5">
        <f t="shared" si="2"/>
        <v>277.94966254887026</v>
      </c>
      <c r="P13" s="5">
        <f t="shared" si="6"/>
        <v>2543.2000305698307</v>
      </c>
      <c r="Q13" s="5">
        <f t="shared" si="3"/>
        <v>-4633.9274135868291</v>
      </c>
      <c r="R13" s="5">
        <f t="shared" si="4"/>
        <v>77256.014911030856</v>
      </c>
      <c r="S13" s="5">
        <f t="shared" si="5"/>
        <v>0.13127419222321288</v>
      </c>
      <c r="T13" s="17"/>
      <c r="U13" s="23" t="s">
        <v>30</v>
      </c>
      <c r="V13" s="5">
        <f>AE3/AE4</f>
        <v>-0.92645626694201899</v>
      </c>
      <c r="W13" s="27" t="s">
        <v>31</v>
      </c>
      <c r="X13" s="5" t="s">
        <v>32</v>
      </c>
      <c r="Y13" s="5">
        <f>_xlfn.T.INV(0.975, V6)</f>
        <v>1.9648672870030777</v>
      </c>
      <c r="Z13" s="5">
        <f>AE3-AE4*Y13</f>
        <v>-6.6964243618381429</v>
      </c>
      <c r="AA13" s="5">
        <f>AE3+AE4*Y13</f>
        <v>2.4050026649041412</v>
      </c>
    </row>
    <row r="14" spans="1:31">
      <c r="A14" s="5">
        <v>13</v>
      </c>
      <c r="B14" s="5">
        <v>2847</v>
      </c>
      <c r="C14" s="5">
        <v>5133</v>
      </c>
      <c r="D14" s="5">
        <v>193</v>
      </c>
      <c r="E14" s="5">
        <v>133</v>
      </c>
      <c r="F14" s="5">
        <v>3779</v>
      </c>
      <c r="G14" s="5">
        <v>2072</v>
      </c>
      <c r="H14" s="5">
        <v>152</v>
      </c>
      <c r="I14" s="5">
        <v>0</v>
      </c>
      <c r="J14" s="5">
        <v>90</v>
      </c>
      <c r="K14" s="5">
        <v>14</v>
      </c>
      <c r="L14" s="5">
        <v>115</v>
      </c>
      <c r="M14" s="5">
        <f t="shared" si="0"/>
        <v>122.91571465587097</v>
      </c>
      <c r="N14" s="5">
        <f t="shared" si="1"/>
        <v>-7.9157146558709712</v>
      </c>
      <c r="O14" s="5">
        <f t="shared" si="2"/>
        <v>62.658538513170491</v>
      </c>
      <c r="P14" s="5">
        <f t="shared" si="6"/>
        <v>76.66942304303781</v>
      </c>
      <c r="Q14" s="5">
        <f t="shared" si="3"/>
        <v>-495.98711162415935</v>
      </c>
      <c r="R14" s="5">
        <f t="shared" si="4"/>
        <v>3926.0924486064696</v>
      </c>
      <c r="S14" s="5">
        <f t="shared" si="5"/>
        <v>6.883230135539975E-2</v>
      </c>
      <c r="T14" s="17"/>
      <c r="U14" s="23" t="s">
        <v>33</v>
      </c>
      <c r="V14" s="5">
        <f>AD3/AD4</f>
        <v>-2.6814197554725867</v>
      </c>
      <c r="W14" s="27" t="s">
        <v>31</v>
      </c>
      <c r="X14" s="17"/>
      <c r="Y14" s="17"/>
      <c r="Z14" s="5">
        <f>AD3-AD4*Y13</f>
        <v>-1.2964073230425652E-3</v>
      </c>
      <c r="AA14" s="5">
        <f>AD3+AD4*Y13</f>
        <v>-1.9993251793869627E-4</v>
      </c>
    </row>
    <row r="15" spans="1:31">
      <c r="A15" s="5">
        <v>14</v>
      </c>
      <c r="B15" s="5">
        <v>2549</v>
      </c>
      <c r="C15" s="5">
        <v>4896</v>
      </c>
      <c r="D15" s="5">
        <v>249</v>
      </c>
      <c r="E15" s="5">
        <v>168</v>
      </c>
      <c r="F15" s="5">
        <v>3631</v>
      </c>
      <c r="G15" s="5">
        <v>1917</v>
      </c>
      <c r="H15" s="5">
        <v>183</v>
      </c>
      <c r="I15" s="5">
        <v>5</v>
      </c>
      <c r="J15" s="5">
        <v>137</v>
      </c>
      <c r="K15" s="5">
        <v>10</v>
      </c>
      <c r="L15" s="5">
        <v>134</v>
      </c>
      <c r="M15" s="5">
        <f t="shared" si="0"/>
        <v>135.05691970753412</v>
      </c>
      <c r="N15" s="5">
        <f t="shared" si="1"/>
        <v>-1.0569197075341208</v>
      </c>
      <c r="O15" s="5">
        <f t="shared" si="2"/>
        <v>1.1170792681740114</v>
      </c>
      <c r="P15" s="5">
        <f t="shared" si="6"/>
        <v>47.043068143331098</v>
      </c>
      <c r="Q15" s="5">
        <f t="shared" si="3"/>
        <v>-1.1806630934109057</v>
      </c>
      <c r="R15" s="5">
        <f t="shared" si="4"/>
        <v>1.2478660913841848</v>
      </c>
      <c r="S15" s="5">
        <f t="shared" si="5"/>
        <v>7.8874605039859769E-3</v>
      </c>
      <c r="T15" s="17"/>
      <c r="U15" s="23" t="s">
        <v>34</v>
      </c>
      <c r="V15" s="5">
        <f>AC3/AC4</f>
        <v>1.8262916209518723</v>
      </c>
      <c r="W15" s="27" t="s">
        <v>31</v>
      </c>
      <c r="X15" s="17"/>
      <c r="Y15" s="17"/>
      <c r="Z15" s="5">
        <f>AC3-AC4*Y13</f>
        <v>-1.3849713902709025E-5</v>
      </c>
      <c r="AA15" s="5">
        <f>AC3+AC4*Y13</f>
        <v>3.789010562322032E-4</v>
      </c>
    </row>
    <row r="16" spans="1:31">
      <c r="A16" s="5">
        <v>15</v>
      </c>
      <c r="B16" s="5">
        <v>22784</v>
      </c>
      <c r="C16" s="5">
        <v>39941</v>
      </c>
      <c r="D16" s="5">
        <v>887</v>
      </c>
      <c r="E16" s="5">
        <v>417</v>
      </c>
      <c r="F16" s="5">
        <v>34415</v>
      </c>
      <c r="G16" s="5">
        <v>19312</v>
      </c>
      <c r="H16" s="5">
        <v>684</v>
      </c>
      <c r="I16" s="5">
        <v>2</v>
      </c>
      <c r="J16" s="5">
        <v>577</v>
      </c>
      <c r="K16" s="5">
        <v>20</v>
      </c>
      <c r="L16" s="5">
        <v>337</v>
      </c>
      <c r="M16" s="5">
        <f t="shared" si="0"/>
        <v>377.07689376172902</v>
      </c>
      <c r="N16" s="5">
        <f t="shared" si="1"/>
        <v>-40.076893761729025</v>
      </c>
      <c r="O16" s="5">
        <f t="shared" si="2"/>
        <v>1606.1574135889148</v>
      </c>
      <c r="P16" s="5">
        <f t="shared" si="6"/>
        <v>1522.5583751900435</v>
      </c>
      <c r="Q16" s="5">
        <f t="shared" si="3"/>
        <v>-64369.800029016405</v>
      </c>
      <c r="R16" s="5">
        <f t="shared" si="4"/>
        <v>2579741.6372266323</v>
      </c>
      <c r="S16" s="5">
        <f t="shared" si="5"/>
        <v>0.11892253341759354</v>
      </c>
      <c r="T16" s="17"/>
      <c r="U16" s="23" t="s">
        <v>35</v>
      </c>
      <c r="V16" s="5">
        <f>AB3/AB4</f>
        <v>254.49931837965019</v>
      </c>
      <c r="W16" s="26" t="s">
        <v>36</v>
      </c>
      <c r="Z16" s="5">
        <f>AB3-AB4*Y13</f>
        <v>0.99274466866353506</v>
      </c>
      <c r="AA16" s="5">
        <f>AB3+AB4*Y13</f>
        <v>1.0081929492079433</v>
      </c>
    </row>
    <row r="17" spans="1:27">
      <c r="A17" s="5">
        <v>16</v>
      </c>
      <c r="B17" s="5">
        <v>10060</v>
      </c>
      <c r="C17" s="5">
        <v>19680</v>
      </c>
      <c r="D17" s="5">
        <v>1264</v>
      </c>
      <c r="E17" s="5">
        <v>1425</v>
      </c>
      <c r="F17" s="5">
        <v>17272</v>
      </c>
      <c r="G17" s="5">
        <v>8548</v>
      </c>
      <c r="H17" s="5">
        <v>1162</v>
      </c>
      <c r="I17" s="5">
        <v>4</v>
      </c>
      <c r="J17" s="5">
        <v>86</v>
      </c>
      <c r="K17" s="5">
        <v>18</v>
      </c>
      <c r="L17" s="5">
        <v>1209</v>
      </c>
      <c r="M17" s="5">
        <f t="shared" si="0"/>
        <v>1233.1541092540558</v>
      </c>
      <c r="N17" s="5">
        <f t="shared" si="1"/>
        <v>-24.154109254055811</v>
      </c>
      <c r="O17" s="5">
        <f t="shared" si="2"/>
        <v>583.42099385686458</v>
      </c>
      <c r="P17" s="5">
        <f t="shared" si="6"/>
        <v>253.5350664777981</v>
      </c>
      <c r="Q17" s="5">
        <f t="shared" si="3"/>
        <v>-14092.014426728532</v>
      </c>
      <c r="R17" s="5">
        <f t="shared" si="4"/>
        <v>340380.05607293162</v>
      </c>
      <c r="S17" s="5">
        <f t="shared" si="5"/>
        <v>1.9978584990947734E-2</v>
      </c>
      <c r="T17" s="17"/>
      <c r="U17" s="23" t="s">
        <v>37</v>
      </c>
      <c r="V17" s="5">
        <f>AA3/AA4</f>
        <v>5.6083499679748563</v>
      </c>
      <c r="W17" s="26" t="s">
        <v>36</v>
      </c>
      <c r="Z17" s="5">
        <f>AA3-AA4*Y13</f>
        <v>3.7490823669367639E-3</v>
      </c>
      <c r="AA17" s="5">
        <f>AA3+AA4*Y13</f>
        <v>7.7927131148174478E-3</v>
      </c>
    </row>
    <row r="18" spans="1:27">
      <c r="A18" s="5">
        <v>17</v>
      </c>
      <c r="B18" s="5">
        <v>1722</v>
      </c>
      <c r="C18" s="5">
        <v>2981</v>
      </c>
      <c r="D18" s="5">
        <v>163</v>
      </c>
      <c r="E18" s="5">
        <v>148</v>
      </c>
      <c r="F18" s="5">
        <v>1868</v>
      </c>
      <c r="G18" s="5">
        <v>1050</v>
      </c>
      <c r="H18" s="5">
        <v>123</v>
      </c>
      <c r="I18" s="5">
        <v>2</v>
      </c>
      <c r="J18" s="5">
        <v>40</v>
      </c>
      <c r="K18" s="5">
        <v>12</v>
      </c>
      <c r="L18" s="5">
        <v>123</v>
      </c>
      <c r="M18" s="5">
        <f t="shared" si="0"/>
        <v>138.54034687089364</v>
      </c>
      <c r="N18" s="5">
        <f t="shared" si="1"/>
        <v>-15.540346870893643</v>
      </c>
      <c r="O18" s="5">
        <f t="shared" si="2"/>
        <v>241.50238086769383</v>
      </c>
      <c r="P18" s="5">
        <f t="shared" si="6"/>
        <v>74.196902393579592</v>
      </c>
      <c r="Q18" s="5">
        <f t="shared" si="3"/>
        <v>-3753.0307688306307</v>
      </c>
      <c r="R18" s="5">
        <f t="shared" si="4"/>
        <v>58323.399964764649</v>
      </c>
      <c r="S18" s="5">
        <f t="shared" si="5"/>
        <v>0.12634428350320034</v>
      </c>
      <c r="T18" s="17"/>
      <c r="U18" s="23" t="s">
        <v>38</v>
      </c>
      <c r="V18" s="5">
        <f>Z3/Z4</f>
        <v>-1.1804757227957641</v>
      </c>
      <c r="W18" s="27" t="s">
        <v>31</v>
      </c>
      <c r="X18" s="17"/>
      <c r="Y18" s="17"/>
      <c r="Z18" s="5">
        <f>Z3-Z4*Y13</f>
        <v>-3.4898036329516189E-4</v>
      </c>
      <c r="AA18" s="5">
        <f>Z3+Z4*Y13</f>
        <v>8.7029380321936728E-5</v>
      </c>
    </row>
    <row r="19" spans="1:27">
      <c r="A19" s="5">
        <v>18</v>
      </c>
      <c r="B19" s="5">
        <v>53264</v>
      </c>
      <c r="C19" s="5">
        <v>111785</v>
      </c>
      <c r="D19" s="5">
        <v>1706</v>
      </c>
      <c r="E19" s="5">
        <v>1655</v>
      </c>
      <c r="F19" s="5">
        <v>92512</v>
      </c>
      <c r="G19" s="5">
        <v>39776</v>
      </c>
      <c r="H19" s="5">
        <v>1307</v>
      </c>
      <c r="I19" s="5">
        <v>15</v>
      </c>
      <c r="J19" s="5">
        <v>678</v>
      </c>
      <c r="K19" s="5">
        <v>20</v>
      </c>
      <c r="L19" s="5">
        <v>1103</v>
      </c>
      <c r="M19" s="5">
        <f t="shared" si="0"/>
        <v>1121.4012599071004</v>
      </c>
      <c r="N19" s="5">
        <f t="shared" si="1"/>
        <v>-18.401259907100439</v>
      </c>
      <c r="O19" s="5">
        <f t="shared" si="2"/>
        <v>338.60636616866208</v>
      </c>
      <c r="P19" s="5">
        <f t="shared" si="6"/>
        <v>8.1848234007379865</v>
      </c>
      <c r="Q19" s="5">
        <f t="shared" si="3"/>
        <v>-6230.7837500683718</v>
      </c>
      <c r="R19" s="5">
        <f t="shared" si="4"/>
        <v>114654.27120994606</v>
      </c>
      <c r="S19" s="5">
        <f t="shared" si="5"/>
        <v>1.6682919226745637E-2</v>
      </c>
      <c r="T19" s="17"/>
      <c r="U19" s="23" t="s">
        <v>39</v>
      </c>
      <c r="V19" s="5">
        <f>Y3/Y4</f>
        <v>0.66828690002439717</v>
      </c>
      <c r="W19" s="27" t="s">
        <v>31</v>
      </c>
      <c r="X19" s="17"/>
      <c r="Y19" s="17"/>
      <c r="Z19" s="5">
        <f>Y3-Y4*Y13</f>
        <v>-7.7024610045062919E-4</v>
      </c>
      <c r="AA19" s="5">
        <f>Y3+Y4*Y13</f>
        <v>1.5642506741670374E-3</v>
      </c>
    </row>
    <row r="20" spans="1:27">
      <c r="A20" s="5">
        <v>19</v>
      </c>
      <c r="B20" s="5">
        <v>3930</v>
      </c>
      <c r="C20" s="5">
        <v>7509</v>
      </c>
      <c r="D20" s="5">
        <v>130</v>
      </c>
      <c r="E20" s="5">
        <v>112</v>
      </c>
      <c r="F20" s="5">
        <v>5009</v>
      </c>
      <c r="G20" s="5">
        <v>2410</v>
      </c>
      <c r="H20" s="5">
        <v>101</v>
      </c>
      <c r="I20" s="5">
        <v>4</v>
      </c>
      <c r="J20" s="5">
        <v>54</v>
      </c>
      <c r="K20" s="5">
        <v>17</v>
      </c>
      <c r="L20" s="5">
        <v>86</v>
      </c>
      <c r="M20" s="5">
        <f t="shared" si="0"/>
        <v>96.531021929208691</v>
      </c>
      <c r="N20" s="5">
        <f t="shared" si="1"/>
        <v>-10.531021929208691</v>
      </c>
      <c r="O20" s="5">
        <f t="shared" si="2"/>
        <v>110.90242287347435</v>
      </c>
      <c r="P20" s="5">
        <f t="shared" si="6"/>
        <v>61.940645828649586</v>
      </c>
      <c r="Q20" s="5">
        <f t="shared" si="3"/>
        <v>-1167.915847282934</v>
      </c>
      <c r="R20" s="5">
        <f t="shared" si="4"/>
        <v>12299.347399206927</v>
      </c>
      <c r="S20" s="5">
        <f t="shared" si="5"/>
        <v>0.12245374336289176</v>
      </c>
      <c r="T20" s="17"/>
      <c r="U20" s="23" t="s">
        <v>40</v>
      </c>
      <c r="V20" s="41">
        <f>X3/X4</f>
        <v>4.1556086456285488</v>
      </c>
      <c r="W20" s="26" t="s">
        <v>36</v>
      </c>
      <c r="X20" s="17"/>
      <c r="Y20" s="17"/>
      <c r="Z20" s="5">
        <f>X3-X4*Y13</f>
        <v>1.2446709680695407E-2</v>
      </c>
      <c r="AA20" s="5">
        <f>X3+X4*Y13</f>
        <v>3.4773519357367916E-2</v>
      </c>
    </row>
    <row r="21" spans="1:27">
      <c r="A21" s="5">
        <v>20</v>
      </c>
      <c r="B21" s="5">
        <v>1591</v>
      </c>
      <c r="C21" s="5">
        <v>2825</v>
      </c>
      <c r="D21" s="5">
        <v>121</v>
      </c>
      <c r="E21" s="5">
        <v>111</v>
      </c>
      <c r="F21" s="5">
        <v>2116</v>
      </c>
      <c r="G21" s="5">
        <v>1161</v>
      </c>
      <c r="H21" s="5">
        <v>100</v>
      </c>
      <c r="I21" s="5">
        <v>0</v>
      </c>
      <c r="J21" s="5">
        <v>34</v>
      </c>
      <c r="K21" s="5">
        <v>8</v>
      </c>
      <c r="L21" s="5">
        <v>88</v>
      </c>
      <c r="M21" s="5">
        <f t="shared" si="0"/>
        <v>96.838080872461248</v>
      </c>
      <c r="N21" s="5">
        <f t="shared" si="1"/>
        <v>-8.8380808724612478</v>
      </c>
      <c r="O21" s="5">
        <f t="shared" si="2"/>
        <v>78.111673508165367</v>
      </c>
      <c r="P21" s="5">
        <f t="shared" si="6"/>
        <v>2.8660494216211507</v>
      </c>
      <c r="Q21" s="5">
        <f t="shared" si="3"/>
        <v>-690.35728754845434</v>
      </c>
      <c r="R21" s="5">
        <f t="shared" si="4"/>
        <v>6101.4335382462232</v>
      </c>
      <c r="S21" s="5">
        <f t="shared" si="5"/>
        <v>0.10043273718705964</v>
      </c>
      <c r="T21" s="17"/>
      <c r="U21" s="23" t="s">
        <v>41</v>
      </c>
      <c r="V21" s="41">
        <f>W3/W4</f>
        <v>3.5000396214253287</v>
      </c>
      <c r="W21" s="26" t="s">
        <v>36</v>
      </c>
      <c r="X21" s="17"/>
      <c r="Y21" s="17"/>
      <c r="Z21" s="5">
        <f>W3-W4*Y13</f>
        <v>0.22386362738442395</v>
      </c>
      <c r="AA21" s="5">
        <f>W3+W4*Y13</f>
        <v>0.79690980381000331</v>
      </c>
    </row>
    <row r="22" spans="1:27">
      <c r="A22" s="5">
        <v>21</v>
      </c>
      <c r="B22" s="5">
        <v>2848</v>
      </c>
      <c r="C22" s="5">
        <v>5066</v>
      </c>
      <c r="D22" s="5">
        <v>200</v>
      </c>
      <c r="E22" s="5">
        <v>184</v>
      </c>
      <c r="F22" s="5">
        <v>3561</v>
      </c>
      <c r="G22" s="5">
        <v>1963</v>
      </c>
      <c r="H22" s="5">
        <v>157</v>
      </c>
      <c r="I22" s="5">
        <v>3</v>
      </c>
      <c r="J22" s="5">
        <v>66</v>
      </c>
      <c r="K22" s="5">
        <v>12</v>
      </c>
      <c r="L22" s="5">
        <v>142</v>
      </c>
      <c r="M22" s="5">
        <f t="shared" si="0"/>
        <v>152.4635864185706</v>
      </c>
      <c r="N22" s="5">
        <f t="shared" si="1"/>
        <v>-10.4635864185706</v>
      </c>
      <c r="O22" s="5">
        <f t="shared" si="2"/>
        <v>109.4866407388951</v>
      </c>
      <c r="P22" s="5">
        <f t="shared" si="6"/>
        <v>2.6422682804322624</v>
      </c>
      <c r="Q22" s="5">
        <f t="shared" si="3"/>
        <v>-1145.6229270504214</v>
      </c>
      <c r="R22" s="5">
        <f t="shared" si="4"/>
        <v>11987.324500287885</v>
      </c>
      <c r="S22" s="5">
        <f t="shared" si="5"/>
        <v>7.3687228299792962E-2</v>
      </c>
      <c r="T22" s="17"/>
      <c r="U22" s="23" t="s">
        <v>42</v>
      </c>
      <c r="V22" s="5">
        <f>V3/V4</f>
        <v>-72.790181498109533</v>
      </c>
      <c r="W22" s="27" t="s">
        <v>31</v>
      </c>
      <c r="X22" s="17"/>
      <c r="Y22" s="17"/>
      <c r="Z22" s="5">
        <f>V3-V4*Y13</f>
        <v>-0.95960058206421306</v>
      </c>
      <c r="AA22" s="5">
        <f>V3+V4*Y13</f>
        <v>-0.90915615528824989</v>
      </c>
    </row>
    <row r="23" spans="1:27">
      <c r="A23" s="5">
        <v>22</v>
      </c>
      <c r="B23" s="5">
        <v>1384</v>
      </c>
      <c r="C23" s="5">
        <v>2467</v>
      </c>
      <c r="D23" s="5">
        <v>15</v>
      </c>
      <c r="E23" s="5">
        <v>20</v>
      </c>
      <c r="F23" s="5">
        <v>2196</v>
      </c>
      <c r="G23" s="5">
        <v>1172</v>
      </c>
      <c r="H23" s="5">
        <v>15</v>
      </c>
      <c r="I23" s="5">
        <v>0</v>
      </c>
      <c r="J23" s="5">
        <v>0</v>
      </c>
      <c r="K23" s="5">
        <v>0</v>
      </c>
      <c r="L23" s="5">
        <v>15</v>
      </c>
      <c r="M23" s="5">
        <f t="shared" si="0"/>
        <v>12.923379119869715</v>
      </c>
      <c r="N23" s="5">
        <f t="shared" si="1"/>
        <v>2.0766208801302852</v>
      </c>
      <c r="O23" s="5">
        <f t="shared" si="2"/>
        <v>4.3123542797930803</v>
      </c>
      <c r="P23" s="5">
        <f t="shared" si="6"/>
        <v>157.25679909439094</v>
      </c>
      <c r="Q23" s="5">
        <f t="shared" si="3"/>
        <v>8.9551249399375088</v>
      </c>
      <c r="R23" s="5">
        <f t="shared" si="4"/>
        <v>18.596399434449697</v>
      </c>
      <c r="S23" s="5">
        <f t="shared" si="5"/>
        <v>0.13844139200868569</v>
      </c>
      <c r="T23" s="17"/>
      <c r="U23" s="23" t="s">
        <v>43</v>
      </c>
      <c r="V23" s="5">
        <f>U3/U4</f>
        <v>9.4941790738275298</v>
      </c>
      <c r="W23" s="23" t="s">
        <v>36</v>
      </c>
      <c r="X23" s="76" t="s">
        <v>74</v>
      </c>
      <c r="Y23" s="77"/>
      <c r="Z23" s="5">
        <f>U3-U4*Y13</f>
        <v>0.7122810592228892</v>
      </c>
      <c r="AA23" s="5">
        <f>U3+U4*Y13</f>
        <v>1.0840382110167648</v>
      </c>
    </row>
    <row r="24" spans="1:27">
      <c r="A24" s="5">
        <v>23</v>
      </c>
      <c r="B24" s="5">
        <v>3454</v>
      </c>
      <c r="C24" s="5">
        <v>6853</v>
      </c>
      <c r="D24" s="5">
        <v>118</v>
      </c>
      <c r="E24" s="5">
        <v>130</v>
      </c>
      <c r="F24" s="5">
        <v>6282</v>
      </c>
      <c r="G24" s="5">
        <v>3100</v>
      </c>
      <c r="H24" s="5">
        <v>106</v>
      </c>
      <c r="I24" s="5">
        <v>0</v>
      </c>
      <c r="J24" s="5">
        <v>16</v>
      </c>
      <c r="K24" s="5">
        <v>2</v>
      </c>
      <c r="L24" s="5">
        <v>104</v>
      </c>
      <c r="M24" s="5">
        <f t="shared" si="0"/>
        <v>105.08335139356046</v>
      </c>
      <c r="N24" s="5">
        <f t="shared" si="1"/>
        <v>-1.0833513935604628</v>
      </c>
      <c r="O24" s="5">
        <f t="shared" si="2"/>
        <v>1.1736502419293968</v>
      </c>
      <c r="P24" s="5">
        <f t="shared" si="6"/>
        <v>9.9854247704942765</v>
      </c>
      <c r="Q24" s="5">
        <f t="shared" si="3"/>
        <v>-1.2714756251467865</v>
      </c>
      <c r="R24" s="5">
        <f t="shared" si="4"/>
        <v>1.3774548903809316</v>
      </c>
      <c r="S24" s="5">
        <f t="shared" si="5"/>
        <v>1.0416840322696758E-2</v>
      </c>
      <c r="T24" s="17"/>
    </row>
    <row r="25" spans="1:27">
      <c r="A25" s="5">
        <v>24</v>
      </c>
      <c r="B25" s="5">
        <v>2723</v>
      </c>
      <c r="C25" s="5">
        <v>4888</v>
      </c>
      <c r="D25" s="5">
        <v>176</v>
      </c>
      <c r="E25" s="5">
        <v>143</v>
      </c>
      <c r="F25" s="5">
        <v>2964</v>
      </c>
      <c r="G25" s="5">
        <v>1621</v>
      </c>
      <c r="H25" s="5">
        <v>143</v>
      </c>
      <c r="I25" s="5">
        <v>0</v>
      </c>
      <c r="J25" s="5">
        <v>72</v>
      </c>
      <c r="K25" s="5">
        <v>24</v>
      </c>
      <c r="L25" s="5">
        <v>118</v>
      </c>
      <c r="M25" s="5">
        <f t="shared" si="0"/>
        <v>131.52912111296541</v>
      </c>
      <c r="N25" s="5">
        <f t="shared" si="1"/>
        <v>-13.529121112965413</v>
      </c>
      <c r="O25" s="5">
        <f t="shared" si="2"/>
        <v>183.03711808928651</v>
      </c>
      <c r="P25" s="5">
        <f t="shared" si="6"/>
        <v>154.89718390845718</v>
      </c>
      <c r="Q25" s="5">
        <f t="shared" si="3"/>
        <v>-2476.3313387981098</v>
      </c>
      <c r="R25" s="5">
        <f t="shared" si="4"/>
        <v>33502.586598431415</v>
      </c>
      <c r="S25" s="5">
        <f t="shared" si="5"/>
        <v>0.11465356875394418</v>
      </c>
      <c r="T25" s="17"/>
      <c r="U25" s="36" t="s">
        <v>47</v>
      </c>
      <c r="V25" s="39">
        <f>U7</f>
        <v>386649901.27738529</v>
      </c>
    </row>
    <row r="26" spans="1:27">
      <c r="A26" s="5">
        <v>25</v>
      </c>
      <c r="B26" s="5">
        <v>8488</v>
      </c>
      <c r="C26" s="5">
        <v>15294</v>
      </c>
      <c r="D26" s="5">
        <v>1341</v>
      </c>
      <c r="E26" s="5">
        <v>1489</v>
      </c>
      <c r="F26" s="5">
        <v>9684</v>
      </c>
      <c r="G26" s="5">
        <v>5244</v>
      </c>
      <c r="H26" s="5">
        <v>995</v>
      </c>
      <c r="I26" s="5">
        <v>3</v>
      </c>
      <c r="J26" s="5">
        <v>99</v>
      </c>
      <c r="K26" s="5">
        <v>19</v>
      </c>
      <c r="L26" s="5">
        <v>1270</v>
      </c>
      <c r="M26" s="5">
        <f t="shared" si="0"/>
        <v>1294.9152219944806</v>
      </c>
      <c r="N26" s="5">
        <f t="shared" si="1"/>
        <v>-24.915221994480589</v>
      </c>
      <c r="O26" s="5">
        <f t="shared" si="2"/>
        <v>620.76828703424928</v>
      </c>
      <c r="P26" s="5">
        <f t="shared" si="6"/>
        <v>129.64329328404068</v>
      </c>
      <c r="Q26" s="5">
        <f t="shared" si="3"/>
        <v>-15466.579678591768</v>
      </c>
      <c r="R26" s="5">
        <f t="shared" si="4"/>
        <v>385353.26618743612</v>
      </c>
      <c r="S26" s="5">
        <f t="shared" si="5"/>
        <v>1.9618285035024087E-2</v>
      </c>
      <c r="T26" s="17"/>
      <c r="U26" s="16" t="s">
        <v>48</v>
      </c>
      <c r="V26" s="32">
        <f>V7</f>
        <v>502864.6399531879</v>
      </c>
    </row>
    <row r="27" spans="1:27">
      <c r="A27" s="5">
        <v>26</v>
      </c>
      <c r="B27" s="5">
        <v>8284</v>
      </c>
      <c r="C27" s="5">
        <v>15104</v>
      </c>
      <c r="D27" s="5">
        <v>1521</v>
      </c>
      <c r="E27" s="5">
        <v>1711</v>
      </c>
      <c r="F27" s="5">
        <v>10266</v>
      </c>
      <c r="G27" s="5">
        <v>5372</v>
      </c>
      <c r="H27" s="5">
        <v>1200</v>
      </c>
      <c r="I27" s="5">
        <v>0</v>
      </c>
      <c r="J27" s="5">
        <v>88</v>
      </c>
      <c r="K27" s="5">
        <v>18</v>
      </c>
      <c r="L27" s="5">
        <v>1462</v>
      </c>
      <c r="M27" s="5">
        <f t="shared" si="0"/>
        <v>1489.0621979942484</v>
      </c>
      <c r="N27" s="5">
        <f t="shared" si="1"/>
        <v>-27.062197994248436</v>
      </c>
      <c r="O27" s="5">
        <f t="shared" si="2"/>
        <v>732.36256027990407</v>
      </c>
      <c r="P27" s="5">
        <f t="shared" si="6"/>
        <v>4.6095059435791441</v>
      </c>
      <c r="Q27" s="5">
        <f t="shared" si="3"/>
        <v>-19819.340609869469</v>
      </c>
      <c r="R27" s="5">
        <f t="shared" si="4"/>
        <v>536354.91969973617</v>
      </c>
      <c r="S27" s="5">
        <f t="shared" si="5"/>
        <v>1.8510395344903171E-2</v>
      </c>
      <c r="T27" s="17"/>
      <c r="U27" s="16" t="s">
        <v>49</v>
      </c>
      <c r="V27" s="32">
        <f>V25+V26</f>
        <v>387152765.91733849</v>
      </c>
    </row>
    <row r="28" spans="1:27">
      <c r="A28" s="5">
        <v>27</v>
      </c>
      <c r="B28" s="5">
        <v>19552</v>
      </c>
      <c r="C28" s="5">
        <v>34143</v>
      </c>
      <c r="D28" s="5">
        <v>2806</v>
      </c>
      <c r="E28" s="5">
        <v>3420</v>
      </c>
      <c r="F28" s="5">
        <v>17748</v>
      </c>
      <c r="G28" s="5">
        <v>9824</v>
      </c>
      <c r="H28" s="5">
        <v>1779</v>
      </c>
      <c r="I28" s="5">
        <v>10</v>
      </c>
      <c r="J28" s="5">
        <v>412</v>
      </c>
      <c r="K28" s="5">
        <v>72</v>
      </c>
      <c r="L28" s="5">
        <v>2531</v>
      </c>
      <c r="M28" s="5">
        <f t="shared" si="0"/>
        <v>2544.8954571667023</v>
      </c>
      <c r="N28" s="5">
        <f t="shared" si="1"/>
        <v>-13.895457166702272</v>
      </c>
      <c r="O28" s="5">
        <f t="shared" si="2"/>
        <v>193.08372987165754</v>
      </c>
      <c r="P28" s="5">
        <f t="shared" si="6"/>
        <v>173.36306401977103</v>
      </c>
      <c r="Q28" s="5">
        <f t="shared" si="3"/>
        <v>-2682.9866980187294</v>
      </c>
      <c r="R28" s="5">
        <f t="shared" si="4"/>
        <v>37281.326741151221</v>
      </c>
      <c r="S28" s="5">
        <f t="shared" si="5"/>
        <v>5.4901055577646274E-3</v>
      </c>
      <c r="T28" s="17"/>
      <c r="U28" s="16" t="s">
        <v>46</v>
      </c>
      <c r="V28" s="40">
        <f>1-V26/V27</f>
        <v>0.99870112089019514</v>
      </c>
    </row>
    <row r="29" spans="1:27">
      <c r="A29" s="5">
        <v>28</v>
      </c>
      <c r="B29" s="5">
        <v>2478</v>
      </c>
      <c r="C29" s="5">
        <v>4306</v>
      </c>
      <c r="D29" s="5">
        <v>212</v>
      </c>
      <c r="E29" s="5">
        <v>149</v>
      </c>
      <c r="F29" s="5">
        <v>2612</v>
      </c>
      <c r="G29" s="5">
        <v>1443</v>
      </c>
      <c r="H29" s="5">
        <v>166</v>
      </c>
      <c r="I29" s="5">
        <v>0</v>
      </c>
      <c r="J29" s="5">
        <v>100</v>
      </c>
      <c r="K29" s="5">
        <v>17</v>
      </c>
      <c r="L29" s="5">
        <v>124</v>
      </c>
      <c r="M29" s="5">
        <f t="shared" si="0"/>
        <v>135.72645314210649</v>
      </c>
      <c r="N29" s="5">
        <f t="shared" si="1"/>
        <v>-11.726453142106493</v>
      </c>
      <c r="O29" s="5">
        <f t="shared" si="2"/>
        <v>137.50970329401923</v>
      </c>
      <c r="P29" s="5">
        <f t="shared" si="6"/>
        <v>4.7045784587126862</v>
      </c>
      <c r="Q29" s="5">
        <f t="shared" si="3"/>
        <v>-1612.5010922622835</v>
      </c>
      <c r="R29" s="5">
        <f t="shared" si="4"/>
        <v>18908.918500009204</v>
      </c>
      <c r="S29" s="5">
        <f t="shared" si="5"/>
        <v>9.456817050085882E-2</v>
      </c>
      <c r="T29" s="17"/>
      <c r="U29" s="18" t="s">
        <v>50</v>
      </c>
      <c r="V29" s="35">
        <f>1-(1-V28)*(496/485)</f>
        <v>0.99867166177636446</v>
      </c>
    </row>
    <row r="30" spans="1:27">
      <c r="A30" s="5">
        <v>29</v>
      </c>
      <c r="B30" s="5">
        <v>9560</v>
      </c>
      <c r="C30" s="5">
        <v>18264</v>
      </c>
      <c r="D30" s="5">
        <v>973</v>
      </c>
      <c r="E30" s="5">
        <v>885</v>
      </c>
      <c r="F30" s="5">
        <v>9217</v>
      </c>
      <c r="G30" s="5">
        <v>4748</v>
      </c>
      <c r="H30" s="5">
        <v>621</v>
      </c>
      <c r="I30" s="5">
        <v>36</v>
      </c>
      <c r="J30" s="5">
        <v>523</v>
      </c>
      <c r="K30" s="5">
        <v>63</v>
      </c>
      <c r="L30" s="5">
        <v>559</v>
      </c>
      <c r="M30" s="5">
        <f t="shared" si="0"/>
        <v>574.21656799061486</v>
      </c>
      <c r="N30" s="5">
        <f t="shared" si="1"/>
        <v>-15.216567990614863</v>
      </c>
      <c r="O30" s="5">
        <f t="shared" si="2"/>
        <v>231.54394141300483</v>
      </c>
      <c r="P30" s="5">
        <f t="shared" si="6"/>
        <v>12.1809016557786</v>
      </c>
      <c r="Q30" s="5">
        <f t="shared" si="3"/>
        <v>-3523.3041273259323</v>
      </c>
      <c r="R30" s="5">
        <f t="shared" si="4"/>
        <v>53612.596805069013</v>
      </c>
      <c r="S30" s="5">
        <f t="shared" si="5"/>
        <v>2.7221051861565048E-2</v>
      </c>
      <c r="T30" s="17"/>
    </row>
    <row r="31" spans="1:27">
      <c r="A31" s="5">
        <v>30</v>
      </c>
      <c r="B31" s="5">
        <v>36208</v>
      </c>
      <c r="C31" s="5">
        <v>61262</v>
      </c>
      <c r="D31" s="5">
        <v>1141</v>
      </c>
      <c r="E31" s="5">
        <v>1728</v>
      </c>
      <c r="F31" s="5">
        <v>30131</v>
      </c>
      <c r="G31" s="5">
        <v>14112</v>
      </c>
      <c r="H31" s="5">
        <v>559</v>
      </c>
      <c r="I31" s="5">
        <v>18</v>
      </c>
      <c r="J31" s="5">
        <v>143</v>
      </c>
      <c r="K31" s="5">
        <v>13</v>
      </c>
      <c r="L31" s="5">
        <v>1068</v>
      </c>
      <c r="M31" s="5">
        <f t="shared" si="0"/>
        <v>1035.5545198001223</v>
      </c>
      <c r="N31" s="5">
        <f t="shared" si="1"/>
        <v>32.445480199877693</v>
      </c>
      <c r="O31" s="5">
        <f t="shared" si="2"/>
        <v>1052.7091854006553</v>
      </c>
      <c r="P31" s="5">
        <f t="shared" si="6"/>
        <v>2271.6708377128348</v>
      </c>
      <c r="Q31" s="5">
        <f t="shared" si="3"/>
        <v>34155.655031146336</v>
      </c>
      <c r="R31" s="5">
        <f t="shared" si="4"/>
        <v>1108196.6290269112</v>
      </c>
      <c r="S31" s="5">
        <f t="shared" si="5"/>
        <v>3.0379663108499714E-2</v>
      </c>
      <c r="T31" s="17"/>
      <c r="U31" s="23" t="s">
        <v>67</v>
      </c>
      <c r="V31" s="16"/>
      <c r="W31" s="17"/>
      <c r="X31" s="17"/>
    </row>
    <row r="32" spans="1:27">
      <c r="A32" s="5">
        <v>31</v>
      </c>
      <c r="B32" s="5">
        <v>4940</v>
      </c>
      <c r="C32" s="5">
        <v>9390</v>
      </c>
      <c r="D32" s="5">
        <v>385</v>
      </c>
      <c r="E32" s="5">
        <v>501</v>
      </c>
      <c r="F32" s="5">
        <v>5860</v>
      </c>
      <c r="G32" s="5">
        <v>2930</v>
      </c>
      <c r="H32" s="5">
        <v>273</v>
      </c>
      <c r="I32" s="5">
        <v>33</v>
      </c>
      <c r="J32" s="5">
        <v>107</v>
      </c>
      <c r="K32" s="5">
        <v>22</v>
      </c>
      <c r="L32" s="5">
        <v>306</v>
      </c>
      <c r="M32" s="5">
        <f t="shared" si="0"/>
        <v>327.40900672805139</v>
      </c>
      <c r="N32" s="5">
        <f t="shared" si="1"/>
        <v>-21.409006728051395</v>
      </c>
      <c r="O32" s="5">
        <f t="shared" si="2"/>
        <v>458.34556908174989</v>
      </c>
      <c r="P32" s="5">
        <f t="shared" si="6"/>
        <v>2900.305762270485</v>
      </c>
      <c r="Q32" s="5">
        <f t="shared" si="3"/>
        <v>-9812.7233722437286</v>
      </c>
      <c r="R32" s="5">
        <f t="shared" si="4"/>
        <v>210080.66069687315</v>
      </c>
      <c r="S32" s="5">
        <f t="shared" si="5"/>
        <v>6.9964074274677768E-2</v>
      </c>
      <c r="T32" s="17"/>
      <c r="U32" s="16"/>
      <c r="V32" s="5" t="s">
        <v>75</v>
      </c>
      <c r="W32" s="17"/>
      <c r="X32" s="17"/>
    </row>
    <row r="33" spans="1:38">
      <c r="A33" s="5">
        <v>32</v>
      </c>
      <c r="B33" s="5">
        <v>1683</v>
      </c>
      <c r="C33" s="5">
        <v>2929</v>
      </c>
      <c r="D33" s="5">
        <v>192</v>
      </c>
      <c r="E33" s="5">
        <v>221</v>
      </c>
      <c r="F33" s="5">
        <v>1585</v>
      </c>
      <c r="G33" s="5">
        <v>858</v>
      </c>
      <c r="H33" s="5">
        <v>131</v>
      </c>
      <c r="I33" s="5">
        <v>1</v>
      </c>
      <c r="J33" s="5">
        <v>27</v>
      </c>
      <c r="K33" s="5">
        <v>11</v>
      </c>
      <c r="L33" s="5">
        <v>171</v>
      </c>
      <c r="M33" s="5">
        <f t="shared" si="0"/>
        <v>178.88300014035281</v>
      </c>
      <c r="N33" s="5">
        <f t="shared" si="1"/>
        <v>-7.8830001403528058</v>
      </c>
      <c r="O33" s="5">
        <f t="shared" si="2"/>
        <v>62.141691212802357</v>
      </c>
      <c r="P33" s="5">
        <f t="shared" si="6"/>
        <v>182.95285421046563</v>
      </c>
      <c r="Q33" s="5">
        <f t="shared" si="3"/>
        <v>-489.86296055228172</v>
      </c>
      <c r="R33" s="5">
        <f t="shared" si="4"/>
        <v>3861.5897867872777</v>
      </c>
      <c r="S33" s="5">
        <f t="shared" si="5"/>
        <v>4.6099416025455003E-2</v>
      </c>
      <c r="T33" s="17"/>
      <c r="U33" s="23" t="s">
        <v>68</v>
      </c>
      <c r="V33" s="5">
        <v>1.8169999999999999</v>
      </c>
      <c r="W33" s="17"/>
      <c r="X33" s="17"/>
    </row>
    <row r="34" spans="1:38">
      <c r="A34" s="5">
        <v>33</v>
      </c>
      <c r="B34" s="5">
        <v>5280</v>
      </c>
      <c r="C34" s="5">
        <v>9578</v>
      </c>
      <c r="D34" s="5">
        <v>368</v>
      </c>
      <c r="E34" s="5">
        <v>345</v>
      </c>
      <c r="F34" s="5">
        <v>4480</v>
      </c>
      <c r="G34" s="5">
        <v>2422</v>
      </c>
      <c r="H34" s="5">
        <v>268</v>
      </c>
      <c r="I34" s="5">
        <v>2</v>
      </c>
      <c r="J34" s="5">
        <v>155</v>
      </c>
      <c r="K34" s="5">
        <v>47</v>
      </c>
      <c r="L34" s="5">
        <v>237</v>
      </c>
      <c r="M34" s="5">
        <f t="shared" si="0"/>
        <v>270.92357342373447</v>
      </c>
      <c r="N34" s="5">
        <f t="shared" si="1"/>
        <v>-33.923573423734467</v>
      </c>
      <c r="O34" s="5">
        <f t="shared" si="2"/>
        <v>1150.8088338355035</v>
      </c>
      <c r="P34" s="5">
        <f t="shared" si="6"/>
        <v>678.11145692717071</v>
      </c>
      <c r="Q34" s="5">
        <f t="shared" si="3"/>
        <v>-39039.547971300941</v>
      </c>
      <c r="R34" s="5">
        <f t="shared" si="4"/>
        <v>1324360.9720338315</v>
      </c>
      <c r="S34" s="5">
        <f t="shared" si="5"/>
        <v>0.14313744060647454</v>
      </c>
      <c r="T34" s="17"/>
      <c r="U34" s="23" t="s">
        <v>69</v>
      </c>
      <c r="V34" s="5">
        <v>1.89</v>
      </c>
      <c r="W34" s="17"/>
      <c r="X34" s="17"/>
    </row>
    <row r="35" spans="1:38">
      <c r="A35" s="5">
        <v>34</v>
      </c>
      <c r="B35" s="5">
        <v>3002</v>
      </c>
      <c r="C35" s="5">
        <v>5318</v>
      </c>
      <c r="D35" s="5">
        <v>268</v>
      </c>
      <c r="E35" s="5">
        <v>247</v>
      </c>
      <c r="F35" s="5">
        <v>3039</v>
      </c>
      <c r="G35" s="5">
        <v>1676</v>
      </c>
      <c r="H35" s="5">
        <v>194</v>
      </c>
      <c r="I35" s="5">
        <v>4</v>
      </c>
      <c r="J35" s="5">
        <v>98</v>
      </c>
      <c r="K35" s="5">
        <v>23</v>
      </c>
      <c r="L35" s="5">
        <v>185</v>
      </c>
      <c r="M35" s="5">
        <f t="shared" si="0"/>
        <v>202.10784897696189</v>
      </c>
      <c r="N35" s="5">
        <f t="shared" si="1"/>
        <v>-17.10784897696189</v>
      </c>
      <c r="O35" s="5">
        <f t="shared" si="2"/>
        <v>292.67849661853597</v>
      </c>
      <c r="P35" s="5">
        <f t="shared" si="6"/>
        <v>282.76858866978489</v>
      </c>
      <c r="Q35" s="5">
        <f t="shared" si="3"/>
        <v>-5007.0995189541645</v>
      </c>
      <c r="R35" s="5">
        <f t="shared" si="4"/>
        <v>85660.702382886375</v>
      </c>
      <c r="S35" s="5">
        <f t="shared" si="5"/>
        <v>9.2474859334929133E-2</v>
      </c>
      <c r="T35" s="17"/>
      <c r="U35" s="23" t="s">
        <v>71</v>
      </c>
      <c r="V35" s="5">
        <f>4-V34</f>
        <v>2.1100000000000003</v>
      </c>
      <c r="W35" s="17"/>
      <c r="X35" s="17"/>
    </row>
    <row r="36" spans="1:38">
      <c r="A36" s="5">
        <v>35</v>
      </c>
      <c r="B36" s="5">
        <v>3766</v>
      </c>
      <c r="C36" s="5">
        <v>7149</v>
      </c>
      <c r="D36" s="5">
        <v>298</v>
      </c>
      <c r="E36" s="5">
        <v>431</v>
      </c>
      <c r="F36" s="5">
        <v>5782</v>
      </c>
      <c r="G36" s="5">
        <v>2938</v>
      </c>
      <c r="H36" s="5">
        <v>244</v>
      </c>
      <c r="I36" s="5">
        <v>2</v>
      </c>
      <c r="J36" s="5">
        <v>56</v>
      </c>
      <c r="K36" s="5">
        <v>17</v>
      </c>
      <c r="L36" s="5">
        <v>260</v>
      </c>
      <c r="M36" s="5">
        <f t="shared" si="0"/>
        <v>267.10277819531035</v>
      </c>
      <c r="N36" s="5">
        <f t="shared" si="1"/>
        <v>-7.1027781953103499</v>
      </c>
      <c r="O36" s="5">
        <f t="shared" si="2"/>
        <v>50.449458091776151</v>
      </c>
      <c r="P36" s="5">
        <f t="shared" si="6"/>
        <v>100.10144134585735</v>
      </c>
      <c r="Q36" s="5">
        <f t="shared" si="3"/>
        <v>-358.33131089949092</v>
      </c>
      <c r="R36" s="5">
        <f t="shared" si="4"/>
        <v>2545.1478217538784</v>
      </c>
      <c r="S36" s="5">
        <f t="shared" si="5"/>
        <v>2.7318377674270578E-2</v>
      </c>
      <c r="T36" s="17"/>
      <c r="U36" s="23" t="s">
        <v>72</v>
      </c>
      <c r="V36" s="5">
        <f>4-V33</f>
        <v>2.1829999999999998</v>
      </c>
      <c r="W36" s="17"/>
      <c r="X36" s="44"/>
    </row>
    <row r="37" spans="1:38">
      <c r="A37" s="5">
        <v>36</v>
      </c>
      <c r="B37" s="5">
        <v>4512</v>
      </c>
      <c r="C37" s="5">
        <v>7808</v>
      </c>
      <c r="D37" s="5">
        <v>423</v>
      </c>
      <c r="E37" s="5">
        <v>431</v>
      </c>
      <c r="F37" s="5">
        <v>5183</v>
      </c>
      <c r="G37" s="5">
        <v>2954</v>
      </c>
      <c r="H37" s="5">
        <v>316</v>
      </c>
      <c r="I37" s="5">
        <v>6</v>
      </c>
      <c r="J37" s="5">
        <v>172</v>
      </c>
      <c r="K37" s="5">
        <v>21</v>
      </c>
      <c r="L37" s="5">
        <v>284</v>
      </c>
      <c r="M37" s="5">
        <f t="shared" si="0"/>
        <v>290.75455820667526</v>
      </c>
      <c r="N37" s="5">
        <f t="shared" si="1"/>
        <v>-6.7545582066752559</v>
      </c>
      <c r="O37" s="5">
        <f t="shared" si="2"/>
        <v>45.62405656736405</v>
      </c>
      <c r="P37" s="5">
        <f t="shared" si="6"/>
        <v>0.12125716048502504</v>
      </c>
      <c r="Q37" s="5">
        <f t="shared" si="3"/>
        <v>-308.17034570890496</v>
      </c>
      <c r="R37" s="5">
        <f t="shared" si="4"/>
        <v>2081.5545376620348</v>
      </c>
      <c r="S37" s="5">
        <f t="shared" si="5"/>
        <v>2.3783655657307241E-2</v>
      </c>
      <c r="T37" s="17"/>
      <c r="U37" s="23" t="s">
        <v>70</v>
      </c>
      <c r="V37" s="23">
        <f>P499</f>
        <v>1.8068938363585401</v>
      </c>
      <c r="W37" s="5" t="s">
        <v>76</v>
      </c>
      <c r="X37" s="73" t="s">
        <v>139</v>
      </c>
      <c r="Y37" s="75"/>
    </row>
    <row r="38" spans="1:38">
      <c r="A38" s="5">
        <v>37</v>
      </c>
      <c r="B38" s="5">
        <v>2690</v>
      </c>
      <c r="C38" s="5">
        <v>4628</v>
      </c>
      <c r="D38" s="5">
        <v>252</v>
      </c>
      <c r="E38" s="5">
        <v>226</v>
      </c>
      <c r="F38" s="5">
        <v>3052</v>
      </c>
      <c r="G38" s="5">
        <v>1727</v>
      </c>
      <c r="H38" s="5">
        <v>199</v>
      </c>
      <c r="I38" s="5">
        <v>0</v>
      </c>
      <c r="J38" s="5">
        <v>96</v>
      </c>
      <c r="K38" s="5">
        <v>17</v>
      </c>
      <c r="L38" s="5">
        <v>168</v>
      </c>
      <c r="M38" s="5">
        <f t="shared" si="0"/>
        <v>180.66149255560128</v>
      </c>
      <c r="N38" s="5">
        <f t="shared" si="1"/>
        <v>-12.661492555601285</v>
      </c>
      <c r="O38" s="5">
        <f t="shared" si="2"/>
        <v>160.31339373554675</v>
      </c>
      <c r="P38" s="5">
        <f t="shared" si="6"/>
        <v>34.891873402522172</v>
      </c>
      <c r="Q38" s="5">
        <f t="shared" si="3"/>
        <v>-2029.8068413458029</v>
      </c>
      <c r="R38" s="5">
        <f t="shared" si="4"/>
        <v>25700.384211008441</v>
      </c>
      <c r="S38" s="5">
        <f t="shared" si="5"/>
        <v>7.5366027116674311E-2</v>
      </c>
      <c r="T38" s="17"/>
    </row>
    <row r="39" spans="1:38">
      <c r="A39" s="5">
        <v>38</v>
      </c>
      <c r="B39" s="5">
        <v>19800</v>
      </c>
      <c r="C39" s="5">
        <v>28663</v>
      </c>
      <c r="D39" s="5">
        <v>479</v>
      </c>
      <c r="E39" s="5">
        <v>805</v>
      </c>
      <c r="F39" s="5">
        <v>5187</v>
      </c>
      <c r="G39" s="5">
        <v>2752</v>
      </c>
      <c r="H39" s="5">
        <v>248</v>
      </c>
      <c r="I39" s="5">
        <v>16</v>
      </c>
      <c r="J39" s="5">
        <v>76</v>
      </c>
      <c r="K39" s="5">
        <v>8</v>
      </c>
      <c r="L39" s="5">
        <v>424</v>
      </c>
      <c r="M39" s="5">
        <f t="shared" si="0"/>
        <v>422.74958753097184</v>
      </c>
      <c r="N39" s="5">
        <f t="shared" si="1"/>
        <v>1.2504124690281628</v>
      </c>
      <c r="O39" s="5">
        <f t="shared" si="2"/>
        <v>1.5635313427011062</v>
      </c>
      <c r="P39" s="5">
        <f t="shared" si="6"/>
        <v>193.54110141431008</v>
      </c>
      <c r="Q39" s="5">
        <f t="shared" si="3"/>
        <v>1.9550590866298088</v>
      </c>
      <c r="R39" s="5">
        <f t="shared" si="4"/>
        <v>2.4446302596087239</v>
      </c>
      <c r="S39" s="5">
        <f t="shared" si="5"/>
        <v>2.9490860118588746E-3</v>
      </c>
      <c r="T39" s="17"/>
      <c r="U39" s="47" t="s">
        <v>102</v>
      </c>
      <c r="V39" s="16"/>
      <c r="W39" s="17"/>
      <c r="X39" s="17"/>
      <c r="Y39" s="17"/>
    </row>
    <row r="40" spans="1:38">
      <c r="A40" s="5">
        <v>39</v>
      </c>
      <c r="B40" s="5">
        <v>17576</v>
      </c>
      <c r="C40" s="5">
        <v>33058</v>
      </c>
      <c r="D40" s="5">
        <v>5352</v>
      </c>
      <c r="E40" s="5">
        <v>6547</v>
      </c>
      <c r="F40" s="5">
        <v>23135</v>
      </c>
      <c r="G40" s="5">
        <v>11792</v>
      </c>
      <c r="H40" s="5">
        <v>4104</v>
      </c>
      <c r="I40" s="5">
        <v>11</v>
      </c>
      <c r="J40" s="5">
        <v>227</v>
      </c>
      <c r="K40" s="5">
        <v>31</v>
      </c>
      <c r="L40" s="5">
        <v>5202</v>
      </c>
      <c r="M40" s="5">
        <f t="shared" si="0"/>
        <v>5302.930077027926</v>
      </c>
      <c r="N40" s="5">
        <f t="shared" si="1"/>
        <v>-100.93007702792602</v>
      </c>
      <c r="O40" s="5">
        <f t="shared" si="2"/>
        <v>10186.880448863079</v>
      </c>
      <c r="P40" s="5">
        <f t="shared" si="6"/>
        <v>10440.852433837164</v>
      </c>
      <c r="Q40" s="5">
        <f t="shared" si="3"/>
        <v>-1028162.6283780242</v>
      </c>
      <c r="R40" s="5">
        <f t="shared" si="4"/>
        <v>103772533.27942885</v>
      </c>
      <c r="S40" s="5">
        <f t="shared" si="5"/>
        <v>1.9402167825437529E-2</v>
      </c>
      <c r="T40" s="17"/>
      <c r="U40" s="5" t="s">
        <v>103</v>
      </c>
      <c r="V40" s="5">
        <f>Q498/(((O498/496)^(3/2))*496)</f>
        <v>2.6458295224188917</v>
      </c>
      <c r="W40" s="61" t="s">
        <v>144</v>
      </c>
      <c r="X40" s="61">
        <v>5.9914645499999999</v>
      </c>
    </row>
    <row r="41" spans="1:38">
      <c r="A41" s="5">
        <v>40</v>
      </c>
      <c r="B41" s="5">
        <v>3290</v>
      </c>
      <c r="C41" s="5">
        <v>6085</v>
      </c>
      <c r="D41" s="5">
        <v>306</v>
      </c>
      <c r="E41" s="5">
        <v>402</v>
      </c>
      <c r="F41" s="5">
        <v>4986</v>
      </c>
      <c r="G41" s="5">
        <v>2584</v>
      </c>
      <c r="H41" s="5">
        <v>247</v>
      </c>
      <c r="I41" s="5">
        <v>1</v>
      </c>
      <c r="J41" s="5">
        <v>44</v>
      </c>
      <c r="K41" s="5">
        <v>14</v>
      </c>
      <c r="L41" s="5">
        <v>284</v>
      </c>
      <c r="M41" s="5">
        <f t="shared" si="0"/>
        <v>283.14331702873591</v>
      </c>
      <c r="N41" s="5">
        <f t="shared" si="1"/>
        <v>0.85668297126409243</v>
      </c>
      <c r="O41" s="5">
        <f t="shared" si="2"/>
        <v>0.73390571325387377</v>
      </c>
      <c r="P41" s="5">
        <f t="shared" si="6"/>
        <v>10360.544511132728</v>
      </c>
      <c r="Q41" s="5">
        <f t="shared" si="3"/>
        <v>0.62872452705802162</v>
      </c>
      <c r="R41" s="5">
        <f t="shared" si="4"/>
        <v>0.53861759594667724</v>
      </c>
      <c r="S41" s="5">
        <f t="shared" si="5"/>
        <v>3.0164893354369454E-3</v>
      </c>
      <c r="T41" s="17"/>
      <c r="U41" s="5" t="s">
        <v>60</v>
      </c>
      <c r="V41" s="5">
        <f>R498/(((O498/496)^(2))*496)</f>
        <v>33.330090976019832</v>
      </c>
    </row>
    <row r="42" spans="1:38">
      <c r="A42" s="5">
        <v>41</v>
      </c>
      <c r="B42" s="5">
        <v>13280</v>
      </c>
      <c r="C42" s="5">
        <v>24198</v>
      </c>
      <c r="D42" s="5">
        <v>2055</v>
      </c>
      <c r="E42" s="5">
        <v>2720</v>
      </c>
      <c r="F42" s="5">
        <v>17627</v>
      </c>
      <c r="G42" s="5">
        <v>9344</v>
      </c>
      <c r="H42" s="5">
        <v>1716</v>
      </c>
      <c r="I42" s="5">
        <v>7</v>
      </c>
      <c r="J42" s="5">
        <v>216</v>
      </c>
      <c r="K42" s="5">
        <v>39</v>
      </c>
      <c r="L42" s="5">
        <v>1912</v>
      </c>
      <c r="M42" s="5">
        <f t="shared" si="0"/>
        <v>1942.6866390558068</v>
      </c>
      <c r="N42" s="5">
        <f t="shared" si="1"/>
        <v>-30.686639055806836</v>
      </c>
      <c r="O42" s="5">
        <f t="shared" si="2"/>
        <v>941.66981654136941</v>
      </c>
      <c r="P42" s="5">
        <f t="shared" si="6"/>
        <v>994.98116450349801</v>
      </c>
      <c r="Q42" s="5">
        <f t="shared" si="3"/>
        <v>-28896.681769952844</v>
      </c>
      <c r="R42" s="5">
        <f t="shared" si="4"/>
        <v>886742.04338505631</v>
      </c>
      <c r="S42" s="5">
        <f t="shared" si="5"/>
        <v>1.6049497414124914E-2</v>
      </c>
      <c r="T42" s="17"/>
      <c r="U42" s="5" t="s">
        <v>104</v>
      </c>
      <c r="V42" s="5">
        <f>496*((V40^2)/6+(1/24)*(V41-3)^2)</f>
        <v>19590.265530582696</v>
      </c>
      <c r="W42" s="78" t="s">
        <v>105</v>
      </c>
      <c r="X42" s="79"/>
      <c r="Y42" s="80"/>
    </row>
    <row r="43" spans="1:38">
      <c r="A43" s="5">
        <v>42</v>
      </c>
      <c r="B43" s="5">
        <v>18480</v>
      </c>
      <c r="C43" s="5">
        <v>28438</v>
      </c>
      <c r="D43" s="5">
        <v>517</v>
      </c>
      <c r="E43" s="5">
        <v>460</v>
      </c>
      <c r="F43" s="5">
        <v>12078</v>
      </c>
      <c r="G43" s="5">
        <v>6752</v>
      </c>
      <c r="H43" s="5">
        <v>319</v>
      </c>
      <c r="I43" s="5">
        <v>6</v>
      </c>
      <c r="J43" s="5">
        <v>187</v>
      </c>
      <c r="K43" s="5">
        <v>18</v>
      </c>
      <c r="L43" s="5">
        <v>366</v>
      </c>
      <c r="M43" s="5">
        <f t="shared" si="0"/>
        <v>362.24646400757712</v>
      </c>
      <c r="N43" s="5">
        <f t="shared" si="1"/>
        <v>3.7535359924228828</v>
      </c>
      <c r="O43" s="5">
        <f t="shared" si="2"/>
        <v>14.089032446414036</v>
      </c>
      <c r="P43" s="5">
        <f t="shared" si="6"/>
        <v>1186.1256573527048</v>
      </c>
      <c r="Q43" s="5">
        <f t="shared" si="3"/>
        <v>52.883690386028903</v>
      </c>
      <c r="R43" s="5">
        <f t="shared" si="4"/>
        <v>198.50083527610747</v>
      </c>
      <c r="S43" s="5">
        <f t="shared" si="5"/>
        <v>1.0255562820827549E-2</v>
      </c>
      <c r="T43" s="17"/>
    </row>
    <row r="44" spans="1:38">
      <c r="A44" s="5">
        <v>43</v>
      </c>
      <c r="B44" s="5">
        <v>7268</v>
      </c>
      <c r="C44" s="5">
        <v>13989</v>
      </c>
      <c r="D44" s="5">
        <v>2087</v>
      </c>
      <c r="E44" s="5">
        <v>12074</v>
      </c>
      <c r="F44" s="5">
        <v>13544</v>
      </c>
      <c r="G44" s="5">
        <v>7096</v>
      </c>
      <c r="H44" s="5">
        <v>1975</v>
      </c>
      <c r="I44" s="5">
        <v>7</v>
      </c>
      <c r="J44" s="5">
        <v>26</v>
      </c>
      <c r="K44" s="5">
        <v>3</v>
      </c>
      <c r="L44" s="5">
        <v>2079</v>
      </c>
      <c r="M44" s="5">
        <f t="shared" si="0"/>
        <v>2182.2726860304656</v>
      </c>
      <c r="N44" s="5">
        <f t="shared" si="1"/>
        <v>-103.27268603046559</v>
      </c>
      <c r="O44" s="5">
        <f t="shared" si="2"/>
        <v>10665.247679947122</v>
      </c>
      <c r="P44" s="5">
        <f t="shared" si="6"/>
        <v>11454.612200492618</v>
      </c>
      <c r="Q44" s="5">
        <f t="shared" si="3"/>
        <v>-1101428.7750883307</v>
      </c>
      <c r="R44" s="5">
        <f t="shared" si="4"/>
        <v>113747508.07461748</v>
      </c>
      <c r="S44" s="5">
        <f t="shared" si="5"/>
        <v>4.9674211654865602E-2</v>
      </c>
      <c r="T44" s="17"/>
      <c r="U44" s="23"/>
      <c r="V44" s="62">
        <f>S498/496</f>
        <v>2.9977885467061101E-2</v>
      </c>
    </row>
    <row r="45" spans="1:38">
      <c r="A45" s="5">
        <v>44</v>
      </c>
      <c r="B45" s="5">
        <v>2645</v>
      </c>
      <c r="C45" s="5">
        <v>4270</v>
      </c>
      <c r="D45" s="5">
        <v>134</v>
      </c>
      <c r="E45" s="5">
        <v>170</v>
      </c>
      <c r="F45" s="5">
        <v>2330</v>
      </c>
      <c r="G45" s="5">
        <v>1377</v>
      </c>
      <c r="H45" s="5">
        <v>101</v>
      </c>
      <c r="I45" s="5">
        <v>7</v>
      </c>
      <c r="J45" s="5">
        <v>29</v>
      </c>
      <c r="K45" s="5">
        <v>10</v>
      </c>
      <c r="L45" s="5">
        <v>109</v>
      </c>
      <c r="M45" s="5">
        <f t="shared" si="0"/>
        <v>119.7820888300771</v>
      </c>
      <c r="N45" s="5">
        <f t="shared" si="1"/>
        <v>-10.7820888300771</v>
      </c>
      <c r="O45" s="5">
        <f t="shared" si="2"/>
        <v>116.25343953967338</v>
      </c>
      <c r="P45" s="5">
        <f t="shared" si="6"/>
        <v>8554.5105704845118</v>
      </c>
      <c r="Q45" s="5">
        <f t="shared" si="3"/>
        <v>-1253.4549119187559</v>
      </c>
      <c r="R45" s="5">
        <f t="shared" si="4"/>
        <v>13514.862204804494</v>
      </c>
      <c r="S45" s="5">
        <f t="shared" si="5"/>
        <v>9.8918246147496336E-2</v>
      </c>
      <c r="T45" s="17"/>
    </row>
    <row r="46" spans="1:38">
      <c r="A46" s="5">
        <v>45</v>
      </c>
      <c r="B46" s="5">
        <v>4284</v>
      </c>
      <c r="C46" s="5">
        <v>8387</v>
      </c>
      <c r="D46" s="5">
        <v>355</v>
      </c>
      <c r="E46" s="5">
        <v>513</v>
      </c>
      <c r="F46" s="5">
        <v>7283</v>
      </c>
      <c r="G46" s="5">
        <v>3634</v>
      </c>
      <c r="H46" s="5">
        <v>291</v>
      </c>
      <c r="I46" s="5">
        <v>0</v>
      </c>
      <c r="J46" s="5">
        <v>47</v>
      </c>
      <c r="K46" s="5">
        <v>11</v>
      </c>
      <c r="L46" s="5">
        <v>316</v>
      </c>
      <c r="M46" s="5">
        <f t="shared" si="0"/>
        <v>327.63019751898645</v>
      </c>
      <c r="N46" s="5">
        <f t="shared" si="1"/>
        <v>-11.630197518986449</v>
      </c>
      <c r="O46" s="5">
        <f t="shared" si="2"/>
        <v>135.26149433063856</v>
      </c>
      <c r="P46" s="5">
        <f t="shared" si="6"/>
        <v>0.71928834820353493</v>
      </c>
      <c r="Q46" s="5">
        <f t="shared" si="3"/>
        <v>-1573.1178957785921</v>
      </c>
      <c r="R46" s="5">
        <f t="shared" si="4"/>
        <v>18295.671848557366</v>
      </c>
      <c r="S46" s="5">
        <f t="shared" si="5"/>
        <v>3.680442252843813E-2</v>
      </c>
      <c r="T46" s="17"/>
      <c r="U46" s="71" t="s">
        <v>146</v>
      </c>
      <c r="V46" s="72"/>
      <c r="AJ46" s="5" t="s">
        <v>153</v>
      </c>
      <c r="AK46" s="23">
        <f>SQRT(O498/V6)</f>
        <v>32.199911633137077</v>
      </c>
      <c r="AL46" s="5" t="s">
        <v>150</v>
      </c>
    </row>
    <row r="47" spans="1:38">
      <c r="A47" s="5">
        <v>46</v>
      </c>
      <c r="B47" s="5">
        <v>7968</v>
      </c>
      <c r="C47" s="5">
        <v>13023</v>
      </c>
      <c r="D47" s="5">
        <v>206</v>
      </c>
      <c r="E47" s="5">
        <v>223</v>
      </c>
      <c r="F47" s="5">
        <v>6734</v>
      </c>
      <c r="G47" s="5">
        <v>3492</v>
      </c>
      <c r="H47" s="5">
        <v>138</v>
      </c>
      <c r="I47" s="5">
        <v>4</v>
      </c>
      <c r="J47" s="5">
        <v>57</v>
      </c>
      <c r="K47" s="5">
        <v>10</v>
      </c>
      <c r="L47" s="5">
        <v>158</v>
      </c>
      <c r="M47" s="5">
        <f t="shared" si="0"/>
        <v>163.17950290632632</v>
      </c>
      <c r="N47" s="5">
        <f t="shared" si="1"/>
        <v>-5.17950290632632</v>
      </c>
      <c r="O47" s="5">
        <f t="shared" si="2"/>
        <v>26.827250356642796</v>
      </c>
      <c r="P47" s="5">
        <f t="shared" si="6"/>
        <v>41.611460985802417</v>
      </c>
      <c r="Q47" s="5">
        <f t="shared" si="3"/>
        <v>-138.95182119097518</v>
      </c>
      <c r="R47" s="5">
        <f t="shared" si="4"/>
        <v>719.70136169799105</v>
      </c>
      <c r="S47" s="5">
        <f t="shared" si="5"/>
        <v>3.2781663964090636E-2</v>
      </c>
      <c r="T47" s="17"/>
      <c r="U47" s="5" t="s">
        <v>147</v>
      </c>
      <c r="V47" s="5" t="s">
        <v>0</v>
      </c>
      <c r="W47" s="5" t="s">
        <v>1</v>
      </c>
      <c r="X47" s="5" t="s">
        <v>2</v>
      </c>
      <c r="Y47" s="5" t="s">
        <v>4</v>
      </c>
      <c r="Z47" s="5" t="s">
        <v>5</v>
      </c>
      <c r="AA47" s="5" t="s">
        <v>6</v>
      </c>
      <c r="AB47" s="5" t="s">
        <v>7</v>
      </c>
      <c r="AC47" s="5" t="s">
        <v>8</v>
      </c>
      <c r="AD47" s="5" t="s">
        <v>9</v>
      </c>
      <c r="AE47" s="5" t="s">
        <v>10</v>
      </c>
      <c r="AF47" s="5" t="s">
        <v>149</v>
      </c>
      <c r="AG47" s="71" t="s">
        <v>29</v>
      </c>
      <c r="AH47" s="72"/>
      <c r="AJ47" s="67">
        <v>0.1</v>
      </c>
      <c r="AK47" s="5">
        <v>2.0477025911178086E-3</v>
      </c>
      <c r="AL47" s="5">
        <f>AK46*SQRT(AK47)</f>
        <v>1.4570958449846358</v>
      </c>
    </row>
    <row r="48" spans="1:38">
      <c r="A48" s="5">
        <v>47</v>
      </c>
      <c r="B48" s="5">
        <v>16576</v>
      </c>
      <c r="C48" s="5">
        <v>30612</v>
      </c>
      <c r="D48" s="5">
        <v>3572</v>
      </c>
      <c r="E48" s="5">
        <v>4802</v>
      </c>
      <c r="F48" s="5">
        <v>24363</v>
      </c>
      <c r="G48" s="5">
        <v>12888</v>
      </c>
      <c r="H48" s="5">
        <v>3014</v>
      </c>
      <c r="I48" s="5">
        <v>4</v>
      </c>
      <c r="J48" s="5">
        <v>174</v>
      </c>
      <c r="K48" s="5">
        <v>36</v>
      </c>
      <c r="L48" s="5">
        <v>3464</v>
      </c>
      <c r="M48" s="5">
        <f t="shared" si="0"/>
        <v>3537.3064891766676</v>
      </c>
      <c r="N48" s="5">
        <f t="shared" si="1"/>
        <v>-73.306489176667583</v>
      </c>
      <c r="O48" s="5">
        <f t="shared" si="2"/>
        <v>5373.8413554088811</v>
      </c>
      <c r="P48" s="5">
        <f t="shared" si="6"/>
        <v>4641.2862582792668</v>
      </c>
      <c r="Q48" s="5">
        <f t="shared" si="3"/>
        <v>-393937.44315740978</v>
      </c>
      <c r="R48" s="5">
        <f t="shared" si="4"/>
        <v>28878170.913102761</v>
      </c>
      <c r="S48" s="5">
        <f t="shared" si="5"/>
        <v>2.1162381402040294E-2</v>
      </c>
      <c r="T48" s="17"/>
      <c r="U48" s="5" t="s">
        <v>148</v>
      </c>
      <c r="V48" s="5">
        <f>AVERAGE(B2:B497)</f>
        <v>14008.262096774193</v>
      </c>
      <c r="W48" s="5">
        <f t="shared" ref="W48:AE48" si="7">AVERAGE(C2:C497)</f>
        <v>29811.487903225807</v>
      </c>
      <c r="X48" s="5">
        <f t="shared" si="7"/>
        <v>926.09879032258061</v>
      </c>
      <c r="Y48" s="5">
        <f t="shared" si="7"/>
        <v>1424.5443548387098</v>
      </c>
      <c r="Z48" s="5">
        <f t="shared" si="7"/>
        <v>16889.957661290322</v>
      </c>
      <c r="AA48" s="5">
        <f t="shared" si="7"/>
        <v>6632.4012096774195</v>
      </c>
      <c r="AB48" s="5">
        <f t="shared" si="7"/>
        <v>613.53427419354841</v>
      </c>
      <c r="AC48" s="5">
        <f t="shared" si="7"/>
        <v>7.542338709677419</v>
      </c>
      <c r="AD48" s="5">
        <f t="shared" si="7"/>
        <v>178.96774193548387</v>
      </c>
      <c r="AE48" s="5">
        <f t="shared" si="7"/>
        <v>27.266129032258064</v>
      </c>
      <c r="AF48" s="23"/>
      <c r="AG48" s="5" t="s">
        <v>151</v>
      </c>
      <c r="AH48" s="5" t="s">
        <v>152</v>
      </c>
      <c r="AJ48" s="67">
        <v>0.2</v>
      </c>
      <c r="AK48" s="5">
        <v>2.1424232676971124E-3</v>
      </c>
      <c r="AL48" s="5">
        <f>AK46*SQRT(AK48)</f>
        <v>1.4904153611452844</v>
      </c>
    </row>
    <row r="49" spans="1:34">
      <c r="A49" s="5">
        <v>48</v>
      </c>
      <c r="B49" s="5">
        <v>1925</v>
      </c>
      <c r="C49" s="5">
        <v>3481</v>
      </c>
      <c r="D49" s="5">
        <v>97</v>
      </c>
      <c r="E49" s="5">
        <v>126</v>
      </c>
      <c r="F49" s="5">
        <v>2307</v>
      </c>
      <c r="G49" s="5">
        <v>1180</v>
      </c>
      <c r="H49" s="5">
        <v>77</v>
      </c>
      <c r="I49" s="5">
        <v>6</v>
      </c>
      <c r="J49" s="5">
        <v>18</v>
      </c>
      <c r="K49" s="5">
        <v>8</v>
      </c>
      <c r="L49" s="5">
        <v>83</v>
      </c>
      <c r="M49" s="5">
        <f t="shared" si="0"/>
        <v>90.235109293998462</v>
      </c>
      <c r="N49" s="5">
        <f t="shared" si="1"/>
        <v>-7.2351092939984625</v>
      </c>
      <c r="O49" s="5">
        <f t="shared" si="2"/>
        <v>52.346806496102928</v>
      </c>
      <c r="P49" s="5">
        <f t="shared" si="6"/>
        <v>4365.4272395999733</v>
      </c>
      <c r="Q49" s="5">
        <f t="shared" si="3"/>
        <v>-378.73486619109337</v>
      </c>
      <c r="R49" s="5">
        <f t="shared" si="4"/>
        <v>2740.1881503404438</v>
      </c>
      <c r="S49" s="5">
        <f t="shared" si="5"/>
        <v>8.7169991493957377E-2</v>
      </c>
      <c r="T49" s="17"/>
      <c r="U49" s="67">
        <v>0.1</v>
      </c>
      <c r="V49" s="5">
        <f>V48*1.1</f>
        <v>15409.088306451613</v>
      </c>
      <c r="W49" s="5">
        <f t="shared" ref="W49:AE49" si="8">W48*1.1</f>
        <v>32792.636693548389</v>
      </c>
      <c r="X49" s="5">
        <f t="shared" si="8"/>
        <v>1018.7086693548388</v>
      </c>
      <c r="Y49" s="5">
        <f t="shared" si="8"/>
        <v>1566.9987903225808</v>
      </c>
      <c r="Z49" s="5">
        <f t="shared" si="8"/>
        <v>18578.953427419357</v>
      </c>
      <c r="AA49" s="5">
        <f t="shared" si="8"/>
        <v>7295.6413306451623</v>
      </c>
      <c r="AB49" s="5">
        <f t="shared" si="8"/>
        <v>674.88770161290336</v>
      </c>
      <c r="AC49" s="5">
        <f t="shared" si="8"/>
        <v>8.2965725806451616</v>
      </c>
      <c r="AD49" s="5">
        <f t="shared" si="8"/>
        <v>196.86451612903227</v>
      </c>
      <c r="AE49" s="5">
        <f t="shared" si="8"/>
        <v>29.992741935483874</v>
      </c>
      <c r="AF49" s="48">
        <f>AE3+$AD$3*V49+$AC$3*W49+$AB$3*X49+$AA$3*Y49+$Z$3*Z49+$Y$3*AA49+$X$3*AB49+$W$3*AC49+$V$3*AD49+$U$3*AE49</f>
        <v>884.16436947194347</v>
      </c>
      <c r="AG49" s="46">
        <f>AF49-AL47*Y13</f>
        <v>881.30136951210511</v>
      </c>
      <c r="AH49" s="23">
        <f>AF49+AL47*Y13</f>
        <v>887.02736943178184</v>
      </c>
    </row>
    <row r="50" spans="1:34">
      <c r="A50" s="5">
        <v>49</v>
      </c>
      <c r="B50" s="5">
        <v>3786</v>
      </c>
      <c r="C50" s="5">
        <v>7329</v>
      </c>
      <c r="D50" s="5">
        <v>338</v>
      </c>
      <c r="E50" s="5">
        <v>450</v>
      </c>
      <c r="F50" s="5">
        <v>6336</v>
      </c>
      <c r="G50" s="5">
        <v>3216</v>
      </c>
      <c r="H50" s="5">
        <v>280</v>
      </c>
      <c r="I50" s="5">
        <v>0</v>
      </c>
      <c r="J50" s="5">
        <v>77</v>
      </c>
      <c r="K50" s="5">
        <v>15</v>
      </c>
      <c r="L50" s="5">
        <v>283</v>
      </c>
      <c r="M50" s="5">
        <f t="shared" si="0"/>
        <v>285.69780072472975</v>
      </c>
      <c r="N50" s="5">
        <f t="shared" si="1"/>
        <v>-2.6978007247297455</v>
      </c>
      <c r="O50" s="5">
        <f t="shared" si="2"/>
        <v>7.27812875035234</v>
      </c>
      <c r="P50" s="5">
        <f t="shared" si="6"/>
        <v>20.587169052759332</v>
      </c>
      <c r="Q50" s="5">
        <f t="shared" si="3"/>
        <v>-19.634941017376939</v>
      </c>
      <c r="R50" s="5">
        <f t="shared" si="4"/>
        <v>52.97115810670531</v>
      </c>
      <c r="S50" s="5">
        <f t="shared" si="5"/>
        <v>9.5328647516952133E-3</v>
      </c>
      <c r="T50" s="17"/>
      <c r="U50" s="67">
        <v>0.2</v>
      </c>
      <c r="V50" s="5">
        <f>V48*1.2</f>
        <v>16809.914516129033</v>
      </c>
      <c r="W50" s="5">
        <f t="shared" ref="W50:AE50" si="9">W48*1.2</f>
        <v>35773.785483870968</v>
      </c>
      <c r="X50" s="5">
        <f t="shared" si="9"/>
        <v>1111.3185483870966</v>
      </c>
      <c r="Y50" s="5">
        <f t="shared" si="9"/>
        <v>1709.4532258064517</v>
      </c>
      <c r="Z50" s="5">
        <f t="shared" si="9"/>
        <v>20267.949193548386</v>
      </c>
      <c r="AA50" s="5">
        <f t="shared" si="9"/>
        <v>7958.8814516129032</v>
      </c>
      <c r="AB50" s="5">
        <f t="shared" si="9"/>
        <v>736.24112903225807</v>
      </c>
      <c r="AC50" s="5">
        <f t="shared" si="9"/>
        <v>9.0508064516129032</v>
      </c>
      <c r="AD50" s="5">
        <f t="shared" si="9"/>
        <v>214.76129032258063</v>
      </c>
      <c r="AE50" s="5">
        <f t="shared" si="9"/>
        <v>32.719354838709677</v>
      </c>
      <c r="AF50" s="48">
        <f>AE4+$AD$3*V50+$AC$3*W50+$AB$3*X50+$AA$3*Y50+$Z$3*Z50+$Y$3*AA50+$X$3*AB50+$W$3*AC50+$V$3*AD50+$U$3*AE50</f>
        <v>969.19976514729387</v>
      </c>
      <c r="AG50" s="46">
        <f>AF50-AL48*Y13</f>
        <v>966.2712967601326</v>
      </c>
      <c r="AH50" s="23">
        <f>AF50+AL48*Y13</f>
        <v>972.12823353445515</v>
      </c>
    </row>
    <row r="51" spans="1:34">
      <c r="A51" s="5">
        <v>50</v>
      </c>
      <c r="B51" s="5">
        <v>1536</v>
      </c>
      <c r="C51" s="5">
        <v>3094</v>
      </c>
      <c r="D51" s="5">
        <v>84</v>
      </c>
      <c r="E51" s="5">
        <v>99</v>
      </c>
      <c r="F51" s="5">
        <v>2903</v>
      </c>
      <c r="G51" s="5">
        <v>1407</v>
      </c>
      <c r="H51" s="5">
        <v>76</v>
      </c>
      <c r="I51" s="5">
        <v>1</v>
      </c>
      <c r="J51" s="5">
        <v>12</v>
      </c>
      <c r="K51" s="5">
        <v>1</v>
      </c>
      <c r="L51" s="5">
        <v>76</v>
      </c>
      <c r="M51" s="5">
        <f t="shared" si="0"/>
        <v>74.049268403064573</v>
      </c>
      <c r="N51" s="5">
        <f t="shared" si="1"/>
        <v>1.9507315969354266</v>
      </c>
      <c r="O51" s="5">
        <f t="shared" si="2"/>
        <v>3.8053537632822398</v>
      </c>
      <c r="P51" s="5">
        <f t="shared" si="6"/>
        <v>21.608852745565795</v>
      </c>
      <c r="Q51" s="5">
        <f t="shared" si="3"/>
        <v>7.4232238235517993</v>
      </c>
      <c r="R51" s="5">
        <f t="shared" si="4"/>
        <v>14.480717263726305</v>
      </c>
      <c r="S51" s="5">
        <f t="shared" si="5"/>
        <v>2.5667521012308247E-2</v>
      </c>
      <c r="T51" s="17"/>
      <c r="AE51" s="4"/>
    </row>
    <row r="52" spans="1:34">
      <c r="A52" s="5">
        <v>51</v>
      </c>
      <c r="B52" s="5">
        <v>1728</v>
      </c>
      <c r="C52" s="5">
        <v>3155</v>
      </c>
      <c r="D52" s="5">
        <v>108</v>
      </c>
      <c r="E52" s="5">
        <v>95</v>
      </c>
      <c r="F52" s="5">
        <v>2313</v>
      </c>
      <c r="G52" s="5">
        <v>1232</v>
      </c>
      <c r="H52" s="5">
        <v>77</v>
      </c>
      <c r="I52" s="5">
        <v>1</v>
      </c>
      <c r="J52" s="5">
        <v>48</v>
      </c>
      <c r="K52" s="5">
        <v>9</v>
      </c>
      <c r="L52" s="5">
        <v>65</v>
      </c>
      <c r="M52" s="5">
        <f t="shared" si="0"/>
        <v>71.483987730675864</v>
      </c>
      <c r="N52" s="5">
        <f t="shared" si="1"/>
        <v>-6.4839877306758638</v>
      </c>
      <c r="O52" s="5">
        <f t="shared" si="2"/>
        <v>42.04209689155514</v>
      </c>
      <c r="P52" s="5">
        <f t="shared" si="6"/>
        <v>71.14449013557946</v>
      </c>
      <c r="Q52" s="5">
        <f t="shared" si="3"/>
        <v>-272.60044041672938</v>
      </c>
      <c r="R52" s="5">
        <f t="shared" si="4"/>
        <v>1767.5379110389104</v>
      </c>
      <c r="S52" s="5">
        <f t="shared" si="5"/>
        <v>9.9753657395013295E-2</v>
      </c>
      <c r="T52" s="17"/>
    </row>
    <row r="53" spans="1:34">
      <c r="A53" s="5">
        <v>52</v>
      </c>
      <c r="B53" s="5">
        <v>25248</v>
      </c>
      <c r="C53" s="5">
        <v>40125</v>
      </c>
      <c r="D53" s="5">
        <v>726</v>
      </c>
      <c r="E53" s="5">
        <v>863</v>
      </c>
      <c r="F53" s="5">
        <v>16132</v>
      </c>
      <c r="G53" s="5">
        <v>8608</v>
      </c>
      <c r="H53" s="5">
        <v>451</v>
      </c>
      <c r="I53" s="5">
        <v>24</v>
      </c>
      <c r="J53" s="5">
        <v>285</v>
      </c>
      <c r="K53" s="5">
        <v>28</v>
      </c>
      <c r="L53" s="5">
        <v>467</v>
      </c>
      <c r="M53" s="5">
        <f t="shared" si="0"/>
        <v>500.66155418185366</v>
      </c>
      <c r="N53" s="5">
        <f t="shared" si="1"/>
        <v>-33.66155418185366</v>
      </c>
      <c r="O53" s="5">
        <f t="shared" si="2"/>
        <v>1133.1002299378697</v>
      </c>
      <c r="P53" s="5">
        <f t="shared" si="6"/>
        <v>738.62011820818486</v>
      </c>
      <c r="Q53" s="5">
        <f t="shared" si="3"/>
        <v>-38141.914783524444</v>
      </c>
      <c r="R53" s="5">
        <f t="shared" si="4"/>
        <v>1283916.1310852531</v>
      </c>
      <c r="S53" s="5">
        <f t="shared" si="5"/>
        <v>7.2080415806967155E-2</v>
      </c>
      <c r="T53" s="17"/>
    </row>
    <row r="54" spans="1:34">
      <c r="A54" s="5">
        <v>53</v>
      </c>
      <c r="B54" s="5">
        <v>4894</v>
      </c>
      <c r="C54" s="5">
        <v>8899</v>
      </c>
      <c r="D54" s="5">
        <v>355</v>
      </c>
      <c r="E54" s="5">
        <v>264</v>
      </c>
      <c r="F54" s="5">
        <v>4914</v>
      </c>
      <c r="G54" s="5">
        <v>2712</v>
      </c>
      <c r="H54" s="5">
        <v>246</v>
      </c>
      <c r="I54" s="5">
        <v>9</v>
      </c>
      <c r="J54" s="5">
        <v>202</v>
      </c>
      <c r="K54" s="5">
        <v>31</v>
      </c>
      <c r="L54" s="5">
        <v>181</v>
      </c>
      <c r="M54" s="5">
        <f t="shared" si="0"/>
        <v>202.44012914909283</v>
      </c>
      <c r="N54" s="5">
        <f t="shared" si="1"/>
        <v>-21.440129149092826</v>
      </c>
      <c r="O54" s="5">
        <f t="shared" si="2"/>
        <v>459.67913792977987</v>
      </c>
      <c r="P54" s="5">
        <f t="shared" si="6"/>
        <v>149.36322983139314</v>
      </c>
      <c r="Q54" s="5">
        <f t="shared" si="3"/>
        <v>-9855.5800843581346</v>
      </c>
      <c r="R54" s="5">
        <f t="shared" si="4"/>
        <v>211304.90984786558</v>
      </c>
      <c r="S54" s="5">
        <f t="shared" si="5"/>
        <v>0.11845375220493273</v>
      </c>
      <c r="T54" s="17"/>
    </row>
    <row r="55" spans="1:34">
      <c r="A55" s="5">
        <v>54</v>
      </c>
      <c r="B55" s="5">
        <v>2935</v>
      </c>
      <c r="C55" s="5">
        <v>5439</v>
      </c>
      <c r="D55" s="5">
        <v>237</v>
      </c>
      <c r="E55" s="5">
        <v>401</v>
      </c>
      <c r="F55" s="5">
        <v>3901</v>
      </c>
      <c r="G55" s="5">
        <v>2044</v>
      </c>
      <c r="H55" s="5">
        <v>201</v>
      </c>
      <c r="I55" s="5">
        <v>4</v>
      </c>
      <c r="J55" s="5">
        <v>64</v>
      </c>
      <c r="K55" s="5">
        <v>19</v>
      </c>
      <c r="L55" s="5">
        <v>182</v>
      </c>
      <c r="M55" s="5">
        <f t="shared" si="0"/>
        <v>200.42893990698101</v>
      </c>
      <c r="N55" s="5">
        <f t="shared" si="1"/>
        <v>-18.428939906981014</v>
      </c>
      <c r="O55" s="5">
        <f t="shared" si="2"/>
        <v>339.62582609511742</v>
      </c>
      <c r="P55" s="5">
        <f t="shared" si="6"/>
        <v>9.0672606518099048</v>
      </c>
      <c r="Q55" s="5">
        <f t="shared" si="3"/>
        <v>-6258.9439399657031</v>
      </c>
      <c r="R55" s="5">
        <f t="shared" si="4"/>
        <v>115345.70175079093</v>
      </c>
      <c r="S55" s="5">
        <f t="shared" si="5"/>
        <v>0.10125791157681877</v>
      </c>
      <c r="T55" s="17"/>
    </row>
    <row r="56" spans="1:34">
      <c r="A56" s="5">
        <v>55</v>
      </c>
      <c r="B56" s="5">
        <v>2425</v>
      </c>
      <c r="C56" s="5">
        <v>4462</v>
      </c>
      <c r="D56" s="5">
        <v>260</v>
      </c>
      <c r="E56" s="5">
        <v>433</v>
      </c>
      <c r="F56" s="5">
        <v>3017</v>
      </c>
      <c r="G56" s="5">
        <v>1510</v>
      </c>
      <c r="H56" s="5">
        <v>175</v>
      </c>
      <c r="I56" s="5">
        <v>4</v>
      </c>
      <c r="J56" s="5">
        <v>66</v>
      </c>
      <c r="K56" s="5">
        <v>13</v>
      </c>
      <c r="L56" s="5">
        <v>213</v>
      </c>
      <c r="M56" s="5">
        <f t="shared" si="0"/>
        <v>215.8598359066589</v>
      </c>
      <c r="N56" s="5">
        <f t="shared" si="1"/>
        <v>-2.8598359066589012</v>
      </c>
      <c r="O56" s="5">
        <f t="shared" si="2"/>
        <v>8.1786614130155399</v>
      </c>
      <c r="P56" s="5">
        <f t="shared" si="6"/>
        <v>242.39699937284604</v>
      </c>
      <c r="Q56" s="5">
        <f t="shared" si="3"/>
        <v>-23.389629577347467</v>
      </c>
      <c r="R56" s="5">
        <f t="shared" si="4"/>
        <v>66.89050250874935</v>
      </c>
      <c r="S56" s="5">
        <f t="shared" si="5"/>
        <v>1.3426459655675592E-2</v>
      </c>
      <c r="T56" s="17"/>
    </row>
    <row r="57" spans="1:34">
      <c r="A57" s="5">
        <v>56</v>
      </c>
      <c r="B57" s="5">
        <v>16416</v>
      </c>
      <c r="C57" s="5">
        <v>31950</v>
      </c>
      <c r="D57" s="5">
        <v>459</v>
      </c>
      <c r="E57" s="5">
        <v>539</v>
      </c>
      <c r="F57" s="5">
        <v>21436</v>
      </c>
      <c r="G57" s="5">
        <v>9568</v>
      </c>
      <c r="H57" s="5">
        <v>363</v>
      </c>
      <c r="I57" s="5">
        <v>2</v>
      </c>
      <c r="J57" s="5">
        <v>65</v>
      </c>
      <c r="K57" s="5">
        <v>14</v>
      </c>
      <c r="L57" s="5">
        <v>411</v>
      </c>
      <c r="M57" s="5">
        <f t="shared" si="0"/>
        <v>416.15153728878721</v>
      </c>
      <c r="N57" s="5">
        <f t="shared" si="1"/>
        <v>-5.1515372887872104</v>
      </c>
      <c r="O57" s="5">
        <f t="shared" si="2"/>
        <v>26.538336437765082</v>
      </c>
      <c r="P57" s="5">
        <f t="shared" si="6"/>
        <v>5.2518952248488029</v>
      </c>
      <c r="Q57" s="5">
        <f t="shared" si="3"/>
        <v>-136.71322974152716</v>
      </c>
      <c r="R57" s="5">
        <f t="shared" si="4"/>
        <v>704.28330088400992</v>
      </c>
      <c r="S57" s="5">
        <f t="shared" si="5"/>
        <v>1.2534153987316814E-2</v>
      </c>
      <c r="T57" s="17"/>
    </row>
    <row r="58" spans="1:34">
      <c r="A58" s="5">
        <v>57</v>
      </c>
      <c r="B58" s="5">
        <v>5812</v>
      </c>
      <c r="C58" s="5">
        <v>10465</v>
      </c>
      <c r="D58" s="5">
        <v>343</v>
      </c>
      <c r="E58" s="5">
        <v>301</v>
      </c>
      <c r="F58" s="5">
        <v>4976</v>
      </c>
      <c r="G58" s="5">
        <v>2764</v>
      </c>
      <c r="H58" s="5">
        <v>240</v>
      </c>
      <c r="I58" s="5">
        <v>2</v>
      </c>
      <c r="J58" s="5">
        <v>164</v>
      </c>
      <c r="K58" s="5">
        <v>54</v>
      </c>
      <c r="L58" s="5">
        <v>204</v>
      </c>
      <c r="M58" s="5">
        <f t="shared" si="0"/>
        <v>242.70924743191242</v>
      </c>
      <c r="N58" s="5">
        <f t="shared" si="1"/>
        <v>-38.709247431912416</v>
      </c>
      <c r="O58" s="5">
        <f t="shared" si="2"/>
        <v>1498.405836745018</v>
      </c>
      <c r="P58" s="5">
        <f t="shared" si="6"/>
        <v>1126.1199100500082</v>
      </c>
      <c r="Q58" s="5">
        <f t="shared" si="3"/>
        <v>-58002.162287984662</v>
      </c>
      <c r="R58" s="5">
        <f t="shared" si="4"/>
        <v>2245220.0515915374</v>
      </c>
      <c r="S58" s="5">
        <f t="shared" si="5"/>
        <v>0.18975121290153146</v>
      </c>
      <c r="T58" s="17"/>
    </row>
    <row r="59" spans="1:34">
      <c r="A59" s="5">
        <v>58</v>
      </c>
      <c r="B59" s="5">
        <v>2545</v>
      </c>
      <c r="C59" s="5">
        <v>4846</v>
      </c>
      <c r="D59" s="5">
        <v>165</v>
      </c>
      <c r="E59" s="5">
        <v>167</v>
      </c>
      <c r="F59" s="5">
        <v>3675</v>
      </c>
      <c r="G59" s="5">
        <v>1901</v>
      </c>
      <c r="H59" s="5">
        <v>134</v>
      </c>
      <c r="I59" s="5">
        <v>0</v>
      </c>
      <c r="J59" s="5">
        <v>40</v>
      </c>
      <c r="K59" s="5">
        <v>13</v>
      </c>
      <c r="L59" s="5">
        <v>131</v>
      </c>
      <c r="M59" s="5">
        <f t="shared" si="0"/>
        <v>140.61387177463504</v>
      </c>
      <c r="N59" s="5">
        <f t="shared" si="1"/>
        <v>-9.6138717746350437</v>
      </c>
      <c r="O59" s="5">
        <f t="shared" si="2"/>
        <v>92.426530499124368</v>
      </c>
      <c r="P59" s="5">
        <f t="shared" si="6"/>
        <v>846.54088463808876</v>
      </c>
      <c r="Q59" s="5">
        <f t="shared" si="3"/>
        <v>-888.57681279297674</v>
      </c>
      <c r="R59" s="5">
        <f t="shared" si="4"/>
        <v>8542.6635401055664</v>
      </c>
      <c r="S59" s="5">
        <f t="shared" si="5"/>
        <v>7.3388334157519414E-2</v>
      </c>
      <c r="T59" s="17"/>
    </row>
    <row r="60" spans="1:34">
      <c r="A60" s="5">
        <v>59</v>
      </c>
      <c r="B60" s="5">
        <v>2257</v>
      </c>
      <c r="C60" s="5">
        <v>4372</v>
      </c>
      <c r="D60" s="5">
        <v>230</v>
      </c>
      <c r="E60" s="5">
        <v>327</v>
      </c>
      <c r="F60" s="5">
        <v>3188</v>
      </c>
      <c r="G60" s="5">
        <v>1557</v>
      </c>
      <c r="H60" s="5">
        <v>168</v>
      </c>
      <c r="I60" s="5">
        <v>3</v>
      </c>
      <c r="J60" s="5">
        <v>76</v>
      </c>
      <c r="K60" s="5">
        <v>11</v>
      </c>
      <c r="L60" s="5">
        <v>173</v>
      </c>
      <c r="M60" s="5">
        <f t="shared" si="0"/>
        <v>173.52382353849711</v>
      </c>
      <c r="N60" s="5">
        <f t="shared" si="1"/>
        <v>-0.52382353849711194</v>
      </c>
      <c r="O60" s="5">
        <f t="shared" si="2"/>
        <v>0.27439109948363533</v>
      </c>
      <c r="P60" s="5">
        <f t="shared" si="6"/>
        <v>82.628976935314327</v>
      </c>
      <c r="Q60" s="5">
        <f t="shared" si="3"/>
        <v>-0.14373251666363093</v>
      </c>
      <c r="R60" s="5">
        <f t="shared" si="4"/>
        <v>7.5290475475838253E-2</v>
      </c>
      <c r="S60" s="5">
        <f t="shared" si="5"/>
        <v>3.0278817254168321E-3</v>
      </c>
      <c r="T60" s="17"/>
    </row>
    <row r="61" spans="1:34">
      <c r="A61" s="5">
        <v>60</v>
      </c>
      <c r="B61" s="5">
        <v>27072</v>
      </c>
      <c r="C61" s="5">
        <v>84885</v>
      </c>
      <c r="D61" s="5">
        <v>421</v>
      </c>
      <c r="E61" s="5">
        <v>487</v>
      </c>
      <c r="F61" s="5">
        <v>35637</v>
      </c>
      <c r="G61" s="5">
        <v>9712</v>
      </c>
      <c r="H61" s="5">
        <v>263</v>
      </c>
      <c r="I61" s="5">
        <v>4</v>
      </c>
      <c r="J61" s="5">
        <v>139</v>
      </c>
      <c r="K61" s="5">
        <v>17</v>
      </c>
      <c r="L61" s="5">
        <v>304</v>
      </c>
      <c r="M61" s="5">
        <f t="shared" si="0"/>
        <v>309.93056057437701</v>
      </c>
      <c r="N61" s="5">
        <f t="shared" si="1"/>
        <v>-5.9305605743770116</v>
      </c>
      <c r="O61" s="5">
        <f t="shared" si="2"/>
        <v>35.171548726354992</v>
      </c>
      <c r="P61" s="5">
        <f t="shared" si="6"/>
        <v>29.232805375155362</v>
      </c>
      <c r="Q61" s="5">
        <f t="shared" si="3"/>
        <v>-208.58700021630091</v>
      </c>
      <c r="R61" s="5">
        <f t="shared" si="4"/>
        <v>1237.0378398103635</v>
      </c>
      <c r="S61" s="5">
        <f t="shared" si="5"/>
        <v>1.9508422942029643E-2</v>
      </c>
      <c r="T61" s="17"/>
    </row>
    <row r="62" spans="1:34">
      <c r="A62" s="5">
        <v>61</v>
      </c>
      <c r="B62" s="5">
        <v>10940</v>
      </c>
      <c r="C62" s="5">
        <v>27951</v>
      </c>
      <c r="D62" s="5">
        <v>417</v>
      </c>
      <c r="E62" s="5">
        <v>591</v>
      </c>
      <c r="F62" s="5">
        <v>15066</v>
      </c>
      <c r="G62" s="5">
        <v>5100</v>
      </c>
      <c r="H62" s="5">
        <v>319</v>
      </c>
      <c r="I62" s="5">
        <v>8</v>
      </c>
      <c r="J62" s="5">
        <v>101</v>
      </c>
      <c r="K62" s="5">
        <v>14</v>
      </c>
      <c r="L62" s="5">
        <v>335</v>
      </c>
      <c r="M62" s="5">
        <f t="shared" si="0"/>
        <v>345.24535396711946</v>
      </c>
      <c r="N62" s="5">
        <f t="shared" si="1"/>
        <v>-10.245353967119456</v>
      </c>
      <c r="O62" s="5">
        <f t="shared" si="2"/>
        <v>104.96727791157038</v>
      </c>
      <c r="P62" s="5">
        <f t="shared" si="6"/>
        <v>18.617442022053858</v>
      </c>
      <c r="Q62" s="5">
        <f t="shared" si="3"/>
        <v>-1075.426917169038</v>
      </c>
      <c r="R62" s="5">
        <f t="shared" si="4"/>
        <v>11018.129432164851</v>
      </c>
      <c r="S62" s="5">
        <f t="shared" si="5"/>
        <v>3.0583146170505841E-2</v>
      </c>
      <c r="T62" s="17"/>
    </row>
    <row r="63" spans="1:34">
      <c r="A63" s="5">
        <v>62</v>
      </c>
      <c r="B63" s="5">
        <v>50912</v>
      </c>
      <c r="C63" s="5">
        <v>164528</v>
      </c>
      <c r="D63" s="5">
        <v>630</v>
      </c>
      <c r="E63" s="5">
        <v>952</v>
      </c>
      <c r="F63" s="5">
        <v>54653</v>
      </c>
      <c r="G63" s="5">
        <v>12704</v>
      </c>
      <c r="H63" s="5">
        <v>346</v>
      </c>
      <c r="I63" s="5">
        <v>8</v>
      </c>
      <c r="J63" s="5">
        <v>144</v>
      </c>
      <c r="K63" s="5">
        <v>10</v>
      </c>
      <c r="L63" s="5">
        <v>513</v>
      </c>
      <c r="M63" s="5">
        <f t="shared" si="0"/>
        <v>510.1519081899508</v>
      </c>
      <c r="N63" s="5">
        <f t="shared" si="1"/>
        <v>2.8480918100491976</v>
      </c>
      <c r="O63" s="5">
        <f t="shared" si="2"/>
        <v>8.1116269584693157</v>
      </c>
      <c r="P63" s="5">
        <f t="shared" si="6"/>
        <v>171.43832231965567</v>
      </c>
      <c r="Q63" s="5">
        <f t="shared" si="3"/>
        <v>23.10265830659074</v>
      </c>
      <c r="R63" s="5">
        <f t="shared" si="4"/>
        <v>65.798491913366163</v>
      </c>
      <c r="S63" s="5">
        <f t="shared" si="5"/>
        <v>5.5518358870354726E-3</v>
      </c>
      <c r="T63" s="17"/>
    </row>
    <row r="64" spans="1:34">
      <c r="A64" s="5">
        <v>63</v>
      </c>
      <c r="B64" s="5">
        <v>28752</v>
      </c>
      <c r="C64" s="5">
        <v>47358</v>
      </c>
      <c r="D64" s="5">
        <v>802</v>
      </c>
      <c r="E64" s="5">
        <v>1268</v>
      </c>
      <c r="F64" s="5">
        <v>14091</v>
      </c>
      <c r="G64" s="5">
        <v>7456</v>
      </c>
      <c r="H64" s="5">
        <v>408</v>
      </c>
      <c r="I64" s="5">
        <v>10</v>
      </c>
      <c r="J64" s="5">
        <v>179</v>
      </c>
      <c r="K64" s="5">
        <v>13</v>
      </c>
      <c r="L64" s="5">
        <v>654</v>
      </c>
      <c r="M64" s="5">
        <f t="shared" si="0"/>
        <v>654.95405597802778</v>
      </c>
      <c r="N64" s="5">
        <f t="shared" si="1"/>
        <v>-0.95405597802778175</v>
      </c>
      <c r="O64" s="5">
        <f t="shared" si="2"/>
        <v>0.91022280921054721</v>
      </c>
      <c r="P64" s="5">
        <f t="shared" si="6"/>
        <v>14.456327802378667</v>
      </c>
      <c r="Q64" s="5">
        <f t="shared" si="3"/>
        <v>-0.8684035124645636</v>
      </c>
      <c r="R64" s="5">
        <f t="shared" si="4"/>
        <v>0.82850556240714024</v>
      </c>
      <c r="S64" s="5">
        <f t="shared" si="5"/>
        <v>1.4588011896449263E-3</v>
      </c>
      <c r="T64" s="17"/>
    </row>
    <row r="65" spans="1:20">
      <c r="A65" s="5">
        <v>64</v>
      </c>
      <c r="B65" s="5">
        <v>27216</v>
      </c>
      <c r="C65" s="5">
        <v>81908</v>
      </c>
      <c r="D65" s="5">
        <v>541</v>
      </c>
      <c r="E65" s="5">
        <v>540</v>
      </c>
      <c r="F65" s="5">
        <v>26869</v>
      </c>
      <c r="G65" s="5">
        <v>7760</v>
      </c>
      <c r="H65" s="5">
        <v>315</v>
      </c>
      <c r="I65" s="5">
        <v>4</v>
      </c>
      <c r="J65" s="5">
        <v>219</v>
      </c>
      <c r="K65" s="5">
        <v>22</v>
      </c>
      <c r="L65" s="5">
        <v>335</v>
      </c>
      <c r="M65" s="5">
        <f t="shared" si="0"/>
        <v>360.98325911722191</v>
      </c>
      <c r="N65" s="5">
        <f t="shared" si="1"/>
        <v>-25.983259117221905</v>
      </c>
      <c r="O65" s="5">
        <f t="shared" si="2"/>
        <v>675.12975435269527</v>
      </c>
      <c r="P65" s="5">
        <f t="shared" si="6"/>
        <v>626.46100978304503</v>
      </c>
      <c r="Q65" s="5">
        <f t="shared" si="3"/>
        <v>-17542.071345092456</v>
      </c>
      <c r="R65" s="5">
        <f t="shared" si="4"/>
        <v>455800.18521233066</v>
      </c>
      <c r="S65" s="5">
        <f t="shared" si="5"/>
        <v>7.7561967514095234E-2</v>
      </c>
      <c r="T65" s="17"/>
    </row>
    <row r="66" spans="1:20">
      <c r="A66" s="5">
        <v>65</v>
      </c>
      <c r="B66" s="5">
        <v>2352</v>
      </c>
      <c r="C66" s="5">
        <v>5234</v>
      </c>
      <c r="D66" s="5">
        <v>232</v>
      </c>
      <c r="E66" s="5">
        <v>258</v>
      </c>
      <c r="F66" s="5">
        <v>4101</v>
      </c>
      <c r="G66" s="5">
        <v>1761</v>
      </c>
      <c r="H66" s="5">
        <v>181</v>
      </c>
      <c r="I66" s="5">
        <v>2</v>
      </c>
      <c r="J66" s="5">
        <v>60</v>
      </c>
      <c r="K66" s="5">
        <v>7</v>
      </c>
      <c r="L66" s="5">
        <v>182</v>
      </c>
      <c r="M66" s="5">
        <f t="shared" si="0"/>
        <v>186.32819817262785</v>
      </c>
      <c r="N66" s="5">
        <f t="shared" si="1"/>
        <v>-4.3281981726278502</v>
      </c>
      <c r="O66" s="5">
        <f t="shared" si="2"/>
        <v>18.733299421539062</v>
      </c>
      <c r="P66" s="5">
        <f t="shared" si="6"/>
        <v>468.94166451408279</v>
      </c>
      <c r="Q66" s="5">
        <f t="shared" si="3"/>
        <v>-81.081432323595735</v>
      </c>
      <c r="R66" s="5">
        <f t="shared" si="4"/>
        <v>350.93650721703574</v>
      </c>
      <c r="S66" s="5">
        <f t="shared" si="5"/>
        <v>2.3781308640812363E-2</v>
      </c>
      <c r="T66" s="17"/>
    </row>
    <row r="67" spans="1:20">
      <c r="A67" s="5">
        <v>66</v>
      </c>
      <c r="B67" s="5">
        <v>3416</v>
      </c>
      <c r="C67" s="5">
        <v>6167</v>
      </c>
      <c r="D67" s="5">
        <v>356</v>
      </c>
      <c r="E67" s="5">
        <v>641</v>
      </c>
      <c r="F67" s="5">
        <v>4530</v>
      </c>
      <c r="G67" s="5">
        <v>2388</v>
      </c>
      <c r="H67" s="5">
        <v>280</v>
      </c>
      <c r="I67" s="5">
        <v>19</v>
      </c>
      <c r="J67" s="5">
        <v>77</v>
      </c>
      <c r="K67" s="5">
        <v>23</v>
      </c>
      <c r="L67" s="5">
        <v>298</v>
      </c>
      <c r="M67" s="5">
        <f t="shared" ref="M67:M130" si="10">$AE$3+$AD$3*B67+$AC$3*C67+$AB$3*D67+$AA$3*E67+$Z$3*F67+$Y$3*G67+$X$3*H67+$W$3*I67+$V$3*J67+$U$3*K67</f>
        <v>321.66365731618055</v>
      </c>
      <c r="N67" s="5">
        <f t="shared" ref="N67:N130" si="11">L67-M67</f>
        <v>-23.663657316180547</v>
      </c>
      <c r="O67" s="5">
        <f t="shared" ref="O67:O130" si="12">N67^2</f>
        <v>559.96867757762516</v>
      </c>
      <c r="P67" s="5">
        <f t="shared" si="6"/>
        <v>373.85998029199561</v>
      </c>
      <c r="Q67" s="5">
        <f t="shared" ref="Q67:Q130" si="13">N67^3</f>
        <v>-13250.906893991716</v>
      </c>
      <c r="R67" s="5">
        <f t="shared" ref="R67:R130" si="14">N67^4</f>
        <v>313564.91986803431</v>
      </c>
      <c r="S67" s="5">
        <f t="shared" ref="S67:S130" si="15">ABS(N67/L67)</f>
        <v>7.9408246027451501E-2</v>
      </c>
      <c r="T67" s="17"/>
    </row>
    <row r="68" spans="1:20">
      <c r="A68" s="5">
        <v>67</v>
      </c>
      <c r="B68" s="5">
        <v>2149</v>
      </c>
      <c r="C68" s="5">
        <v>4120</v>
      </c>
      <c r="D68" s="5">
        <v>197</v>
      </c>
      <c r="E68" s="5">
        <v>219</v>
      </c>
      <c r="F68" s="5">
        <v>3302</v>
      </c>
      <c r="G68" s="5">
        <v>1640</v>
      </c>
      <c r="H68" s="5">
        <v>161</v>
      </c>
      <c r="I68" s="5">
        <v>0</v>
      </c>
      <c r="J68" s="5">
        <v>48</v>
      </c>
      <c r="K68" s="5">
        <v>7</v>
      </c>
      <c r="L68" s="5">
        <v>156</v>
      </c>
      <c r="M68" s="5">
        <f t="shared" si="10"/>
        <v>160.81144658769253</v>
      </c>
      <c r="N68" s="5">
        <f t="shared" si="11"/>
        <v>-4.8114465876925294</v>
      </c>
      <c r="O68" s="5">
        <f t="shared" si="12"/>
        <v>23.150018266218087</v>
      </c>
      <c r="P68" s="5">
        <f t="shared" ref="P68:P131" si="16">(N68-N67)^2</f>
        <v>355.40584935131869</v>
      </c>
      <c r="Q68" s="5">
        <f t="shared" si="13"/>
        <v>-111.38507639201474</v>
      </c>
      <c r="R68" s="5">
        <f t="shared" si="14"/>
        <v>535.9233457262311</v>
      </c>
      <c r="S68" s="5">
        <f t="shared" si="15"/>
        <v>3.084260633136237E-2</v>
      </c>
      <c r="T68" s="17"/>
    </row>
    <row r="69" spans="1:20">
      <c r="A69" s="5">
        <v>68</v>
      </c>
      <c r="B69" s="5">
        <v>53456</v>
      </c>
      <c r="C69" s="5">
        <v>93790</v>
      </c>
      <c r="D69" s="5">
        <v>1576</v>
      </c>
      <c r="E69" s="5">
        <v>1469</v>
      </c>
      <c r="F69" s="5">
        <v>32646</v>
      </c>
      <c r="G69" s="5">
        <v>14912</v>
      </c>
      <c r="H69" s="5">
        <v>884</v>
      </c>
      <c r="I69" s="5">
        <v>20</v>
      </c>
      <c r="J69" s="5">
        <v>697</v>
      </c>
      <c r="K69" s="5">
        <v>70</v>
      </c>
      <c r="L69" s="5">
        <v>995</v>
      </c>
      <c r="M69" s="5">
        <f t="shared" si="10"/>
        <v>1004.5282914887814</v>
      </c>
      <c r="N69" s="5">
        <f t="shared" si="11"/>
        <v>-9.5282914887814059</v>
      </c>
      <c r="O69" s="5">
        <f t="shared" si="12"/>
        <v>90.78833869518418</v>
      </c>
      <c r="P69" s="5">
        <f t="shared" si="16"/>
        <v>22.248625820928133</v>
      </c>
      <c r="Q69" s="5">
        <f t="shared" si="13"/>
        <v>-865.05775486992695</v>
      </c>
      <c r="R69" s="5">
        <f t="shared" si="14"/>
        <v>8242.5224430314775</v>
      </c>
      <c r="S69" s="5">
        <f t="shared" si="15"/>
        <v>9.5761723505340766E-3</v>
      </c>
      <c r="T69" s="17"/>
    </row>
    <row r="70" spans="1:20">
      <c r="A70" s="5">
        <v>69</v>
      </c>
      <c r="B70" s="5">
        <v>2168</v>
      </c>
      <c r="C70" s="5">
        <v>3891</v>
      </c>
      <c r="D70" s="5">
        <v>211</v>
      </c>
      <c r="E70" s="5">
        <v>202</v>
      </c>
      <c r="F70" s="5">
        <v>2873</v>
      </c>
      <c r="G70" s="5">
        <v>1539</v>
      </c>
      <c r="H70" s="5">
        <v>171</v>
      </c>
      <c r="I70" s="5">
        <v>0</v>
      </c>
      <c r="J70" s="5">
        <v>53</v>
      </c>
      <c r="K70" s="5">
        <v>17</v>
      </c>
      <c r="L70" s="5">
        <v>168</v>
      </c>
      <c r="M70" s="5">
        <f t="shared" si="10"/>
        <v>179.22578795189443</v>
      </c>
      <c r="N70" s="5">
        <f t="shared" si="11"/>
        <v>-11.225787951894432</v>
      </c>
      <c r="O70" s="5">
        <f t="shared" si="12"/>
        <v>126.0183151408982</v>
      </c>
      <c r="P70" s="5">
        <f t="shared" si="16"/>
        <v>2.8814942422812337</v>
      </c>
      <c r="Q70" s="5">
        <f t="shared" si="13"/>
        <v>-1414.6548838267306</v>
      </c>
      <c r="R70" s="5">
        <f t="shared" si="14"/>
        <v>15880.615750950732</v>
      </c>
      <c r="S70" s="5">
        <f t="shared" si="15"/>
        <v>6.6820166380323995E-2</v>
      </c>
      <c r="T70" s="17"/>
    </row>
    <row r="71" spans="1:20">
      <c r="A71" s="5">
        <v>70</v>
      </c>
      <c r="B71" s="5">
        <v>3102</v>
      </c>
      <c r="C71" s="5">
        <v>5939</v>
      </c>
      <c r="D71" s="5">
        <v>360</v>
      </c>
      <c r="E71" s="5">
        <v>512</v>
      </c>
      <c r="F71" s="5">
        <v>3537</v>
      </c>
      <c r="G71" s="5">
        <v>1780</v>
      </c>
      <c r="H71" s="5">
        <v>275</v>
      </c>
      <c r="I71" s="5">
        <v>7</v>
      </c>
      <c r="J71" s="5">
        <v>84</v>
      </c>
      <c r="K71" s="5">
        <v>28</v>
      </c>
      <c r="L71" s="5">
        <v>288</v>
      </c>
      <c r="M71" s="5">
        <f t="shared" si="10"/>
        <v>316.710535953099</v>
      </c>
      <c r="N71" s="5">
        <f t="shared" si="11"/>
        <v>-28.710535953098997</v>
      </c>
      <c r="O71" s="5">
        <f t="shared" si="12"/>
        <v>824.29487471419009</v>
      </c>
      <c r="P71" s="5">
        <f t="shared" si="16"/>
        <v>305.71641266562705</v>
      </c>
      <c r="Q71" s="5">
        <f t="shared" si="13"/>
        <v>-23665.947636436988</v>
      </c>
      <c r="R71" s="5">
        <f t="shared" si="14"/>
        <v>679462.04048008239</v>
      </c>
      <c r="S71" s="5">
        <f t="shared" si="15"/>
        <v>9.9689360948260405E-2</v>
      </c>
      <c r="T71" s="17"/>
    </row>
    <row r="72" spans="1:20">
      <c r="A72" s="5">
        <v>71</v>
      </c>
      <c r="B72" s="5">
        <v>39344</v>
      </c>
      <c r="C72" s="5">
        <v>103050</v>
      </c>
      <c r="D72" s="5">
        <v>588</v>
      </c>
      <c r="E72" s="5">
        <v>695</v>
      </c>
      <c r="F72" s="5">
        <v>39304</v>
      </c>
      <c r="G72" s="5">
        <v>11392</v>
      </c>
      <c r="H72" s="5">
        <v>336</v>
      </c>
      <c r="I72" s="5">
        <v>7</v>
      </c>
      <c r="J72" s="5">
        <v>146</v>
      </c>
      <c r="K72" s="5">
        <v>9</v>
      </c>
      <c r="L72" s="5">
        <v>460</v>
      </c>
      <c r="M72" s="5">
        <f t="shared" si="10"/>
        <v>462.05868550882354</v>
      </c>
      <c r="N72" s="5">
        <f t="shared" si="11"/>
        <v>-2.0586855088235438</v>
      </c>
      <c r="O72" s="5">
        <f t="shared" si="12"/>
        <v>4.2381860242400533</v>
      </c>
      <c r="P72" s="5">
        <f t="shared" si="16"/>
        <v>710.32113210402565</v>
      </c>
      <c r="Q72" s="5">
        <f t="shared" si="13"/>
        <v>-8.7250921518014657</v>
      </c>
      <c r="R72" s="5">
        <f t="shared" si="14"/>
        <v>17.96222077606371</v>
      </c>
      <c r="S72" s="5">
        <f t="shared" si="15"/>
        <v>4.4754032800511821E-3</v>
      </c>
      <c r="T72" s="17"/>
    </row>
    <row r="73" spans="1:20">
      <c r="A73" s="5">
        <v>72</v>
      </c>
      <c r="B73" s="5">
        <v>100768</v>
      </c>
      <c r="C73" s="5">
        <v>220447</v>
      </c>
      <c r="D73" s="5">
        <v>2101</v>
      </c>
      <c r="E73" s="5">
        <v>2331</v>
      </c>
      <c r="F73" s="5">
        <v>59658</v>
      </c>
      <c r="G73" s="5">
        <v>18880</v>
      </c>
      <c r="H73" s="5">
        <v>885</v>
      </c>
      <c r="I73" s="5">
        <v>17</v>
      </c>
      <c r="J73" s="5">
        <v>449</v>
      </c>
      <c r="K73" s="5">
        <v>84</v>
      </c>
      <c r="L73" s="5">
        <v>1735</v>
      </c>
      <c r="M73" s="5">
        <f t="shared" si="10"/>
        <v>1763.2995840764684</v>
      </c>
      <c r="N73" s="5">
        <f t="shared" si="11"/>
        <v>-28.299584076468363</v>
      </c>
      <c r="O73" s="5">
        <f t="shared" si="12"/>
        <v>800.86645890110174</v>
      </c>
      <c r="P73" s="5">
        <f t="shared" si="16"/>
        <v>688.58475763742399</v>
      </c>
      <c r="Q73" s="5">
        <f t="shared" si="13"/>
        <v>-22664.187687695223</v>
      </c>
      <c r="R73" s="5">
        <f t="shared" si="14"/>
        <v>641387.08499279013</v>
      </c>
      <c r="S73" s="5">
        <f t="shared" si="15"/>
        <v>1.6310999467705107E-2</v>
      </c>
      <c r="T73" s="17"/>
    </row>
    <row r="74" spans="1:20">
      <c r="A74" s="5">
        <v>73</v>
      </c>
      <c r="B74" s="5">
        <v>9056</v>
      </c>
      <c r="C74" s="5">
        <v>16362</v>
      </c>
      <c r="D74" s="5">
        <v>1006</v>
      </c>
      <c r="E74" s="5">
        <v>1153</v>
      </c>
      <c r="F74" s="5">
        <v>9562</v>
      </c>
      <c r="G74" s="5">
        <v>5180</v>
      </c>
      <c r="H74" s="5">
        <v>740</v>
      </c>
      <c r="I74" s="5">
        <v>3</v>
      </c>
      <c r="J74" s="5">
        <v>226</v>
      </c>
      <c r="K74" s="5">
        <v>44</v>
      </c>
      <c r="L74" s="5">
        <v>847</v>
      </c>
      <c r="M74" s="5">
        <f t="shared" si="10"/>
        <v>855.34705597940183</v>
      </c>
      <c r="N74" s="5">
        <f t="shared" si="11"/>
        <v>-8.34705597940183</v>
      </c>
      <c r="O74" s="5">
        <f t="shared" si="12"/>
        <v>69.673343523267846</v>
      </c>
      <c r="P74" s="5">
        <f t="shared" si="16"/>
        <v>398.10337746422948</v>
      </c>
      <c r="Q74" s="5">
        <f t="shared" si="13"/>
        <v>-581.56729866081059</v>
      </c>
      <c r="R74" s="5">
        <f t="shared" si="14"/>
        <v>4854.3747977112898</v>
      </c>
      <c r="S74" s="5">
        <f t="shared" si="15"/>
        <v>9.8548476734378158E-3</v>
      </c>
      <c r="T74" s="17"/>
    </row>
    <row r="75" spans="1:20">
      <c r="A75" s="5">
        <v>74</v>
      </c>
      <c r="B75" s="5">
        <v>11444</v>
      </c>
      <c r="C75" s="5">
        <v>46054</v>
      </c>
      <c r="D75" s="5">
        <v>555</v>
      </c>
      <c r="E75" s="5">
        <v>717</v>
      </c>
      <c r="F75" s="5">
        <v>13737</v>
      </c>
      <c r="G75" s="5">
        <v>4320</v>
      </c>
      <c r="H75" s="5">
        <v>438</v>
      </c>
      <c r="I75" s="5">
        <v>14</v>
      </c>
      <c r="J75" s="5">
        <v>172</v>
      </c>
      <c r="K75" s="5">
        <v>47</v>
      </c>
      <c r="L75" s="5">
        <v>418</v>
      </c>
      <c r="M75" s="5">
        <f t="shared" si="10"/>
        <v>455.99909964949626</v>
      </c>
      <c r="N75" s="5">
        <f t="shared" si="11"/>
        <v>-37.999099649496259</v>
      </c>
      <c r="O75" s="5">
        <f t="shared" si="12"/>
        <v>1443.9315741723467</v>
      </c>
      <c r="P75" s="5">
        <f t="shared" si="16"/>
        <v>879.24369381318706</v>
      </c>
      <c r="Q75" s="5">
        <f t="shared" si="13"/>
        <v>-54868.099774029004</v>
      </c>
      <c r="R75" s="5">
        <f t="shared" si="14"/>
        <v>2084938.3908918311</v>
      </c>
      <c r="S75" s="5">
        <f t="shared" si="15"/>
        <v>9.0906936960517368E-2</v>
      </c>
      <c r="T75" s="17"/>
    </row>
    <row r="76" spans="1:20">
      <c r="A76" s="5">
        <v>75</v>
      </c>
      <c r="B76" s="5">
        <v>13544</v>
      </c>
      <c r="C76" s="5">
        <v>30235</v>
      </c>
      <c r="D76" s="5">
        <v>517</v>
      </c>
      <c r="E76" s="5">
        <v>667</v>
      </c>
      <c r="F76" s="5">
        <v>26622</v>
      </c>
      <c r="G76" s="5">
        <v>11760</v>
      </c>
      <c r="H76" s="5">
        <v>447</v>
      </c>
      <c r="I76" s="5">
        <v>2</v>
      </c>
      <c r="J76" s="5">
        <v>99</v>
      </c>
      <c r="K76" s="5">
        <v>13</v>
      </c>
      <c r="L76" s="5">
        <v>458</v>
      </c>
      <c r="M76" s="5">
        <f t="shared" si="10"/>
        <v>446.26033116692463</v>
      </c>
      <c r="N76" s="5">
        <f t="shared" si="11"/>
        <v>11.73966883307537</v>
      </c>
      <c r="O76" s="5">
        <f t="shared" si="12"/>
        <v>137.81982431028123</v>
      </c>
      <c r="P76" s="5">
        <f t="shared" si="16"/>
        <v>2473.9450901628607</v>
      </c>
      <c r="Q76" s="5">
        <f t="shared" si="13"/>
        <v>1617.9590960353319</v>
      </c>
      <c r="R76" s="5">
        <f t="shared" si="14"/>
        <v>18994.303972916787</v>
      </c>
      <c r="S76" s="5">
        <f t="shared" si="15"/>
        <v>2.5632464701037926E-2</v>
      </c>
      <c r="T76" s="17"/>
    </row>
    <row r="77" spans="1:20">
      <c r="A77" s="5">
        <v>76</v>
      </c>
      <c r="B77" s="5">
        <v>37376</v>
      </c>
      <c r="C77" s="5">
        <v>68610</v>
      </c>
      <c r="D77" s="5">
        <v>1150</v>
      </c>
      <c r="E77" s="5">
        <v>1341</v>
      </c>
      <c r="F77" s="5">
        <v>22100</v>
      </c>
      <c r="G77" s="5">
        <v>10880</v>
      </c>
      <c r="H77" s="5">
        <v>724</v>
      </c>
      <c r="I77" s="5">
        <v>20</v>
      </c>
      <c r="J77" s="5">
        <v>411</v>
      </c>
      <c r="K77" s="5">
        <v>74</v>
      </c>
      <c r="L77" s="5">
        <v>808</v>
      </c>
      <c r="M77" s="5">
        <f t="shared" si="10"/>
        <v>851.85226786432679</v>
      </c>
      <c r="N77" s="5">
        <f t="shared" si="11"/>
        <v>-43.852267864326791</v>
      </c>
      <c r="O77" s="5">
        <f t="shared" si="12"/>
        <v>1923.0213968446681</v>
      </c>
      <c r="P77" s="5">
        <f t="shared" si="16"/>
        <v>3090.4634257679691</v>
      </c>
      <c r="Q77" s="5">
        <f t="shared" si="13"/>
        <v>-84328.849403264248</v>
      </c>
      <c r="R77" s="5">
        <f t="shared" si="14"/>
        <v>3698011.2927224184</v>
      </c>
      <c r="S77" s="5">
        <f t="shared" si="15"/>
        <v>5.4272608742978699E-2</v>
      </c>
      <c r="T77" s="17"/>
    </row>
    <row r="78" spans="1:20">
      <c r="A78" s="5">
        <v>77</v>
      </c>
      <c r="B78" s="5">
        <v>1228</v>
      </c>
      <c r="C78" s="5">
        <v>2392</v>
      </c>
      <c r="D78" s="5">
        <v>17</v>
      </c>
      <c r="E78" s="5">
        <v>19</v>
      </c>
      <c r="F78" s="5">
        <v>2392</v>
      </c>
      <c r="G78" s="5">
        <v>1228</v>
      </c>
      <c r="H78" s="5">
        <v>17</v>
      </c>
      <c r="I78" s="5">
        <v>0</v>
      </c>
      <c r="J78" s="5">
        <v>0</v>
      </c>
      <c r="K78" s="5">
        <v>0</v>
      </c>
      <c r="L78" s="5">
        <v>17</v>
      </c>
      <c r="M78" s="5">
        <f t="shared" si="10"/>
        <v>15.065352083030248</v>
      </c>
      <c r="N78" s="5">
        <f t="shared" si="11"/>
        <v>1.9346479169697517</v>
      </c>
      <c r="O78" s="5">
        <f t="shared" si="12"/>
        <v>3.7428625626353993</v>
      </c>
      <c r="P78" s="5">
        <f t="shared" si="16"/>
        <v>2096.4416567635426</v>
      </c>
      <c r="Q78" s="5">
        <f t="shared" si="13"/>
        <v>7.2411212603066417</v>
      </c>
      <c r="R78" s="5">
        <f t="shared" si="14"/>
        <v>14.009020162777629</v>
      </c>
      <c r="S78" s="5">
        <f t="shared" si="15"/>
        <v>0.11380281864527951</v>
      </c>
      <c r="T78" s="17"/>
    </row>
    <row r="79" spans="1:20">
      <c r="A79" s="5">
        <v>78</v>
      </c>
      <c r="B79" s="5">
        <v>22984</v>
      </c>
      <c r="C79" s="5">
        <v>59040</v>
      </c>
      <c r="D79" s="5">
        <v>438</v>
      </c>
      <c r="E79" s="5">
        <v>542</v>
      </c>
      <c r="F79" s="5">
        <v>12716</v>
      </c>
      <c r="G79" s="5">
        <v>4968</v>
      </c>
      <c r="H79" s="5">
        <v>262</v>
      </c>
      <c r="I79" s="5">
        <v>4</v>
      </c>
      <c r="J79" s="5">
        <v>85</v>
      </c>
      <c r="K79" s="5">
        <v>8</v>
      </c>
      <c r="L79" s="5">
        <v>374</v>
      </c>
      <c r="M79" s="5">
        <f t="shared" si="10"/>
        <v>369.06516783517395</v>
      </c>
      <c r="N79" s="5">
        <f t="shared" si="11"/>
        <v>4.934832164826048</v>
      </c>
      <c r="O79" s="5">
        <f t="shared" si="12"/>
        <v>24.352568495001741</v>
      </c>
      <c r="P79" s="5">
        <f t="shared" si="16"/>
        <v>9.0011055210850515</v>
      </c>
      <c r="Q79" s="5">
        <f t="shared" si="13"/>
        <v>120.17583830526405</v>
      </c>
      <c r="R79" s="5">
        <f t="shared" si="14"/>
        <v>593.04759230375134</v>
      </c>
      <c r="S79" s="5">
        <f t="shared" si="15"/>
        <v>1.3194738408625797E-2</v>
      </c>
      <c r="T79" s="17"/>
    </row>
    <row r="80" spans="1:20">
      <c r="A80" s="5">
        <v>79</v>
      </c>
      <c r="B80" s="5">
        <v>1445</v>
      </c>
      <c r="C80" s="5">
        <v>2774</v>
      </c>
      <c r="D80" s="5">
        <v>217</v>
      </c>
      <c r="E80" s="5">
        <v>211</v>
      </c>
      <c r="F80" s="5">
        <v>1924</v>
      </c>
      <c r="G80" s="5">
        <v>1005</v>
      </c>
      <c r="H80" s="5">
        <v>154</v>
      </c>
      <c r="I80" s="5">
        <v>0</v>
      </c>
      <c r="J80" s="5">
        <v>56</v>
      </c>
      <c r="K80" s="5">
        <v>8</v>
      </c>
      <c r="L80" s="5">
        <v>167</v>
      </c>
      <c r="M80" s="5">
        <f t="shared" si="10"/>
        <v>174.2419373143083</v>
      </c>
      <c r="N80" s="5">
        <f t="shared" si="11"/>
        <v>-7.2419373143083021</v>
      </c>
      <c r="O80" s="5">
        <f t="shared" si="12"/>
        <v>52.445656064370944</v>
      </c>
      <c r="P80" s="5">
        <f t="shared" si="16"/>
        <v>148.27371494797782</v>
      </c>
      <c r="Q80" s="5">
        <f t="shared" si="13"/>
        <v>-379.80815362594745</v>
      </c>
      <c r="R80" s="5">
        <f t="shared" si="14"/>
        <v>2750.546840022289</v>
      </c>
      <c r="S80" s="5">
        <f t="shared" si="15"/>
        <v>4.3364894097654504E-2</v>
      </c>
      <c r="T80" s="17"/>
    </row>
    <row r="81" spans="1:20">
      <c r="A81" s="5">
        <v>80</v>
      </c>
      <c r="B81" s="5">
        <v>3754</v>
      </c>
      <c r="C81" s="5">
        <v>8533</v>
      </c>
      <c r="D81" s="5">
        <v>658</v>
      </c>
      <c r="E81" s="5">
        <v>2085</v>
      </c>
      <c r="F81" s="5">
        <v>6838</v>
      </c>
      <c r="G81" s="5">
        <v>3224</v>
      </c>
      <c r="H81" s="5">
        <v>598</v>
      </c>
      <c r="I81" s="5">
        <v>2</v>
      </c>
      <c r="J81" s="5">
        <v>29</v>
      </c>
      <c r="K81" s="5">
        <v>7</v>
      </c>
      <c r="L81" s="5">
        <v>640</v>
      </c>
      <c r="M81" s="5">
        <f t="shared" si="10"/>
        <v>661.658040521354</v>
      </c>
      <c r="N81" s="5">
        <f t="shared" si="11"/>
        <v>-21.658040521353996</v>
      </c>
      <c r="O81" s="5">
        <f t="shared" si="12"/>
        <v>469.07071922461165</v>
      </c>
      <c r="P81" s="5">
        <f t="shared" si="16"/>
        <v>207.82403167619316</v>
      </c>
      <c r="Q81" s="5">
        <f t="shared" si="13"/>
        <v>-10159.152644347301</v>
      </c>
      <c r="R81" s="5">
        <f t="shared" si="14"/>
        <v>220027.33963389444</v>
      </c>
      <c r="S81" s="5">
        <f t="shared" si="15"/>
        <v>3.3840688314615619E-2</v>
      </c>
      <c r="T81" s="17"/>
    </row>
    <row r="82" spans="1:20">
      <c r="A82" s="5">
        <v>81</v>
      </c>
      <c r="B82" s="5">
        <v>8728</v>
      </c>
      <c r="C82" s="5">
        <v>17827</v>
      </c>
      <c r="D82" s="5">
        <v>2295</v>
      </c>
      <c r="E82" s="5">
        <v>2828</v>
      </c>
      <c r="F82" s="5">
        <v>15418</v>
      </c>
      <c r="G82" s="5">
        <v>7344</v>
      </c>
      <c r="H82" s="5">
        <v>2099</v>
      </c>
      <c r="I82" s="5">
        <v>2</v>
      </c>
      <c r="J82" s="5">
        <v>86</v>
      </c>
      <c r="K82" s="5">
        <v>13</v>
      </c>
      <c r="L82" s="5">
        <v>2235</v>
      </c>
      <c r="M82" s="5">
        <f t="shared" si="10"/>
        <v>2289.7683065680567</v>
      </c>
      <c r="N82" s="5">
        <f t="shared" si="11"/>
        <v>-54.768306568056687</v>
      </c>
      <c r="O82" s="5">
        <f t="shared" si="12"/>
        <v>2999.5674043326412</v>
      </c>
      <c r="P82" s="5">
        <f t="shared" si="16"/>
        <v>1096.2897176834331</v>
      </c>
      <c r="Q82" s="5">
        <f t="shared" si="13"/>
        <v>-164281.22717204015</v>
      </c>
      <c r="R82" s="5">
        <f t="shared" si="14"/>
        <v>8997404.6131348591</v>
      </c>
      <c r="S82" s="5">
        <f t="shared" si="15"/>
        <v>2.4504835153492926E-2</v>
      </c>
      <c r="T82" s="17"/>
    </row>
    <row r="83" spans="1:20">
      <c r="A83" s="5">
        <v>82</v>
      </c>
      <c r="B83" s="5">
        <v>5990</v>
      </c>
      <c r="C83" s="5">
        <v>11123</v>
      </c>
      <c r="D83" s="5">
        <v>657</v>
      </c>
      <c r="E83" s="5">
        <v>512</v>
      </c>
      <c r="F83" s="5">
        <v>5057</v>
      </c>
      <c r="G83" s="5">
        <v>2628</v>
      </c>
      <c r="H83" s="5">
        <v>428</v>
      </c>
      <c r="I83" s="5">
        <v>18</v>
      </c>
      <c r="J83" s="5">
        <v>370</v>
      </c>
      <c r="K83" s="5">
        <v>53</v>
      </c>
      <c r="L83" s="5">
        <v>361</v>
      </c>
      <c r="M83" s="5">
        <f t="shared" si="10"/>
        <v>377.22122457772554</v>
      </c>
      <c r="N83" s="5">
        <f t="shared" si="11"/>
        <v>-16.221224577725536</v>
      </c>
      <c r="O83" s="5">
        <f t="shared" si="12"/>
        <v>263.128126801007</v>
      </c>
      <c r="P83" s="5">
        <f t="shared" si="16"/>
        <v>1485.8775299693123</v>
      </c>
      <c r="Q83" s="5">
        <f t="shared" si="13"/>
        <v>-4268.2604375553765</v>
      </c>
      <c r="R83" s="5">
        <f t="shared" si="14"/>
        <v>69236.411113806811</v>
      </c>
      <c r="S83" s="5">
        <f t="shared" si="15"/>
        <v>4.4934140104502869E-2</v>
      </c>
      <c r="T83" s="17"/>
    </row>
    <row r="84" spans="1:20">
      <c r="A84" s="5">
        <v>83</v>
      </c>
      <c r="B84" s="5">
        <v>4582</v>
      </c>
      <c r="C84" s="5">
        <v>9193</v>
      </c>
      <c r="D84" s="5">
        <v>454</v>
      </c>
      <c r="E84" s="5">
        <v>431</v>
      </c>
      <c r="F84" s="5">
        <v>3691</v>
      </c>
      <c r="G84" s="5">
        <v>1722</v>
      </c>
      <c r="H84" s="5">
        <v>305</v>
      </c>
      <c r="I84" s="5">
        <v>5</v>
      </c>
      <c r="J84" s="5">
        <v>190</v>
      </c>
      <c r="K84" s="5">
        <v>57</v>
      </c>
      <c r="L84" s="5">
        <v>306</v>
      </c>
      <c r="M84" s="5">
        <f t="shared" si="10"/>
        <v>336.42066431253573</v>
      </c>
      <c r="N84" s="5">
        <f t="shared" si="11"/>
        <v>-30.420664312535735</v>
      </c>
      <c r="O84" s="5">
        <f t="shared" si="12"/>
        <v>925.41681721598525</v>
      </c>
      <c r="P84" s="5">
        <f t="shared" si="16"/>
        <v>201.6240887825067</v>
      </c>
      <c r="Q84" s="5">
        <f t="shared" si="13"/>
        <v>-28151.794345702729</v>
      </c>
      <c r="R84" s="5">
        <f t="shared" si="14"/>
        <v>856396.28558616422</v>
      </c>
      <c r="S84" s="5">
        <f t="shared" si="15"/>
        <v>9.9413935661881489E-2</v>
      </c>
      <c r="T84" s="17"/>
    </row>
    <row r="85" spans="1:20">
      <c r="A85" s="5">
        <v>84</v>
      </c>
      <c r="B85" s="5">
        <v>2938</v>
      </c>
      <c r="C85" s="5">
        <v>5799</v>
      </c>
      <c r="D85" s="5">
        <v>321</v>
      </c>
      <c r="E85" s="5">
        <v>379</v>
      </c>
      <c r="F85" s="5">
        <v>3668</v>
      </c>
      <c r="G85" s="5">
        <v>1848</v>
      </c>
      <c r="H85" s="5">
        <v>236</v>
      </c>
      <c r="I85" s="5">
        <v>2</v>
      </c>
      <c r="J85" s="5">
        <v>101</v>
      </c>
      <c r="K85" s="5">
        <v>19</v>
      </c>
      <c r="L85" s="5">
        <v>243</v>
      </c>
      <c r="M85" s="5">
        <f t="shared" si="10"/>
        <v>249.59111061638487</v>
      </c>
      <c r="N85" s="5">
        <f t="shared" si="11"/>
        <v>-6.5911106163848672</v>
      </c>
      <c r="O85" s="5">
        <f t="shared" si="12"/>
        <v>43.4427391574213</v>
      </c>
      <c r="P85" s="5">
        <f t="shared" si="16"/>
        <v>567.84762935773745</v>
      </c>
      <c r="Q85" s="5">
        <f t="shared" si="13"/>
        <v>-286.33589926531812</v>
      </c>
      <c r="R85" s="5">
        <f t="shared" si="14"/>
        <v>1887.2715854997459</v>
      </c>
      <c r="S85" s="5">
        <f t="shared" si="15"/>
        <v>2.7123912001583816E-2</v>
      </c>
      <c r="T85" s="17"/>
    </row>
    <row r="86" spans="1:20">
      <c r="A86" s="5">
        <v>85</v>
      </c>
      <c r="B86" s="5">
        <v>6692</v>
      </c>
      <c r="C86" s="5">
        <v>13092</v>
      </c>
      <c r="D86" s="5">
        <v>199</v>
      </c>
      <c r="E86" s="5">
        <v>141</v>
      </c>
      <c r="F86" s="5">
        <v>7549</v>
      </c>
      <c r="G86" s="5">
        <v>3336</v>
      </c>
      <c r="H86" s="5">
        <v>156</v>
      </c>
      <c r="I86" s="5">
        <v>2</v>
      </c>
      <c r="J86" s="5">
        <v>99</v>
      </c>
      <c r="K86" s="5">
        <v>16</v>
      </c>
      <c r="L86" s="5">
        <v>108</v>
      </c>
      <c r="M86" s="5">
        <f t="shared" si="10"/>
        <v>122.05086429303452</v>
      </c>
      <c r="N86" s="5">
        <f t="shared" si="11"/>
        <v>-14.050864293034522</v>
      </c>
      <c r="O86" s="5">
        <f t="shared" si="12"/>
        <v>197.4267873812725</v>
      </c>
      <c r="P86" s="5">
        <f t="shared" si="16"/>
        <v>55.647924916288041</v>
      </c>
      <c r="Q86" s="5">
        <f t="shared" si="13"/>
        <v>-2774.0169973040402</v>
      </c>
      <c r="R86" s="5">
        <f t="shared" si="14"/>
        <v>38977.336375690182</v>
      </c>
      <c r="S86" s="5">
        <f t="shared" si="15"/>
        <v>0.1301005953058752</v>
      </c>
      <c r="T86" s="17"/>
    </row>
    <row r="87" spans="1:20">
      <c r="A87" s="5">
        <v>86</v>
      </c>
      <c r="B87" s="5">
        <v>2566</v>
      </c>
      <c r="C87" s="5">
        <v>5244</v>
      </c>
      <c r="D87" s="5">
        <v>384</v>
      </c>
      <c r="E87" s="5">
        <v>469</v>
      </c>
      <c r="F87" s="5">
        <v>3834</v>
      </c>
      <c r="G87" s="5">
        <v>1806</v>
      </c>
      <c r="H87" s="5">
        <v>266</v>
      </c>
      <c r="I87" s="5">
        <v>10</v>
      </c>
      <c r="J87" s="5">
        <v>140</v>
      </c>
      <c r="K87" s="5">
        <v>8</v>
      </c>
      <c r="L87" s="5">
        <v>280</v>
      </c>
      <c r="M87" s="5">
        <f t="shared" si="10"/>
        <v>271.74951260696412</v>
      </c>
      <c r="N87" s="5">
        <f t="shared" si="11"/>
        <v>8.2504873930358826</v>
      </c>
      <c r="O87" s="5">
        <f t="shared" si="12"/>
        <v>68.070542222644036</v>
      </c>
      <c r="P87" s="5">
        <f t="shared" si="16"/>
        <v>497.3502870257953</v>
      </c>
      <c r="Q87" s="5">
        <f t="shared" si="13"/>
        <v>561.61515044504142</v>
      </c>
      <c r="R87" s="5">
        <f t="shared" si="14"/>
        <v>4633.5987184847645</v>
      </c>
      <c r="S87" s="5">
        <f t="shared" si="15"/>
        <v>2.946602640369958E-2</v>
      </c>
      <c r="T87" s="17"/>
    </row>
    <row r="88" spans="1:20">
      <c r="A88" s="5">
        <v>87</v>
      </c>
      <c r="B88" s="5">
        <v>21176</v>
      </c>
      <c r="C88" s="5">
        <v>54779</v>
      </c>
      <c r="D88" s="5">
        <v>330</v>
      </c>
      <c r="E88" s="5">
        <v>329</v>
      </c>
      <c r="F88" s="5">
        <v>13858</v>
      </c>
      <c r="G88" s="5">
        <v>5248</v>
      </c>
      <c r="H88" s="5">
        <v>185</v>
      </c>
      <c r="I88" s="5">
        <v>2</v>
      </c>
      <c r="J88" s="5">
        <v>130</v>
      </c>
      <c r="K88" s="5">
        <v>31</v>
      </c>
      <c r="L88" s="5">
        <v>228</v>
      </c>
      <c r="M88" s="5">
        <f t="shared" si="10"/>
        <v>236.0937639799298</v>
      </c>
      <c r="N88" s="5">
        <f t="shared" si="11"/>
        <v>-8.093763979929804</v>
      </c>
      <c r="O88" s="5">
        <f t="shared" si="12"/>
        <v>65.509015362809137</v>
      </c>
      <c r="P88" s="5">
        <f t="shared" si="16"/>
        <v>267.13455294269073</v>
      </c>
      <c r="Q88" s="5">
        <f t="shared" si="13"/>
        <v>-530.2145089041727</v>
      </c>
      <c r="R88" s="5">
        <f t="shared" si="14"/>
        <v>4291.4310938047638</v>
      </c>
      <c r="S88" s="5">
        <f t="shared" si="15"/>
        <v>3.5498964824253527E-2</v>
      </c>
      <c r="T88" s="17"/>
    </row>
    <row r="89" spans="1:20">
      <c r="A89" s="5">
        <v>88</v>
      </c>
      <c r="B89" s="5">
        <v>4012</v>
      </c>
      <c r="C89" s="5">
        <v>7955</v>
      </c>
      <c r="D89" s="5">
        <v>550</v>
      </c>
      <c r="E89" s="5">
        <v>477</v>
      </c>
      <c r="F89" s="5">
        <v>4625</v>
      </c>
      <c r="G89" s="5">
        <v>2218</v>
      </c>
      <c r="H89" s="5">
        <v>403</v>
      </c>
      <c r="I89" s="5">
        <v>3</v>
      </c>
      <c r="J89" s="5">
        <v>270</v>
      </c>
      <c r="K89" s="5">
        <v>38</v>
      </c>
      <c r="L89" s="5">
        <v>319</v>
      </c>
      <c r="M89" s="5">
        <f t="shared" si="10"/>
        <v>342.48391859575327</v>
      </c>
      <c r="N89" s="5">
        <f t="shared" si="11"/>
        <v>-23.483918595753266</v>
      </c>
      <c r="O89" s="5">
        <f t="shared" si="12"/>
        <v>551.49443261196609</v>
      </c>
      <c r="P89" s="5">
        <f t="shared" si="16"/>
        <v>236.85685909895221</v>
      </c>
      <c r="Q89" s="5">
        <f t="shared" si="13"/>
        <v>-12951.250361470547</v>
      </c>
      <c r="R89" s="5">
        <f t="shared" si="14"/>
        <v>304146.10920199443</v>
      </c>
      <c r="S89" s="5">
        <f t="shared" si="15"/>
        <v>7.3617299673207737E-2</v>
      </c>
      <c r="T89" s="17"/>
    </row>
    <row r="90" spans="1:20">
      <c r="A90" s="5">
        <v>89</v>
      </c>
      <c r="B90" s="5">
        <v>1531</v>
      </c>
      <c r="C90" s="5">
        <v>2838</v>
      </c>
      <c r="D90" s="5">
        <v>212</v>
      </c>
      <c r="E90" s="5">
        <v>1359</v>
      </c>
      <c r="F90" s="5">
        <v>1210</v>
      </c>
      <c r="G90" s="5">
        <v>690</v>
      </c>
      <c r="H90" s="5">
        <v>143</v>
      </c>
      <c r="I90" s="5">
        <v>3</v>
      </c>
      <c r="J90" s="5">
        <v>30</v>
      </c>
      <c r="K90" s="5">
        <v>6</v>
      </c>
      <c r="L90" s="5">
        <v>189</v>
      </c>
      <c r="M90" s="5">
        <f t="shared" si="10"/>
        <v>199.54935088893467</v>
      </c>
      <c r="N90" s="5">
        <f t="shared" si="11"/>
        <v>-10.549350888934669</v>
      </c>
      <c r="O90" s="5">
        <f t="shared" si="12"/>
        <v>111.28880417786668</v>
      </c>
      <c r="P90" s="5">
        <f t="shared" si="16"/>
        <v>167.30304176227452</v>
      </c>
      <c r="Q90" s="5">
        <f t="shared" si="13"/>
        <v>-1174.0246452822541</v>
      </c>
      <c r="R90" s="5">
        <f t="shared" si="14"/>
        <v>12385.197935339556</v>
      </c>
      <c r="S90" s="5">
        <f t="shared" si="15"/>
        <v>5.5816671370024704E-2</v>
      </c>
      <c r="T90" s="17"/>
    </row>
    <row r="91" spans="1:20">
      <c r="A91" s="5">
        <v>90</v>
      </c>
      <c r="B91" s="5">
        <v>2938</v>
      </c>
      <c r="C91" s="5">
        <v>6056</v>
      </c>
      <c r="D91" s="5">
        <v>374</v>
      </c>
      <c r="E91" s="5">
        <v>483</v>
      </c>
      <c r="F91" s="5">
        <v>4509</v>
      </c>
      <c r="G91" s="5">
        <v>2078</v>
      </c>
      <c r="H91" s="5">
        <v>287</v>
      </c>
      <c r="I91" s="5">
        <v>2</v>
      </c>
      <c r="J91" s="5">
        <v>107</v>
      </c>
      <c r="K91" s="5">
        <v>17</v>
      </c>
      <c r="L91" s="5">
        <v>283</v>
      </c>
      <c r="M91" s="5">
        <f t="shared" si="10"/>
        <v>297.04572644833036</v>
      </c>
      <c r="N91" s="5">
        <f t="shared" si="11"/>
        <v>-14.045726448330356</v>
      </c>
      <c r="O91" s="5">
        <f t="shared" si="12"/>
        <v>197.28243146132689</v>
      </c>
      <c r="P91" s="5">
        <f t="shared" si="16"/>
        <v>12.224642052339506</v>
      </c>
      <c r="Q91" s="5">
        <f t="shared" si="13"/>
        <v>-2770.97506536728</v>
      </c>
      <c r="R91" s="5">
        <f t="shared" si="14"/>
        <v>38920.357763293141</v>
      </c>
      <c r="S91" s="5">
        <f t="shared" si="15"/>
        <v>4.9631542220248605E-2</v>
      </c>
      <c r="T91" s="17"/>
    </row>
    <row r="92" spans="1:20">
      <c r="A92" s="5">
        <v>91</v>
      </c>
      <c r="B92" s="5">
        <v>24720</v>
      </c>
      <c r="C92" s="5">
        <v>37240</v>
      </c>
      <c r="D92" s="5">
        <v>845</v>
      </c>
      <c r="E92" s="5">
        <v>850</v>
      </c>
      <c r="F92" s="5">
        <v>14475</v>
      </c>
      <c r="G92" s="5">
        <v>8120</v>
      </c>
      <c r="H92" s="5">
        <v>504</v>
      </c>
      <c r="I92" s="5">
        <v>13</v>
      </c>
      <c r="J92" s="5">
        <v>331</v>
      </c>
      <c r="K92" s="5">
        <v>77</v>
      </c>
      <c r="L92" s="5">
        <v>564</v>
      </c>
      <c r="M92" s="5">
        <f t="shared" si="10"/>
        <v>616.1995565643947</v>
      </c>
      <c r="N92" s="5">
        <f t="shared" si="11"/>
        <v>-52.199556564394697</v>
      </c>
      <c r="O92" s="5">
        <f t="shared" si="12"/>
        <v>2724.7937055194416</v>
      </c>
      <c r="P92" s="5">
        <f t="shared" si="16"/>
        <v>1455.7147525254984</v>
      </c>
      <c r="Q92" s="5">
        <f t="shared" si="13"/>
        <v>-142233.02315756871</v>
      </c>
      <c r="R92" s="5">
        <f t="shared" si="14"/>
        <v>7424500.7376383692</v>
      </c>
      <c r="S92" s="5">
        <f t="shared" si="15"/>
        <v>9.255240525601896E-2</v>
      </c>
      <c r="T92" s="17"/>
    </row>
    <row r="93" spans="1:20">
      <c r="A93" s="5">
        <v>92</v>
      </c>
      <c r="B93" s="5">
        <v>2219</v>
      </c>
      <c r="C93" s="5">
        <v>4545</v>
      </c>
      <c r="D93" s="5">
        <v>287</v>
      </c>
      <c r="E93" s="5">
        <v>329</v>
      </c>
      <c r="F93" s="5">
        <v>3189</v>
      </c>
      <c r="G93" s="5">
        <v>1495</v>
      </c>
      <c r="H93" s="5">
        <v>221</v>
      </c>
      <c r="I93" s="5">
        <v>0</v>
      </c>
      <c r="J93" s="5">
        <v>78</v>
      </c>
      <c r="K93" s="5">
        <v>13</v>
      </c>
      <c r="L93" s="5">
        <v>220</v>
      </c>
      <c r="M93" s="5">
        <f t="shared" si="10"/>
        <v>230.2450881797337</v>
      </c>
      <c r="N93" s="5">
        <f t="shared" si="11"/>
        <v>-10.245088179733699</v>
      </c>
      <c r="O93" s="5">
        <f t="shared" si="12"/>
        <v>104.96183181051916</v>
      </c>
      <c r="P93" s="5">
        <f t="shared" si="16"/>
        <v>1760.1774174395193</v>
      </c>
      <c r="Q93" s="5">
        <f t="shared" si="13"/>
        <v>-1075.3432224051464</v>
      </c>
      <c r="R93" s="5">
        <f t="shared" si="14"/>
        <v>11016.986137019712</v>
      </c>
      <c r="S93" s="5">
        <f t="shared" si="15"/>
        <v>4.6568582635153177E-2</v>
      </c>
      <c r="T93" s="17"/>
    </row>
    <row r="94" spans="1:20">
      <c r="A94" s="5">
        <v>93</v>
      </c>
      <c r="B94" s="5">
        <v>4732</v>
      </c>
      <c r="C94" s="5">
        <v>9303</v>
      </c>
      <c r="D94" s="5">
        <v>607</v>
      </c>
      <c r="E94" s="5">
        <v>518</v>
      </c>
      <c r="F94" s="5">
        <v>6201</v>
      </c>
      <c r="G94" s="5">
        <v>3136</v>
      </c>
      <c r="H94" s="5">
        <v>445</v>
      </c>
      <c r="I94" s="5">
        <v>9</v>
      </c>
      <c r="J94" s="5">
        <v>301</v>
      </c>
      <c r="K94" s="5">
        <v>32</v>
      </c>
      <c r="L94" s="5">
        <v>352</v>
      </c>
      <c r="M94" s="5">
        <f t="shared" si="10"/>
        <v>369.31189836289667</v>
      </c>
      <c r="N94" s="5">
        <f t="shared" si="11"/>
        <v>-17.31189836289667</v>
      </c>
      <c r="O94" s="5">
        <f t="shared" si="12"/>
        <v>299.7018249272644</v>
      </c>
      <c r="P94" s="5">
        <f t="shared" si="16"/>
        <v>49.939806164855867</v>
      </c>
      <c r="Q94" s="5">
        <f t="shared" si="13"/>
        <v>-5188.407532315453</v>
      </c>
      <c r="R94" s="5">
        <f t="shared" si="14"/>
        <v>89821.183864732637</v>
      </c>
      <c r="S94" s="5">
        <f t="shared" si="15"/>
        <v>4.9181529440047361E-2</v>
      </c>
      <c r="T94" s="17"/>
    </row>
    <row r="95" spans="1:20">
      <c r="A95" s="5">
        <v>94</v>
      </c>
      <c r="B95" s="5">
        <v>2225</v>
      </c>
      <c r="C95" s="5">
        <v>4239</v>
      </c>
      <c r="D95" s="5">
        <v>310</v>
      </c>
      <c r="E95" s="5">
        <v>289</v>
      </c>
      <c r="F95" s="5">
        <v>2570</v>
      </c>
      <c r="G95" s="5">
        <v>1389</v>
      </c>
      <c r="H95" s="5">
        <v>233</v>
      </c>
      <c r="I95" s="5">
        <v>2</v>
      </c>
      <c r="J95" s="5">
        <v>111</v>
      </c>
      <c r="K95" s="5">
        <v>16</v>
      </c>
      <c r="L95" s="5">
        <v>216</v>
      </c>
      <c r="M95" s="5">
        <f t="shared" si="10"/>
        <v>226.16777213201109</v>
      </c>
      <c r="N95" s="5">
        <f t="shared" si="11"/>
        <v>-10.167772132011095</v>
      </c>
      <c r="O95" s="5">
        <f t="shared" si="12"/>
        <v>103.38359012850144</v>
      </c>
      <c r="P95" s="5">
        <f t="shared" si="16"/>
        <v>51.038539602827342</v>
      </c>
      <c r="Q95" s="5">
        <f t="shared" si="13"/>
        <v>-1051.1807866158342</v>
      </c>
      <c r="R95" s="5">
        <f t="shared" si="14"/>
        <v>10688.166707857979</v>
      </c>
      <c r="S95" s="5">
        <f t="shared" si="15"/>
        <v>4.7073019129680996E-2</v>
      </c>
      <c r="T95" s="17"/>
    </row>
    <row r="96" spans="1:20">
      <c r="A96" s="5">
        <v>95</v>
      </c>
      <c r="B96" s="5">
        <v>2626</v>
      </c>
      <c r="C96" s="5">
        <v>4943</v>
      </c>
      <c r="D96" s="5">
        <v>316</v>
      </c>
      <c r="E96" s="5">
        <v>299</v>
      </c>
      <c r="F96" s="5">
        <v>3047</v>
      </c>
      <c r="G96" s="5">
        <v>1605</v>
      </c>
      <c r="H96" s="5">
        <v>244</v>
      </c>
      <c r="I96" s="5">
        <v>2</v>
      </c>
      <c r="J96" s="5">
        <v>124</v>
      </c>
      <c r="K96" s="5">
        <v>22</v>
      </c>
      <c r="L96" s="5">
        <v>213</v>
      </c>
      <c r="M96" s="5">
        <f t="shared" si="10"/>
        <v>225.58180335957715</v>
      </c>
      <c r="N96" s="5">
        <f t="shared" si="11"/>
        <v>-12.581803359577151</v>
      </c>
      <c r="O96" s="5">
        <f t="shared" si="12"/>
        <v>158.30177577906687</v>
      </c>
      <c r="P96" s="5">
        <f t="shared" si="16"/>
        <v>5.8275467676640806</v>
      </c>
      <c r="Q96" s="5">
        <f t="shared" si="13"/>
        <v>-1991.7218143240925</v>
      </c>
      <c r="R96" s="5">
        <f t="shared" si="14"/>
        <v>25059.452214805962</v>
      </c>
      <c r="S96" s="5">
        <f t="shared" si="15"/>
        <v>5.9069499340737797E-2</v>
      </c>
      <c r="T96" s="17"/>
    </row>
    <row r="97" spans="1:20">
      <c r="A97" s="5">
        <v>96</v>
      </c>
      <c r="B97" s="5">
        <v>3090</v>
      </c>
      <c r="C97" s="5">
        <v>5744</v>
      </c>
      <c r="D97" s="5">
        <v>391</v>
      </c>
      <c r="E97" s="5">
        <v>360</v>
      </c>
      <c r="F97" s="5">
        <v>3521</v>
      </c>
      <c r="G97" s="5">
        <v>1796</v>
      </c>
      <c r="H97" s="5">
        <v>293</v>
      </c>
      <c r="I97" s="5">
        <v>5</v>
      </c>
      <c r="J97" s="5">
        <v>153</v>
      </c>
      <c r="K97" s="5">
        <v>27</v>
      </c>
      <c r="L97" s="5">
        <v>257</v>
      </c>
      <c r="M97" s="5">
        <f t="shared" si="10"/>
        <v>280.86366730748426</v>
      </c>
      <c r="N97" s="5">
        <f t="shared" si="11"/>
        <v>-23.863667307484263</v>
      </c>
      <c r="O97" s="5">
        <f t="shared" si="12"/>
        <v>569.4746173622932</v>
      </c>
      <c r="P97" s="5">
        <f t="shared" si="16"/>
        <v>127.28045413908626</v>
      </c>
      <c r="Q97" s="5">
        <f t="shared" si="13"/>
        <v>-13589.752808790667</v>
      </c>
      <c r="R97" s="5">
        <f t="shared" si="14"/>
        <v>324301.33981993026</v>
      </c>
      <c r="S97" s="5">
        <f t="shared" si="15"/>
        <v>9.2854736604997129E-2</v>
      </c>
      <c r="T97" s="17"/>
    </row>
    <row r="98" spans="1:20">
      <c r="A98" s="5">
        <v>97</v>
      </c>
      <c r="B98" s="5">
        <v>1101</v>
      </c>
      <c r="C98" s="5">
        <v>2548</v>
      </c>
      <c r="D98" s="5">
        <v>324</v>
      </c>
      <c r="E98" s="5">
        <v>2418</v>
      </c>
      <c r="F98" s="5">
        <v>1284</v>
      </c>
      <c r="G98" s="5">
        <v>704</v>
      </c>
      <c r="H98" s="5">
        <v>220</v>
      </c>
      <c r="I98" s="5">
        <v>3</v>
      </c>
      <c r="J98" s="5">
        <v>51</v>
      </c>
      <c r="K98" s="5">
        <v>11</v>
      </c>
      <c r="L98" s="5">
        <v>287</v>
      </c>
      <c r="M98" s="5">
        <f t="shared" si="10"/>
        <v>304.66471591550925</v>
      </c>
      <c r="N98" s="5">
        <f t="shared" si="11"/>
        <v>-17.664715915509248</v>
      </c>
      <c r="O98" s="5">
        <f t="shared" si="12"/>
        <v>312.04218837564571</v>
      </c>
      <c r="P98" s="5">
        <f t="shared" si="16"/>
        <v>38.426998360068978</v>
      </c>
      <c r="Q98" s="5">
        <f t="shared" si="13"/>
        <v>-5512.1366113096037</v>
      </c>
      <c r="R98" s="5">
        <f t="shared" si="14"/>
        <v>97370.327326261962</v>
      </c>
      <c r="S98" s="5">
        <f t="shared" si="15"/>
        <v>6.1549532806652429E-2</v>
      </c>
      <c r="T98" s="17"/>
    </row>
    <row r="99" spans="1:20">
      <c r="A99" s="5">
        <v>98</v>
      </c>
      <c r="B99" s="5">
        <v>2819</v>
      </c>
      <c r="C99" s="5">
        <v>5230</v>
      </c>
      <c r="D99" s="5">
        <v>318</v>
      </c>
      <c r="E99" s="5">
        <v>303</v>
      </c>
      <c r="F99" s="5">
        <v>3128</v>
      </c>
      <c r="G99" s="5">
        <v>1622</v>
      </c>
      <c r="H99" s="5">
        <v>240</v>
      </c>
      <c r="I99" s="5">
        <v>1</v>
      </c>
      <c r="J99" s="5">
        <v>115</v>
      </c>
      <c r="K99" s="5">
        <v>26</v>
      </c>
      <c r="L99" s="5">
        <v>218</v>
      </c>
      <c r="M99" s="5">
        <f t="shared" si="10"/>
        <v>238.90716935033987</v>
      </c>
      <c r="N99" s="5">
        <f t="shared" si="11"/>
        <v>-20.907169350339871</v>
      </c>
      <c r="O99" s="5">
        <f t="shared" si="12"/>
        <v>437.10973024379086</v>
      </c>
      <c r="P99" s="5">
        <f t="shared" si="16"/>
        <v>10.513504277044902</v>
      </c>
      <c r="Q99" s="5">
        <f t="shared" si="13"/>
        <v>-9138.7271548883127</v>
      </c>
      <c r="R99" s="5">
        <f t="shared" si="14"/>
        <v>191064.91627379961</v>
      </c>
      <c r="S99" s="5">
        <f t="shared" si="15"/>
        <v>9.5904446561192069E-2</v>
      </c>
      <c r="T99" s="17"/>
    </row>
    <row r="100" spans="1:20">
      <c r="A100" s="5">
        <v>99</v>
      </c>
      <c r="B100" s="5">
        <v>12468</v>
      </c>
      <c r="C100" s="5">
        <v>24917</v>
      </c>
      <c r="D100" s="5">
        <v>2143</v>
      </c>
      <c r="E100" s="5">
        <v>2576</v>
      </c>
      <c r="F100" s="5">
        <v>15850</v>
      </c>
      <c r="G100" s="5">
        <v>7636</v>
      </c>
      <c r="H100" s="5">
        <v>1661</v>
      </c>
      <c r="I100" s="5">
        <v>7</v>
      </c>
      <c r="J100" s="5">
        <v>310</v>
      </c>
      <c r="K100" s="5">
        <v>61</v>
      </c>
      <c r="L100" s="5">
        <v>1966</v>
      </c>
      <c r="M100" s="5">
        <f t="shared" si="10"/>
        <v>1960.819687461413</v>
      </c>
      <c r="N100" s="5">
        <f t="shared" si="11"/>
        <v>5.1803125385870317</v>
      </c>
      <c r="O100" s="5">
        <f t="shared" si="12"/>
        <v>26.835637997442017</v>
      </c>
      <c r="P100" s="5">
        <f t="shared" si="16"/>
        <v>680.55671130508915</v>
      </c>
      <c r="Q100" s="5">
        <f t="shared" si="13"/>
        <v>139.01699199913145</v>
      </c>
      <c r="R100" s="5">
        <f t="shared" si="14"/>
        <v>720.15146672975379</v>
      </c>
      <c r="S100" s="5">
        <f t="shared" si="15"/>
        <v>2.634950426544777E-3</v>
      </c>
      <c r="T100" s="17"/>
    </row>
    <row r="101" spans="1:20">
      <c r="A101" s="5">
        <v>100</v>
      </c>
      <c r="B101" s="5">
        <v>12776</v>
      </c>
      <c r="C101" s="5">
        <v>21893</v>
      </c>
      <c r="D101" s="5">
        <v>785</v>
      </c>
      <c r="E101" s="5">
        <v>881</v>
      </c>
      <c r="F101" s="5">
        <v>13272</v>
      </c>
      <c r="G101" s="5">
        <v>7800</v>
      </c>
      <c r="H101" s="5">
        <v>575</v>
      </c>
      <c r="I101" s="5">
        <v>12</v>
      </c>
      <c r="J101" s="5">
        <v>328</v>
      </c>
      <c r="K101" s="5">
        <v>90</v>
      </c>
      <c r="L101" s="5">
        <v>539</v>
      </c>
      <c r="M101" s="5">
        <f t="shared" si="10"/>
        <v>578.16091047549651</v>
      </c>
      <c r="N101" s="5">
        <f t="shared" si="11"/>
        <v>-39.160910475496507</v>
      </c>
      <c r="O101" s="5">
        <f t="shared" si="12"/>
        <v>1533.5769092698522</v>
      </c>
      <c r="P101" s="5">
        <f t="shared" si="16"/>
        <v>1966.1440583846918</v>
      </c>
      <c r="Q101" s="5">
        <f t="shared" si="13"/>
        <v>-60056.268051205312</v>
      </c>
      <c r="R101" s="5">
        <f t="shared" si="14"/>
        <v>2351858.1366456724</v>
      </c>
      <c r="S101" s="5">
        <f t="shared" si="15"/>
        <v>7.2654750418360864E-2</v>
      </c>
      <c r="T101" s="17"/>
    </row>
    <row r="102" spans="1:20">
      <c r="A102" s="5">
        <v>101</v>
      </c>
      <c r="B102" s="5">
        <v>1357</v>
      </c>
      <c r="C102" s="5">
        <v>2453</v>
      </c>
      <c r="D102" s="5">
        <v>37</v>
      </c>
      <c r="E102" s="5">
        <v>55</v>
      </c>
      <c r="F102" s="5">
        <v>2154</v>
      </c>
      <c r="G102" s="5">
        <v>1120</v>
      </c>
      <c r="H102" s="5">
        <v>32</v>
      </c>
      <c r="I102" s="5">
        <v>0</v>
      </c>
      <c r="J102" s="5">
        <v>0</v>
      </c>
      <c r="K102" s="5">
        <v>0</v>
      </c>
      <c r="L102" s="5">
        <v>37</v>
      </c>
      <c r="M102" s="5">
        <f t="shared" si="10"/>
        <v>35.539548364392971</v>
      </c>
      <c r="N102" s="5">
        <f t="shared" si="11"/>
        <v>1.4604516356070292</v>
      </c>
      <c r="O102" s="5">
        <f t="shared" si="12"/>
        <v>2.1329189799472466</v>
      </c>
      <c r="P102" s="5">
        <f t="shared" si="16"/>
        <v>1650.095059761398</v>
      </c>
      <c r="Q102" s="5">
        <f t="shared" si="13"/>
        <v>3.1150250128812327</v>
      </c>
      <c r="R102" s="5">
        <f t="shared" si="14"/>
        <v>4.5493433750192027</v>
      </c>
      <c r="S102" s="5">
        <f t="shared" si="15"/>
        <v>3.9471665827217006E-2</v>
      </c>
      <c r="T102" s="17"/>
    </row>
    <row r="103" spans="1:20">
      <c r="A103" s="5">
        <v>102</v>
      </c>
      <c r="B103" s="5">
        <v>68896</v>
      </c>
      <c r="C103" s="5">
        <v>104952</v>
      </c>
      <c r="D103" s="5">
        <v>2624</v>
      </c>
      <c r="E103" s="5">
        <v>1952</v>
      </c>
      <c r="F103" s="5">
        <v>35707</v>
      </c>
      <c r="G103" s="5">
        <v>19840</v>
      </c>
      <c r="H103" s="5">
        <v>1354</v>
      </c>
      <c r="I103" s="5">
        <v>26</v>
      </c>
      <c r="J103" s="5">
        <v>1505</v>
      </c>
      <c r="K103" s="5">
        <v>95</v>
      </c>
      <c r="L103" s="5">
        <v>1326</v>
      </c>
      <c r="M103" s="5">
        <f t="shared" si="10"/>
        <v>1329.4834092267711</v>
      </c>
      <c r="N103" s="5">
        <f t="shared" si="11"/>
        <v>-3.483409226771073</v>
      </c>
      <c r="O103" s="5">
        <f t="shared" si="12"/>
        <v>12.134139841153845</v>
      </c>
      <c r="P103" s="5">
        <f t="shared" si="16"/>
        <v>24.441760226553953</v>
      </c>
      <c r="Q103" s="5">
        <f t="shared" si="13"/>
        <v>-42.268174681605785</v>
      </c>
      <c r="R103" s="5">
        <f t="shared" si="14"/>
        <v>147.23734968467704</v>
      </c>
      <c r="S103" s="5">
        <f t="shared" si="15"/>
        <v>2.6270054500535994E-3</v>
      </c>
      <c r="T103" s="17"/>
    </row>
    <row r="104" spans="1:20">
      <c r="A104" s="5">
        <v>103</v>
      </c>
      <c r="B104" s="5">
        <v>1711</v>
      </c>
      <c r="C104" s="5">
        <v>3174</v>
      </c>
      <c r="D104" s="5">
        <v>288</v>
      </c>
      <c r="E104" s="5">
        <v>339</v>
      </c>
      <c r="F104" s="5">
        <v>2226</v>
      </c>
      <c r="G104" s="5">
        <v>1118</v>
      </c>
      <c r="H104" s="5">
        <v>205</v>
      </c>
      <c r="I104" s="5">
        <v>2</v>
      </c>
      <c r="J104" s="5">
        <v>63</v>
      </c>
      <c r="K104" s="5">
        <v>14</v>
      </c>
      <c r="L104" s="5">
        <v>245</v>
      </c>
      <c r="M104" s="5">
        <f t="shared" si="10"/>
        <v>246.96639989082979</v>
      </c>
      <c r="N104" s="5">
        <f t="shared" si="11"/>
        <v>-1.9663998908297913</v>
      </c>
      <c r="O104" s="5">
        <f t="shared" si="12"/>
        <v>3.8667285306554149</v>
      </c>
      <c r="P104" s="5">
        <f t="shared" si="16"/>
        <v>2.3013173253330086</v>
      </c>
      <c r="Q104" s="5">
        <f t="shared" si="13"/>
        <v>-7.6035345605492468</v>
      </c>
      <c r="R104" s="5">
        <f t="shared" si="14"/>
        <v>14.951589529784584</v>
      </c>
      <c r="S104" s="5">
        <f t="shared" si="15"/>
        <v>8.0261220033869037E-3</v>
      </c>
      <c r="T104" s="17"/>
    </row>
    <row r="105" spans="1:20">
      <c r="A105" s="5">
        <v>104</v>
      </c>
      <c r="B105" s="5">
        <v>1388</v>
      </c>
      <c r="C105" s="5">
        <v>2544</v>
      </c>
      <c r="D105" s="5">
        <v>224</v>
      </c>
      <c r="E105" s="5">
        <v>931</v>
      </c>
      <c r="F105" s="5">
        <v>2161</v>
      </c>
      <c r="G105" s="5">
        <v>1214</v>
      </c>
      <c r="H105" s="5">
        <v>172</v>
      </c>
      <c r="I105" s="5">
        <v>0</v>
      </c>
      <c r="J105" s="5">
        <v>13</v>
      </c>
      <c r="K105" s="5">
        <v>4</v>
      </c>
      <c r="L105" s="5">
        <v>219</v>
      </c>
      <c r="M105" s="5">
        <f t="shared" si="10"/>
        <v>222.46347579180232</v>
      </c>
      <c r="N105" s="5">
        <f t="shared" si="11"/>
        <v>-3.463475791802324</v>
      </c>
      <c r="O105" s="5">
        <f t="shared" si="12"/>
        <v>11.995664560400735</v>
      </c>
      <c r="P105" s="5">
        <f t="shared" si="16"/>
        <v>2.2412362532727208</v>
      </c>
      <c r="Q105" s="5">
        <f t="shared" si="13"/>
        <v>-41.546693811529011</v>
      </c>
      <c r="R105" s="5">
        <f t="shared" si="14"/>
        <v>143.89596824565416</v>
      </c>
      <c r="S105" s="5">
        <f t="shared" si="15"/>
        <v>1.5814957953435269E-2</v>
      </c>
      <c r="T105" s="17"/>
    </row>
    <row r="106" spans="1:20">
      <c r="A106" s="5">
        <v>105</v>
      </c>
      <c r="B106" s="5">
        <v>2645</v>
      </c>
      <c r="C106" s="5">
        <v>5472</v>
      </c>
      <c r="D106" s="5">
        <v>357</v>
      </c>
      <c r="E106" s="5">
        <v>482</v>
      </c>
      <c r="F106" s="5">
        <v>4485</v>
      </c>
      <c r="G106" s="5">
        <v>2101</v>
      </c>
      <c r="H106" s="5">
        <v>265</v>
      </c>
      <c r="I106" s="5">
        <v>4</v>
      </c>
      <c r="J106" s="5">
        <v>59</v>
      </c>
      <c r="K106" s="5">
        <v>9</v>
      </c>
      <c r="L106" s="5">
        <v>315</v>
      </c>
      <c r="M106" s="5">
        <f t="shared" si="10"/>
        <v>318.32311458509508</v>
      </c>
      <c r="N106" s="5">
        <f t="shared" si="11"/>
        <v>-3.3231145850950838</v>
      </c>
      <c r="O106" s="5">
        <f t="shared" si="12"/>
        <v>11.043090545671671</v>
      </c>
      <c r="P106" s="5">
        <f t="shared" si="16"/>
        <v>1.9701268348312602E-2</v>
      </c>
      <c r="Q106" s="5">
        <f t="shared" si="13"/>
        <v>-36.697455256847157</v>
      </c>
      <c r="R106" s="5">
        <f t="shared" si="14"/>
        <v>121.94984879990304</v>
      </c>
      <c r="S106" s="5">
        <f t="shared" si="15"/>
        <v>1.0549570111412965E-2</v>
      </c>
      <c r="T106" s="17"/>
    </row>
    <row r="107" spans="1:20">
      <c r="A107" s="5">
        <v>106</v>
      </c>
      <c r="B107" s="5">
        <v>70144</v>
      </c>
      <c r="C107" s="5">
        <v>111745</v>
      </c>
      <c r="D107" s="5">
        <v>3216</v>
      </c>
      <c r="E107" s="5">
        <v>4782</v>
      </c>
      <c r="F107" s="5">
        <v>43671</v>
      </c>
      <c r="G107" s="5">
        <v>20608</v>
      </c>
      <c r="H107" s="5">
        <v>1542</v>
      </c>
      <c r="I107" s="5">
        <v>42</v>
      </c>
      <c r="J107" s="5">
        <v>955</v>
      </c>
      <c r="K107" s="5">
        <v>139</v>
      </c>
      <c r="L107" s="5">
        <v>2628</v>
      </c>
      <c r="M107" s="5">
        <f t="shared" si="10"/>
        <v>2503.692590185301</v>
      </c>
      <c r="N107" s="5">
        <f t="shared" si="11"/>
        <v>124.30740981469899</v>
      </c>
      <c r="O107" s="5">
        <f t="shared" si="12"/>
        <v>15452.332134839522</v>
      </c>
      <c r="P107" s="5">
        <f t="shared" si="16"/>
        <v>16289.550758566429</v>
      </c>
      <c r="Q107" s="5">
        <f t="shared" si="13"/>
        <v>1920839.3832783389</v>
      </c>
      <c r="R107" s="5">
        <f t="shared" si="14"/>
        <v>238774568.40539414</v>
      </c>
      <c r="S107" s="5">
        <f t="shared" si="15"/>
        <v>4.7301145287176175E-2</v>
      </c>
      <c r="T107" s="17"/>
    </row>
    <row r="108" spans="1:20">
      <c r="A108" s="5">
        <v>107</v>
      </c>
      <c r="B108" s="5">
        <v>3674</v>
      </c>
      <c r="C108" s="5">
        <v>7221</v>
      </c>
      <c r="D108" s="5">
        <v>452</v>
      </c>
      <c r="E108" s="5">
        <v>487</v>
      </c>
      <c r="F108" s="5">
        <v>3832</v>
      </c>
      <c r="G108" s="5">
        <v>1890</v>
      </c>
      <c r="H108" s="5">
        <v>328</v>
      </c>
      <c r="I108" s="5">
        <v>9</v>
      </c>
      <c r="J108" s="5">
        <v>181</v>
      </c>
      <c r="K108" s="5">
        <v>32</v>
      </c>
      <c r="L108" s="5">
        <v>330</v>
      </c>
      <c r="M108" s="5">
        <f t="shared" si="10"/>
        <v>323.65051740873145</v>
      </c>
      <c r="N108" s="5">
        <f t="shared" si="11"/>
        <v>6.3494825912685542</v>
      </c>
      <c r="O108" s="5">
        <f t="shared" si="12"/>
        <v>40.315929176822436</v>
      </c>
      <c r="P108" s="5">
        <f t="shared" si="16"/>
        <v>13914.07259484811</v>
      </c>
      <c r="Q108" s="5">
        <f t="shared" si="13"/>
        <v>255.98529045905002</v>
      </c>
      <c r="R108" s="5">
        <f t="shared" si="14"/>
        <v>1625.3741453905627</v>
      </c>
      <c r="S108" s="5">
        <f t="shared" si="15"/>
        <v>1.9240856337177436E-2</v>
      </c>
      <c r="T108" s="17"/>
    </row>
    <row r="109" spans="1:20">
      <c r="A109" s="5">
        <v>108</v>
      </c>
      <c r="B109" s="5">
        <v>9504</v>
      </c>
      <c r="C109" s="5">
        <v>19556</v>
      </c>
      <c r="D109" s="5">
        <v>1132</v>
      </c>
      <c r="E109" s="5">
        <v>1512</v>
      </c>
      <c r="F109" s="5">
        <v>16018</v>
      </c>
      <c r="G109" s="5">
        <v>7616</v>
      </c>
      <c r="H109" s="5">
        <v>981</v>
      </c>
      <c r="I109" s="5">
        <v>17</v>
      </c>
      <c r="J109" s="5">
        <v>193</v>
      </c>
      <c r="K109" s="5">
        <v>28</v>
      </c>
      <c r="L109" s="5">
        <v>1032</v>
      </c>
      <c r="M109" s="5">
        <f t="shared" si="10"/>
        <v>1013.1465884831955</v>
      </c>
      <c r="N109" s="5">
        <f t="shared" si="11"/>
        <v>18.853411516804499</v>
      </c>
      <c r="O109" s="5">
        <f t="shared" si="12"/>
        <v>355.45112582197652</v>
      </c>
      <c r="P109" s="5">
        <f t="shared" si="16"/>
        <v>156.34823857485449</v>
      </c>
      <c r="Q109" s="5">
        <f t="shared" si="13"/>
        <v>6701.4663492331774</v>
      </c>
      <c r="R109" s="5">
        <f t="shared" si="14"/>
        <v>126345.50284811058</v>
      </c>
      <c r="S109" s="5">
        <f t="shared" si="15"/>
        <v>1.8268809609306685E-2</v>
      </c>
      <c r="T109" s="17"/>
    </row>
    <row r="110" spans="1:20">
      <c r="A110" s="5">
        <v>109</v>
      </c>
      <c r="B110" s="5">
        <v>2426</v>
      </c>
      <c r="C110" s="5">
        <v>4469</v>
      </c>
      <c r="D110" s="5">
        <v>320</v>
      </c>
      <c r="E110" s="5">
        <v>325</v>
      </c>
      <c r="F110" s="5">
        <v>3120</v>
      </c>
      <c r="G110" s="5">
        <v>1684</v>
      </c>
      <c r="H110" s="5">
        <v>248</v>
      </c>
      <c r="I110" s="5">
        <v>7</v>
      </c>
      <c r="J110" s="5">
        <v>125</v>
      </c>
      <c r="K110" s="5">
        <v>16</v>
      </c>
      <c r="L110" s="5">
        <v>237</v>
      </c>
      <c r="M110" s="5">
        <f t="shared" si="10"/>
        <v>226.14167857899918</v>
      </c>
      <c r="N110" s="5">
        <f t="shared" si="11"/>
        <v>10.858321421000824</v>
      </c>
      <c r="O110" s="5">
        <f t="shared" si="12"/>
        <v>117.90314408176535</v>
      </c>
      <c r="P110" s="5">
        <f t="shared" si="16"/>
        <v>63.921465640018027</v>
      </c>
      <c r="Q110" s="5">
        <f t="shared" si="13"/>
        <v>1280.2302349863792</v>
      </c>
      <c r="R110" s="5">
        <f t="shared" si="14"/>
        <v>13901.151384365519</v>
      </c>
      <c r="S110" s="5">
        <f t="shared" si="15"/>
        <v>4.5815702198315711E-2</v>
      </c>
      <c r="T110" s="17"/>
    </row>
    <row r="111" spans="1:20">
      <c r="A111" s="5">
        <v>110</v>
      </c>
      <c r="B111" s="5">
        <v>13872</v>
      </c>
      <c r="C111" s="5">
        <v>27468</v>
      </c>
      <c r="D111" s="5">
        <v>2664</v>
      </c>
      <c r="E111" s="5">
        <v>3395</v>
      </c>
      <c r="F111" s="5">
        <v>20198</v>
      </c>
      <c r="G111" s="5">
        <v>10432</v>
      </c>
      <c r="H111" s="5">
        <v>2252</v>
      </c>
      <c r="I111" s="5">
        <v>4</v>
      </c>
      <c r="J111" s="5">
        <v>217</v>
      </c>
      <c r="K111" s="5">
        <v>50</v>
      </c>
      <c r="L111" s="5">
        <v>2570</v>
      </c>
      <c r="M111" s="5">
        <f t="shared" si="10"/>
        <v>2576.1858813770818</v>
      </c>
      <c r="N111" s="5">
        <f t="shared" si="11"/>
        <v>-6.1858813770818415</v>
      </c>
      <c r="O111" s="5">
        <f t="shared" si="12"/>
        <v>38.265128411327943</v>
      </c>
      <c r="P111" s="5">
        <f t="shared" si="16"/>
        <v>290.50484902216897</v>
      </c>
      <c r="Q111" s="5">
        <f t="shared" si="13"/>
        <v>-236.70354523127878</v>
      </c>
      <c r="R111" s="5">
        <f t="shared" si="14"/>
        <v>1464.220052335417</v>
      </c>
      <c r="S111" s="5">
        <f t="shared" si="15"/>
        <v>2.4069577342730902E-3</v>
      </c>
      <c r="T111" s="17"/>
    </row>
    <row r="112" spans="1:20">
      <c r="A112" s="5">
        <v>111</v>
      </c>
      <c r="B112" s="5">
        <v>1673</v>
      </c>
      <c r="C112" s="5">
        <v>3655</v>
      </c>
      <c r="D112" s="5">
        <v>338</v>
      </c>
      <c r="E112" s="5">
        <v>1619</v>
      </c>
      <c r="F112" s="5">
        <v>2598</v>
      </c>
      <c r="G112" s="5">
        <v>1469</v>
      </c>
      <c r="H112" s="5">
        <v>268</v>
      </c>
      <c r="I112" s="5">
        <v>2</v>
      </c>
      <c r="J112" s="5">
        <v>28</v>
      </c>
      <c r="K112" s="5">
        <v>4</v>
      </c>
      <c r="L112" s="5">
        <v>324</v>
      </c>
      <c r="M112" s="5">
        <f t="shared" si="10"/>
        <v>329.79252343777142</v>
      </c>
      <c r="N112" s="5">
        <f t="shared" si="11"/>
        <v>-5.7925234377714219</v>
      </c>
      <c r="O112" s="5">
        <f t="shared" si="12"/>
        <v>33.553327777131251</v>
      </c>
      <c r="P112" s="5">
        <f t="shared" si="16"/>
        <v>0.15473046841853977</v>
      </c>
      <c r="Q112" s="5">
        <f t="shared" si="13"/>
        <v>-194.35843756425965</v>
      </c>
      <c r="R112" s="5">
        <f t="shared" si="14"/>
        <v>1125.8258049196077</v>
      </c>
      <c r="S112" s="5">
        <f t="shared" si="15"/>
        <v>1.787815875855377E-2</v>
      </c>
      <c r="T112" s="17"/>
    </row>
    <row r="113" spans="1:20">
      <c r="A113" s="5">
        <v>112</v>
      </c>
      <c r="B113" s="5">
        <v>2428</v>
      </c>
      <c r="C113" s="5">
        <v>4510</v>
      </c>
      <c r="D113" s="5">
        <v>311</v>
      </c>
      <c r="E113" s="5">
        <v>323</v>
      </c>
      <c r="F113" s="5">
        <v>2888</v>
      </c>
      <c r="G113" s="5">
        <v>1560</v>
      </c>
      <c r="H113" s="5">
        <v>236</v>
      </c>
      <c r="I113" s="5">
        <v>4</v>
      </c>
      <c r="J113" s="5">
        <v>117</v>
      </c>
      <c r="K113" s="5">
        <v>18</v>
      </c>
      <c r="L113" s="5">
        <v>238</v>
      </c>
      <c r="M113" s="5">
        <f t="shared" si="10"/>
        <v>224.56992744485643</v>
      </c>
      <c r="N113" s="5">
        <f t="shared" si="11"/>
        <v>13.430072555143568</v>
      </c>
      <c r="O113" s="5">
        <f t="shared" si="12"/>
        <v>180.36684883642047</v>
      </c>
      <c r="P113" s="5">
        <f t="shared" si="16"/>
        <v>369.50819670683143</v>
      </c>
      <c r="Q113" s="5">
        <f t="shared" si="13"/>
        <v>2422.3398664157389</v>
      </c>
      <c r="R113" s="5">
        <f t="shared" si="14"/>
        <v>32532.200159180153</v>
      </c>
      <c r="S113" s="5">
        <f t="shared" si="15"/>
        <v>5.6428876282115834E-2</v>
      </c>
      <c r="T113" s="17"/>
    </row>
    <row r="114" spans="1:20">
      <c r="A114" s="5">
        <v>113</v>
      </c>
      <c r="B114" s="5">
        <v>2227</v>
      </c>
      <c r="C114" s="5">
        <v>4070</v>
      </c>
      <c r="D114" s="5">
        <v>369</v>
      </c>
      <c r="E114" s="5">
        <v>430</v>
      </c>
      <c r="F114" s="5">
        <v>3227</v>
      </c>
      <c r="G114" s="5">
        <v>1702</v>
      </c>
      <c r="H114" s="5">
        <v>306</v>
      </c>
      <c r="I114" s="5">
        <v>2</v>
      </c>
      <c r="J114" s="5">
        <v>79</v>
      </c>
      <c r="K114" s="5">
        <v>16</v>
      </c>
      <c r="L114" s="5">
        <v>314</v>
      </c>
      <c r="M114" s="5">
        <f t="shared" si="10"/>
        <v>317.63864223782423</v>
      </c>
      <c r="N114" s="5">
        <f t="shared" si="11"/>
        <v>-3.6386422378242287</v>
      </c>
      <c r="O114" s="5">
        <f t="shared" si="12"/>
        <v>13.239717334878511</v>
      </c>
      <c r="P114" s="5">
        <f t="shared" si="16"/>
        <v>291.34102468367769</v>
      </c>
      <c r="Q114" s="5">
        <f t="shared" si="13"/>
        <v>-48.174594711542582</v>
      </c>
      <c r="R114" s="5">
        <f t="shared" si="14"/>
        <v>175.29011510748256</v>
      </c>
      <c r="S114" s="5">
        <f t="shared" si="15"/>
        <v>1.158803260453576E-2</v>
      </c>
      <c r="T114" s="17"/>
    </row>
    <row r="115" spans="1:20">
      <c r="A115" s="5">
        <v>114</v>
      </c>
      <c r="B115" s="5">
        <v>1592</v>
      </c>
      <c r="C115" s="5">
        <v>2749</v>
      </c>
      <c r="D115" s="5">
        <v>370</v>
      </c>
      <c r="E115" s="5">
        <v>414</v>
      </c>
      <c r="F115" s="5">
        <v>2551</v>
      </c>
      <c r="G115" s="5">
        <v>1454</v>
      </c>
      <c r="H115" s="5">
        <v>327</v>
      </c>
      <c r="I115" s="5">
        <v>0</v>
      </c>
      <c r="J115" s="5">
        <v>15</v>
      </c>
      <c r="K115" s="5">
        <v>2</v>
      </c>
      <c r="L115" s="5">
        <v>356</v>
      </c>
      <c r="M115" s="5">
        <f t="shared" si="10"/>
        <v>365.47185071321951</v>
      </c>
      <c r="N115" s="5">
        <f t="shared" si="11"/>
        <v>-9.47185071321951</v>
      </c>
      <c r="O115" s="5">
        <f t="shared" si="12"/>
        <v>89.715955933516938</v>
      </c>
      <c r="P115" s="5">
        <f t="shared" si="16"/>
        <v>34.026321117423343</v>
      </c>
      <c r="Q115" s="5">
        <f t="shared" si="13"/>
        <v>-849.77614119605255</v>
      </c>
      <c r="R115" s="5">
        <f t="shared" si="14"/>
        <v>8048.9527490647533</v>
      </c>
      <c r="S115" s="5">
        <f t="shared" si="15"/>
        <v>2.6606322228144692E-2</v>
      </c>
      <c r="T115" s="17"/>
    </row>
    <row r="116" spans="1:20">
      <c r="A116" s="5">
        <v>115</v>
      </c>
      <c r="B116" s="5">
        <v>813</v>
      </c>
      <c r="C116" s="5">
        <v>1568</v>
      </c>
      <c r="D116" s="5">
        <v>323</v>
      </c>
      <c r="E116" s="5">
        <v>387</v>
      </c>
      <c r="F116" s="5">
        <v>1402</v>
      </c>
      <c r="G116" s="5">
        <v>695</v>
      </c>
      <c r="H116" s="5">
        <v>280</v>
      </c>
      <c r="I116" s="5">
        <v>0</v>
      </c>
      <c r="J116" s="5">
        <v>4</v>
      </c>
      <c r="K116" s="5">
        <v>2</v>
      </c>
      <c r="L116" s="5">
        <v>319</v>
      </c>
      <c r="M116" s="5">
        <f t="shared" si="10"/>
        <v>327.6789167816894</v>
      </c>
      <c r="N116" s="5">
        <f t="shared" si="11"/>
        <v>-8.6789167816893951</v>
      </c>
      <c r="O116" s="5">
        <f t="shared" si="12"/>
        <v>75.32359650348981</v>
      </c>
      <c r="P116" s="5">
        <f t="shared" si="16"/>
        <v>0.62874421977180495</v>
      </c>
      <c r="Q116" s="5">
        <f t="shared" si="13"/>
        <v>-653.72722575133832</v>
      </c>
      <c r="R116" s="5">
        <f t="shared" si="14"/>
        <v>5673.6441902205424</v>
      </c>
      <c r="S116" s="5">
        <f t="shared" si="15"/>
        <v>2.72066356792771E-2</v>
      </c>
      <c r="T116" s="17"/>
    </row>
    <row r="117" spans="1:20">
      <c r="A117" s="5">
        <v>116</v>
      </c>
      <c r="B117" s="5">
        <v>32208</v>
      </c>
      <c r="C117" s="5">
        <v>57472</v>
      </c>
      <c r="D117" s="5">
        <v>1810</v>
      </c>
      <c r="E117" s="5">
        <v>2286</v>
      </c>
      <c r="F117" s="5">
        <v>56149</v>
      </c>
      <c r="G117" s="5">
        <v>31648</v>
      </c>
      <c r="H117" s="5">
        <v>1724</v>
      </c>
      <c r="I117" s="5">
        <v>1</v>
      </c>
      <c r="J117" s="5">
        <v>431</v>
      </c>
      <c r="K117" s="5">
        <v>26</v>
      </c>
      <c r="L117" s="5">
        <v>1490</v>
      </c>
      <c r="M117" s="5">
        <f t="shared" si="10"/>
        <v>1475.3476473979583</v>
      </c>
      <c r="N117" s="5">
        <f t="shared" si="11"/>
        <v>14.652352602041674</v>
      </c>
      <c r="O117" s="5">
        <f t="shared" si="12"/>
        <v>214.69143677455742</v>
      </c>
      <c r="P117" s="5">
        <f t="shared" si="16"/>
        <v>544.34813105622675</v>
      </c>
      <c r="Q117" s="5">
        <f t="shared" si="13"/>
        <v>3145.7346322597518</v>
      </c>
      <c r="R117" s="5">
        <f t="shared" si="14"/>
        <v>46092.413024323781</v>
      </c>
      <c r="S117" s="5">
        <f t="shared" si="15"/>
        <v>9.8337936926454188E-3</v>
      </c>
      <c r="T117" s="17"/>
    </row>
    <row r="118" spans="1:20">
      <c r="A118" s="5">
        <v>117</v>
      </c>
      <c r="B118" s="5">
        <v>729</v>
      </c>
      <c r="C118" s="5">
        <v>1374</v>
      </c>
      <c r="D118" s="5">
        <v>303</v>
      </c>
      <c r="E118" s="5">
        <v>331</v>
      </c>
      <c r="F118" s="5">
        <v>1284</v>
      </c>
      <c r="G118" s="5">
        <v>650</v>
      </c>
      <c r="H118" s="5">
        <v>262</v>
      </c>
      <c r="I118" s="5">
        <v>0</v>
      </c>
      <c r="J118" s="5">
        <v>7</v>
      </c>
      <c r="K118" s="5">
        <v>0</v>
      </c>
      <c r="L118" s="5">
        <v>298</v>
      </c>
      <c r="M118" s="5">
        <f t="shared" si="10"/>
        <v>302.34696019007663</v>
      </c>
      <c r="N118" s="5">
        <f t="shared" si="11"/>
        <v>-4.3469601900766293</v>
      </c>
      <c r="O118" s="5">
        <f t="shared" si="12"/>
        <v>18.896062894111044</v>
      </c>
      <c r="P118" s="5">
        <f t="shared" si="16"/>
        <v>360.97388657275019</v>
      </c>
      <c r="Q118" s="5">
        <f t="shared" si="13"/>
        <v>-82.140433149884885</v>
      </c>
      <c r="R118" s="5">
        <f t="shared" si="14"/>
        <v>357.0611928982002</v>
      </c>
      <c r="S118" s="5">
        <f t="shared" si="15"/>
        <v>1.4587114731800769E-2</v>
      </c>
      <c r="T118" s="17"/>
    </row>
    <row r="119" spans="1:20">
      <c r="A119" s="5">
        <v>118</v>
      </c>
      <c r="B119" s="5">
        <v>834</v>
      </c>
      <c r="C119" s="5">
        <v>1570</v>
      </c>
      <c r="D119" s="5">
        <v>399</v>
      </c>
      <c r="E119" s="5">
        <v>510</v>
      </c>
      <c r="F119" s="5">
        <v>1390</v>
      </c>
      <c r="G119" s="5">
        <v>704</v>
      </c>
      <c r="H119" s="5">
        <v>351</v>
      </c>
      <c r="I119" s="5">
        <v>0</v>
      </c>
      <c r="J119" s="5">
        <v>7</v>
      </c>
      <c r="K119" s="5">
        <v>2</v>
      </c>
      <c r="L119" s="5">
        <v>392</v>
      </c>
      <c r="M119" s="5">
        <f t="shared" si="10"/>
        <v>403.28734791724776</v>
      </c>
      <c r="N119" s="5">
        <f t="shared" si="11"/>
        <v>-11.287347917247757</v>
      </c>
      <c r="O119" s="5">
        <f t="shared" si="12"/>
        <v>127.40422300499729</v>
      </c>
      <c r="P119" s="5">
        <f t="shared" si="16"/>
        <v>48.168981803467616</v>
      </c>
      <c r="Q119" s="5">
        <f t="shared" si="13"/>
        <v>-1438.0557911840249</v>
      </c>
      <c r="R119" s="5">
        <f t="shared" si="14"/>
        <v>16231.836039507081</v>
      </c>
      <c r="S119" s="5">
        <f t="shared" si="15"/>
        <v>2.8794254890938155E-2</v>
      </c>
      <c r="T119" s="17"/>
    </row>
    <row r="120" spans="1:20">
      <c r="A120" s="5">
        <v>119</v>
      </c>
      <c r="B120" s="5">
        <v>786</v>
      </c>
      <c r="C120" s="5">
        <v>1573</v>
      </c>
      <c r="D120" s="5">
        <v>263</v>
      </c>
      <c r="E120" s="5">
        <v>318</v>
      </c>
      <c r="F120" s="5">
        <v>1401</v>
      </c>
      <c r="G120" s="5">
        <v>660</v>
      </c>
      <c r="H120" s="5">
        <v>222</v>
      </c>
      <c r="I120" s="5">
        <v>0</v>
      </c>
      <c r="J120" s="5">
        <v>6</v>
      </c>
      <c r="K120" s="5">
        <v>2</v>
      </c>
      <c r="L120" s="5">
        <v>257</v>
      </c>
      <c r="M120" s="5">
        <f t="shared" si="10"/>
        <v>264.02180203362889</v>
      </c>
      <c r="N120" s="5">
        <f t="shared" si="11"/>
        <v>-7.0218020336288873</v>
      </c>
      <c r="O120" s="5">
        <f t="shared" si="12"/>
        <v>49.305703799474777</v>
      </c>
      <c r="P120" s="5">
        <f t="shared" si="16"/>
        <v>18.194881685257887</v>
      </c>
      <c r="Q120" s="5">
        <f t="shared" si="13"/>
        <v>-346.21489120865556</v>
      </c>
      <c r="R120" s="5">
        <f t="shared" si="14"/>
        <v>2431.0524271615413</v>
      </c>
      <c r="S120" s="5">
        <f t="shared" si="15"/>
        <v>2.7322186901279716E-2</v>
      </c>
      <c r="T120" s="17"/>
    </row>
    <row r="121" spans="1:20">
      <c r="A121" s="5">
        <v>120</v>
      </c>
      <c r="B121" s="5">
        <v>15816</v>
      </c>
      <c r="C121" s="5">
        <v>30514</v>
      </c>
      <c r="D121" s="5">
        <v>2733</v>
      </c>
      <c r="E121" s="5">
        <v>3289</v>
      </c>
      <c r="F121" s="5">
        <v>23584</v>
      </c>
      <c r="G121" s="5">
        <v>11912</v>
      </c>
      <c r="H121" s="5">
        <v>2361</v>
      </c>
      <c r="I121" s="5">
        <v>6</v>
      </c>
      <c r="J121" s="5">
        <v>186</v>
      </c>
      <c r="K121" s="5">
        <v>40</v>
      </c>
      <c r="L121" s="5">
        <v>2654</v>
      </c>
      <c r="M121" s="5">
        <f t="shared" si="10"/>
        <v>2667.43053426396</v>
      </c>
      <c r="N121" s="5">
        <f t="shared" si="11"/>
        <v>-13.430534263959998</v>
      </c>
      <c r="O121" s="5">
        <f t="shared" si="12"/>
        <v>180.37925061540355</v>
      </c>
      <c r="P121" s="5">
        <f t="shared" si="16"/>
        <v>41.07184880008478</v>
      </c>
      <c r="Q121" s="5">
        <f t="shared" si="13"/>
        <v>-2422.5897058976052</v>
      </c>
      <c r="R121" s="5">
        <f t="shared" si="14"/>
        <v>32536.674052574563</v>
      </c>
      <c r="S121" s="5">
        <f t="shared" si="15"/>
        <v>5.060487665395629E-3</v>
      </c>
      <c r="T121" s="17"/>
    </row>
    <row r="122" spans="1:20">
      <c r="A122" s="5">
        <v>121</v>
      </c>
      <c r="B122" s="5">
        <v>619</v>
      </c>
      <c r="C122" s="5">
        <v>1096</v>
      </c>
      <c r="D122" s="5">
        <v>257</v>
      </c>
      <c r="E122" s="5">
        <v>292</v>
      </c>
      <c r="F122" s="5">
        <v>951</v>
      </c>
      <c r="G122" s="5">
        <v>516</v>
      </c>
      <c r="H122" s="5">
        <v>217</v>
      </c>
      <c r="I122" s="5">
        <v>1</v>
      </c>
      <c r="J122" s="5">
        <v>1</v>
      </c>
      <c r="K122" s="5">
        <v>2</v>
      </c>
      <c r="L122" s="5">
        <v>254</v>
      </c>
      <c r="M122" s="5">
        <f t="shared" si="10"/>
        <v>262.97282409857269</v>
      </c>
      <c r="N122" s="5">
        <f t="shared" si="11"/>
        <v>-8.972824098572687</v>
      </c>
      <c r="O122" s="5">
        <f t="shared" si="12"/>
        <v>80.511572303926755</v>
      </c>
      <c r="P122" s="5">
        <f t="shared" si="16"/>
        <v>19.87117991859737</v>
      </c>
      <c r="Q122" s="5">
        <f t="shared" si="13"/>
        <v>-722.41617618265127</v>
      </c>
      <c r="R122" s="5">
        <f t="shared" si="14"/>
        <v>6482.113274850426</v>
      </c>
      <c r="S122" s="5">
        <f t="shared" si="15"/>
        <v>3.5326079128238923E-2</v>
      </c>
      <c r="T122" s="17"/>
    </row>
    <row r="123" spans="1:20">
      <c r="A123" s="5">
        <v>122</v>
      </c>
      <c r="B123" s="5">
        <v>617</v>
      </c>
      <c r="C123" s="5">
        <v>1071</v>
      </c>
      <c r="D123" s="5">
        <v>229</v>
      </c>
      <c r="E123" s="5">
        <v>265</v>
      </c>
      <c r="F123" s="5">
        <v>935</v>
      </c>
      <c r="G123" s="5">
        <v>521</v>
      </c>
      <c r="H123" s="5">
        <v>191</v>
      </c>
      <c r="I123" s="5">
        <v>1</v>
      </c>
      <c r="J123" s="5">
        <v>3</v>
      </c>
      <c r="K123" s="5">
        <v>2</v>
      </c>
      <c r="L123" s="5">
        <v>223</v>
      </c>
      <c r="M123" s="5">
        <f t="shared" si="10"/>
        <v>232.32227731188075</v>
      </c>
      <c r="N123" s="5">
        <f t="shared" si="11"/>
        <v>-9.3222773118807538</v>
      </c>
      <c r="O123" s="5">
        <f t="shared" si="12"/>
        <v>86.904854279606653</v>
      </c>
      <c r="P123" s="5">
        <f t="shared" si="16"/>
        <v>0.12211754829133321</v>
      </c>
      <c r="Q123" s="5">
        <f t="shared" si="13"/>
        <v>-810.15115134308019</v>
      </c>
      <c r="R123" s="5">
        <f t="shared" si="14"/>
        <v>7552.4536973596669</v>
      </c>
      <c r="S123" s="5">
        <f t="shared" si="15"/>
        <v>4.1803934133994414E-2</v>
      </c>
      <c r="T123" s="17"/>
    </row>
    <row r="124" spans="1:20">
      <c r="A124" s="5">
        <v>123</v>
      </c>
      <c r="B124" s="5">
        <v>677</v>
      </c>
      <c r="C124" s="5">
        <v>1240</v>
      </c>
      <c r="D124" s="5">
        <v>236</v>
      </c>
      <c r="E124" s="5">
        <v>264</v>
      </c>
      <c r="F124" s="5">
        <v>1098</v>
      </c>
      <c r="G124" s="5">
        <v>580</v>
      </c>
      <c r="H124" s="5">
        <v>196</v>
      </c>
      <c r="I124" s="5">
        <v>0</v>
      </c>
      <c r="J124" s="5">
        <v>7</v>
      </c>
      <c r="K124" s="5">
        <v>2</v>
      </c>
      <c r="L124" s="5">
        <v>228</v>
      </c>
      <c r="M124" s="5">
        <f t="shared" si="10"/>
        <v>235.17796923199285</v>
      </c>
      <c r="N124" s="5">
        <f t="shared" si="11"/>
        <v>-7.1779692319928472</v>
      </c>
      <c r="O124" s="5">
        <f t="shared" si="12"/>
        <v>51.523242295435985</v>
      </c>
      <c r="P124" s="5">
        <f t="shared" si="16"/>
        <v>4.5980571414725606</v>
      </c>
      <c r="Q124" s="5">
        <f t="shared" si="13"/>
        <v>-369.832247929152</v>
      </c>
      <c r="R124" s="5">
        <f t="shared" si="14"/>
        <v>2654.6444966342037</v>
      </c>
      <c r="S124" s="5">
        <f t="shared" si="15"/>
        <v>3.1482321192951086E-2</v>
      </c>
      <c r="T124" s="17"/>
    </row>
    <row r="125" spans="1:20">
      <c r="A125" s="5">
        <v>124</v>
      </c>
      <c r="B125" s="5">
        <v>3366</v>
      </c>
      <c r="C125" s="5">
        <v>6647</v>
      </c>
      <c r="D125" s="5">
        <v>474</v>
      </c>
      <c r="E125" s="5">
        <v>495</v>
      </c>
      <c r="F125" s="5">
        <v>3180</v>
      </c>
      <c r="G125" s="5">
        <v>1674</v>
      </c>
      <c r="H125" s="5">
        <v>385</v>
      </c>
      <c r="I125" s="5">
        <v>3</v>
      </c>
      <c r="J125" s="5">
        <v>198</v>
      </c>
      <c r="K125" s="5">
        <v>41</v>
      </c>
      <c r="L125" s="5">
        <v>345</v>
      </c>
      <c r="M125" s="5">
        <f t="shared" si="10"/>
        <v>336.31476919657928</v>
      </c>
      <c r="N125" s="5">
        <f t="shared" si="11"/>
        <v>8.6852308034207226</v>
      </c>
      <c r="O125" s="5">
        <f t="shared" si="12"/>
        <v>75.433234108688168</v>
      </c>
      <c r="P125" s="5">
        <f t="shared" si="16"/>
        <v>251.64111536354508</v>
      </c>
      <c r="Q125" s="5">
        <f t="shared" si="13"/>
        <v>655.15504848242517</v>
      </c>
      <c r="R125" s="5">
        <f t="shared" si="14"/>
        <v>5690.1728080961557</v>
      </c>
      <c r="S125" s="5">
        <f t="shared" si="15"/>
        <v>2.5174582038900644E-2</v>
      </c>
      <c r="T125" s="17"/>
    </row>
    <row r="126" spans="1:20">
      <c r="A126" s="5">
        <v>125</v>
      </c>
      <c r="B126" s="5">
        <v>747</v>
      </c>
      <c r="C126" s="5">
        <v>1443</v>
      </c>
      <c r="D126" s="5">
        <v>226</v>
      </c>
      <c r="E126" s="5">
        <v>287</v>
      </c>
      <c r="F126" s="5">
        <v>1252</v>
      </c>
      <c r="G126" s="5">
        <v>632</v>
      </c>
      <c r="H126" s="5">
        <v>194</v>
      </c>
      <c r="I126" s="5">
        <v>0</v>
      </c>
      <c r="J126" s="5">
        <v>9</v>
      </c>
      <c r="K126" s="5">
        <v>1</v>
      </c>
      <c r="L126" s="5">
        <v>220</v>
      </c>
      <c r="M126" s="5">
        <f t="shared" si="10"/>
        <v>222.47702989920509</v>
      </c>
      <c r="N126" s="5">
        <f t="shared" si="11"/>
        <v>-2.4770298992050925</v>
      </c>
      <c r="O126" s="5">
        <f t="shared" si="12"/>
        <v>6.1356771215559913</v>
      </c>
      <c r="P126" s="5">
        <f t="shared" si="16"/>
        <v>124.59606399338456</v>
      </c>
      <c r="Q126" s="5">
        <f t="shared" si="13"/>
        <v>-15.198255681962829</v>
      </c>
      <c r="R126" s="5">
        <f t="shared" si="14"/>
        <v>37.646533739985614</v>
      </c>
      <c r="S126" s="5">
        <f t="shared" si="15"/>
        <v>1.1259226814568602E-2</v>
      </c>
      <c r="T126" s="17"/>
    </row>
    <row r="127" spans="1:20">
      <c r="A127" s="5">
        <v>126</v>
      </c>
      <c r="B127" s="5">
        <v>645</v>
      </c>
      <c r="C127" s="5">
        <v>1117</v>
      </c>
      <c r="D127" s="5">
        <v>195</v>
      </c>
      <c r="E127" s="5">
        <v>224</v>
      </c>
      <c r="F127" s="5">
        <v>989</v>
      </c>
      <c r="G127" s="5">
        <v>554</v>
      </c>
      <c r="H127" s="5">
        <v>166</v>
      </c>
      <c r="I127" s="5">
        <v>0</v>
      </c>
      <c r="J127" s="5">
        <v>4</v>
      </c>
      <c r="K127" s="5">
        <v>1</v>
      </c>
      <c r="L127" s="5">
        <v>192</v>
      </c>
      <c r="M127" s="5">
        <f t="shared" si="10"/>
        <v>195.13002924034652</v>
      </c>
      <c r="N127" s="5">
        <f t="shared" si="11"/>
        <v>-3.1300292403465164</v>
      </c>
      <c r="O127" s="5">
        <f t="shared" si="12"/>
        <v>9.7970830454241913</v>
      </c>
      <c r="P127" s="5">
        <f t="shared" si="16"/>
        <v>0.42640813953113371</v>
      </c>
      <c r="Q127" s="5">
        <f t="shared" si="13"/>
        <v>-30.665156402280818</v>
      </c>
      <c r="R127" s="5">
        <f t="shared" si="14"/>
        <v>95.982836198938145</v>
      </c>
      <c r="S127" s="5">
        <f t="shared" si="15"/>
        <v>1.6302235626804773E-2</v>
      </c>
      <c r="T127" s="17"/>
    </row>
    <row r="128" spans="1:20">
      <c r="A128" s="5">
        <v>127</v>
      </c>
      <c r="B128" s="5">
        <v>754</v>
      </c>
      <c r="C128" s="5">
        <v>1510</v>
      </c>
      <c r="D128" s="5">
        <v>206</v>
      </c>
      <c r="E128" s="5">
        <v>252</v>
      </c>
      <c r="F128" s="5">
        <v>1430</v>
      </c>
      <c r="G128" s="5">
        <v>690</v>
      </c>
      <c r="H128" s="5">
        <v>175</v>
      </c>
      <c r="I128" s="5">
        <v>0</v>
      </c>
      <c r="J128" s="5">
        <v>3</v>
      </c>
      <c r="K128" s="5">
        <v>0</v>
      </c>
      <c r="L128" s="5">
        <v>205</v>
      </c>
      <c r="M128" s="5">
        <f t="shared" si="10"/>
        <v>206.53189522631328</v>
      </c>
      <c r="N128" s="5">
        <f t="shared" si="11"/>
        <v>-1.5318952263132815</v>
      </c>
      <c r="O128" s="5">
        <f t="shared" si="12"/>
        <v>2.34670298440142</v>
      </c>
      <c r="P128" s="5">
        <f t="shared" si="16"/>
        <v>2.5540323268099798</v>
      </c>
      <c r="Q128" s="5">
        <f t="shared" si="13"/>
        <v>-3.5949030993796662</v>
      </c>
      <c r="R128" s="5">
        <f t="shared" si="14"/>
        <v>5.5070148969985313</v>
      </c>
      <c r="S128" s="5">
        <f t="shared" si="15"/>
        <v>7.4726596405525923E-3</v>
      </c>
      <c r="T128" s="17"/>
    </row>
    <row r="129" spans="1:20">
      <c r="A129" s="5">
        <v>128</v>
      </c>
      <c r="B129" s="5">
        <v>910</v>
      </c>
      <c r="C129" s="5">
        <v>1673</v>
      </c>
      <c r="D129" s="5">
        <v>207</v>
      </c>
      <c r="E129" s="5">
        <v>247</v>
      </c>
      <c r="F129" s="5">
        <v>1503</v>
      </c>
      <c r="G129" s="5">
        <v>782</v>
      </c>
      <c r="H129" s="5">
        <v>176</v>
      </c>
      <c r="I129" s="5">
        <v>0</v>
      </c>
      <c r="J129" s="5">
        <v>8</v>
      </c>
      <c r="K129" s="5">
        <v>2</v>
      </c>
      <c r="L129" s="5">
        <v>201</v>
      </c>
      <c r="M129" s="5">
        <f t="shared" si="10"/>
        <v>204.5915472642379</v>
      </c>
      <c r="N129" s="5">
        <f t="shared" si="11"/>
        <v>-3.5915472642379029</v>
      </c>
      <c r="O129" s="5">
        <f t="shared" si="12"/>
        <v>12.899211751254764</v>
      </c>
      <c r="P129" s="5">
        <f t="shared" si="16"/>
        <v>4.2421665173270462</v>
      </c>
      <c r="Q129" s="5">
        <f t="shared" si="13"/>
        <v>-46.328128676044457</v>
      </c>
      <c r="R129" s="5">
        <f t="shared" si="14"/>
        <v>166.389663803709</v>
      </c>
      <c r="S129" s="5">
        <f t="shared" si="15"/>
        <v>1.7868394349442304E-2</v>
      </c>
      <c r="T129" s="17"/>
    </row>
    <row r="130" spans="1:20">
      <c r="A130" s="5">
        <v>129</v>
      </c>
      <c r="B130" s="5">
        <v>3906</v>
      </c>
      <c r="C130" s="5">
        <v>8239</v>
      </c>
      <c r="D130" s="5">
        <v>868</v>
      </c>
      <c r="E130" s="5">
        <v>2632</v>
      </c>
      <c r="F130" s="5">
        <v>7736</v>
      </c>
      <c r="G130" s="5">
        <v>3768</v>
      </c>
      <c r="H130" s="5">
        <v>774</v>
      </c>
      <c r="I130" s="5">
        <v>0</v>
      </c>
      <c r="J130" s="5">
        <v>7</v>
      </c>
      <c r="K130" s="5">
        <v>3</v>
      </c>
      <c r="L130" s="5">
        <v>863</v>
      </c>
      <c r="M130" s="5">
        <f t="shared" si="10"/>
        <v>894.9424326341308</v>
      </c>
      <c r="N130" s="5">
        <f t="shared" si="11"/>
        <v>-31.942432634130796</v>
      </c>
      <c r="O130" s="5">
        <f t="shared" si="12"/>
        <v>1020.3190025859841</v>
      </c>
      <c r="P130" s="5">
        <f t="shared" si="16"/>
        <v>803.77270125680684</v>
      </c>
      <c r="Q130" s="5">
        <f t="shared" si="13"/>
        <v>-32591.471005426323</v>
      </c>
      <c r="R130" s="5">
        <f t="shared" si="14"/>
        <v>1041050.8670380574</v>
      </c>
      <c r="S130" s="5">
        <f t="shared" si="15"/>
        <v>3.7013247548239626E-2</v>
      </c>
      <c r="T130" s="17"/>
    </row>
    <row r="131" spans="1:20">
      <c r="A131" s="5">
        <v>130</v>
      </c>
      <c r="B131" s="5">
        <v>659</v>
      </c>
      <c r="C131" s="5">
        <v>1158</v>
      </c>
      <c r="D131" s="5">
        <v>199</v>
      </c>
      <c r="E131" s="5">
        <v>239</v>
      </c>
      <c r="F131" s="5">
        <v>1041</v>
      </c>
      <c r="G131" s="5">
        <v>576</v>
      </c>
      <c r="H131" s="5">
        <v>169</v>
      </c>
      <c r="I131" s="5">
        <v>1</v>
      </c>
      <c r="J131" s="5">
        <v>7</v>
      </c>
      <c r="K131" s="5">
        <v>2</v>
      </c>
      <c r="L131" s="5">
        <v>194</v>
      </c>
      <c r="M131" s="5">
        <f t="shared" ref="M131:M194" si="17">$AE$3+$AD$3*B131+$AC$3*C131+$AB$3*D131+$AA$3*E131+$Z$3*F131+$Y$3*G131+$X$3*H131+$W$3*I131+$V$3*J131+$U$3*K131</f>
        <v>197.89364202883252</v>
      </c>
      <c r="N131" s="5">
        <f t="shared" ref="N131:N194" si="18">L131-M131</f>
        <v>-3.8936420288325166</v>
      </c>
      <c r="O131" s="5">
        <f t="shared" ref="O131:O194" si="19">N131^2</f>
        <v>15.160448248690995</v>
      </c>
      <c r="P131" s="5">
        <f t="shared" si="16"/>
        <v>786.734654419869</v>
      </c>
      <c r="Q131" s="5">
        <f t="shared" ref="Q131:Q194" si="20">N131^3</f>
        <v>-59.02935847704358</v>
      </c>
      <c r="R131" s="5">
        <f t="shared" ref="R131:R194" si="21">N131^4</f>
        <v>229.83919110123787</v>
      </c>
      <c r="S131" s="5">
        <f t="shared" ref="S131:S194" si="22">ABS(N131/L131)</f>
        <v>2.0070319736250085E-2</v>
      </c>
      <c r="T131" s="17"/>
    </row>
    <row r="132" spans="1:20">
      <c r="A132" s="5">
        <v>131</v>
      </c>
      <c r="B132" s="5">
        <v>652</v>
      </c>
      <c r="C132" s="5">
        <v>1331</v>
      </c>
      <c r="D132" s="5">
        <v>214</v>
      </c>
      <c r="E132" s="5">
        <v>249</v>
      </c>
      <c r="F132" s="5">
        <v>1249</v>
      </c>
      <c r="G132" s="5">
        <v>588</v>
      </c>
      <c r="H132" s="5">
        <v>182</v>
      </c>
      <c r="I132" s="5">
        <v>0</v>
      </c>
      <c r="J132" s="5">
        <v>11</v>
      </c>
      <c r="K132" s="5">
        <v>1</v>
      </c>
      <c r="L132" s="5">
        <v>206</v>
      </c>
      <c r="M132" s="5">
        <f t="shared" si="17"/>
        <v>208.13359005937087</v>
      </c>
      <c r="N132" s="5">
        <f t="shared" si="18"/>
        <v>-2.1335900593708743</v>
      </c>
      <c r="O132" s="5">
        <f t="shared" si="19"/>
        <v>4.5522065414462114</v>
      </c>
      <c r="P132" s="5">
        <f t="shared" ref="P132:P195" si="23">(N132-N131)^2</f>
        <v>3.0977829352058057</v>
      </c>
      <c r="Q132" s="5">
        <f t="shared" si="20"/>
        <v>-9.7125426250327038</v>
      </c>
      <c r="R132" s="5">
        <f t="shared" si="21"/>
        <v>20.722584395985677</v>
      </c>
      <c r="S132" s="5">
        <f t="shared" si="22"/>
        <v>1.0357233297916865E-2</v>
      </c>
      <c r="T132" s="17"/>
    </row>
    <row r="133" spans="1:20">
      <c r="A133" s="5">
        <v>132</v>
      </c>
      <c r="B133" s="5">
        <v>861</v>
      </c>
      <c r="C133" s="5">
        <v>1565</v>
      </c>
      <c r="D133" s="5">
        <v>214</v>
      </c>
      <c r="E133" s="5">
        <v>239</v>
      </c>
      <c r="F133" s="5">
        <v>1351</v>
      </c>
      <c r="G133" s="5">
        <v>717</v>
      </c>
      <c r="H133" s="5">
        <v>180</v>
      </c>
      <c r="I133" s="5">
        <v>2</v>
      </c>
      <c r="J133" s="5">
        <v>28</v>
      </c>
      <c r="K133" s="5">
        <v>4</v>
      </c>
      <c r="L133" s="5">
        <v>192</v>
      </c>
      <c r="M133" s="5">
        <f t="shared" si="17"/>
        <v>195.78367821052501</v>
      </c>
      <c r="N133" s="5">
        <f t="shared" si="18"/>
        <v>-3.7836782105250109</v>
      </c>
      <c r="O133" s="5">
        <f t="shared" si="19"/>
        <v>14.316220800801748</v>
      </c>
      <c r="P133" s="5">
        <f t="shared" si="23"/>
        <v>2.7227909065792764</v>
      </c>
      <c r="Q133" s="5">
        <f t="shared" si="20"/>
        <v>-54.167972701058495</v>
      </c>
      <c r="R133" s="5">
        <f t="shared" si="21"/>
        <v>204.95417801730864</v>
      </c>
      <c r="S133" s="5">
        <f t="shared" si="22"/>
        <v>1.970665734648443E-2</v>
      </c>
      <c r="T133" s="17"/>
    </row>
    <row r="134" spans="1:20">
      <c r="A134" s="5">
        <v>133</v>
      </c>
      <c r="B134" s="5">
        <v>3690</v>
      </c>
      <c r="C134" s="5">
        <v>7659</v>
      </c>
      <c r="D134" s="5">
        <v>424</v>
      </c>
      <c r="E134" s="5">
        <v>644</v>
      </c>
      <c r="F134" s="5">
        <v>6951</v>
      </c>
      <c r="G134" s="5">
        <v>3290</v>
      </c>
      <c r="H134" s="5">
        <v>377</v>
      </c>
      <c r="I134" s="5">
        <v>0</v>
      </c>
      <c r="J134" s="5">
        <v>56</v>
      </c>
      <c r="K134" s="5">
        <v>12</v>
      </c>
      <c r="L134" s="5">
        <v>388</v>
      </c>
      <c r="M134" s="5">
        <f t="shared" si="17"/>
        <v>392.15620642593552</v>
      </c>
      <c r="N134" s="5">
        <f t="shared" si="18"/>
        <v>-4.1562064259355225</v>
      </c>
      <c r="O134" s="5">
        <f t="shared" si="19"/>
        <v>17.274051854987729</v>
      </c>
      <c r="P134" s="5">
        <f t="shared" si="23"/>
        <v>0.13877727127694056</v>
      </c>
      <c r="Q134" s="5">
        <f t="shared" si="20"/>
        <v>-71.794525321643434</v>
      </c>
      <c r="R134" s="5">
        <f t="shared" si="21"/>
        <v>298.392867488805</v>
      </c>
      <c r="S134" s="5">
        <f t="shared" si="22"/>
        <v>1.0711872231792584E-2</v>
      </c>
      <c r="T134" s="17"/>
    </row>
    <row r="135" spans="1:20">
      <c r="A135" s="5">
        <v>134</v>
      </c>
      <c r="B135" s="5">
        <v>4664</v>
      </c>
      <c r="C135" s="5">
        <v>9463</v>
      </c>
      <c r="D135" s="5">
        <v>204</v>
      </c>
      <c r="E135" s="5">
        <v>251</v>
      </c>
      <c r="F135" s="5">
        <v>7196</v>
      </c>
      <c r="G135" s="5">
        <v>3324</v>
      </c>
      <c r="H135" s="5">
        <v>173</v>
      </c>
      <c r="I135" s="5">
        <v>0</v>
      </c>
      <c r="J135" s="5">
        <v>32</v>
      </c>
      <c r="K135" s="5">
        <v>16</v>
      </c>
      <c r="L135" s="5">
        <v>182</v>
      </c>
      <c r="M135" s="5">
        <f t="shared" si="17"/>
        <v>190.56832956529695</v>
      </c>
      <c r="N135" s="5">
        <f t="shared" si="18"/>
        <v>-8.5683295652969491</v>
      </c>
      <c r="O135" s="5">
        <f t="shared" si="19"/>
        <v>73.41627153954181</v>
      </c>
      <c r="P135" s="5">
        <f t="shared" si="23"/>
        <v>19.466830596888531</v>
      </c>
      <c r="Q135" s="5">
        <f t="shared" si="20"/>
        <v>-629.05481000612508</v>
      </c>
      <c r="R135" s="5">
        <f t="shared" si="21"/>
        <v>5389.9489267677372</v>
      </c>
      <c r="S135" s="5">
        <f t="shared" si="22"/>
        <v>4.7078733875257961E-2</v>
      </c>
      <c r="T135" s="17"/>
    </row>
    <row r="136" spans="1:20">
      <c r="A136" s="5">
        <v>135</v>
      </c>
      <c r="B136" s="5">
        <v>1080</v>
      </c>
      <c r="C136" s="5">
        <v>2427</v>
      </c>
      <c r="D136" s="5">
        <v>210</v>
      </c>
      <c r="E136" s="5">
        <v>249</v>
      </c>
      <c r="F136" s="5">
        <v>2195</v>
      </c>
      <c r="G136" s="5">
        <v>934</v>
      </c>
      <c r="H136" s="5">
        <v>184</v>
      </c>
      <c r="I136" s="5">
        <v>4</v>
      </c>
      <c r="J136" s="5">
        <v>32</v>
      </c>
      <c r="K136" s="5">
        <v>3</v>
      </c>
      <c r="L136" s="5">
        <v>189</v>
      </c>
      <c r="M136" s="5">
        <f t="shared" si="17"/>
        <v>188.28814682902677</v>
      </c>
      <c r="N136" s="5">
        <f t="shared" si="18"/>
        <v>0.71185317097322809</v>
      </c>
      <c r="O136" s="5">
        <f t="shared" si="19"/>
        <v>0.5067349370246399</v>
      </c>
      <c r="P136" s="5">
        <f t="shared" si="23"/>
        <v>86.12179161856703</v>
      </c>
      <c r="Q136" s="5">
        <f t="shared" si="20"/>
        <v>0.36072087176390893</v>
      </c>
      <c r="R136" s="5">
        <f t="shared" si="21"/>
        <v>0.25678029640136574</v>
      </c>
      <c r="S136" s="5">
        <f t="shared" si="22"/>
        <v>3.7664188940382437E-3</v>
      </c>
      <c r="T136" s="17"/>
    </row>
    <row r="137" spans="1:20">
      <c r="A137" s="5">
        <v>136</v>
      </c>
      <c r="B137" s="5">
        <v>8896</v>
      </c>
      <c r="C137" s="5">
        <v>17202</v>
      </c>
      <c r="D137" s="5">
        <v>1480</v>
      </c>
      <c r="E137" s="5">
        <v>1932</v>
      </c>
      <c r="F137" s="5">
        <v>13838</v>
      </c>
      <c r="G137" s="5">
        <v>7020</v>
      </c>
      <c r="H137" s="5">
        <v>1292</v>
      </c>
      <c r="I137" s="5">
        <v>0</v>
      </c>
      <c r="J137" s="5">
        <v>129</v>
      </c>
      <c r="K137" s="5">
        <v>25</v>
      </c>
      <c r="L137" s="5">
        <v>1426</v>
      </c>
      <c r="M137" s="5">
        <f t="shared" si="17"/>
        <v>1419.5795542743963</v>
      </c>
      <c r="N137" s="5">
        <f t="shared" si="18"/>
        <v>6.4204457256037131</v>
      </c>
      <c r="O137" s="5">
        <f t="shared" si="19"/>
        <v>41.222123315422991</v>
      </c>
      <c r="P137" s="5">
        <f t="shared" si="23"/>
        <v>32.588028954782608</v>
      </c>
      <c r="Q137" s="5">
        <f t="shared" si="20"/>
        <v>264.66440544081672</v>
      </c>
      <c r="R137" s="5">
        <f t="shared" si="21"/>
        <v>1699.2634506319398</v>
      </c>
      <c r="S137" s="5">
        <f t="shared" si="22"/>
        <v>4.5024163573658578E-3</v>
      </c>
      <c r="T137" s="17"/>
    </row>
    <row r="138" spans="1:20">
      <c r="A138" s="5">
        <v>137</v>
      </c>
      <c r="B138" s="5">
        <v>4018</v>
      </c>
      <c r="C138" s="5">
        <v>8617</v>
      </c>
      <c r="D138" s="5">
        <v>428</v>
      </c>
      <c r="E138" s="5">
        <v>616</v>
      </c>
      <c r="F138" s="5">
        <v>6677</v>
      </c>
      <c r="G138" s="5">
        <v>2992</v>
      </c>
      <c r="H138" s="5">
        <v>351</v>
      </c>
      <c r="I138" s="5">
        <v>4</v>
      </c>
      <c r="J138" s="5">
        <v>77</v>
      </c>
      <c r="K138" s="5">
        <v>19</v>
      </c>
      <c r="L138" s="5">
        <v>374</v>
      </c>
      <c r="M138" s="5">
        <f t="shared" si="17"/>
        <v>383.93639257570447</v>
      </c>
      <c r="N138" s="5">
        <f t="shared" si="18"/>
        <v>-9.936392575704474</v>
      </c>
      <c r="O138" s="5">
        <f t="shared" si="19"/>
        <v>98.73189741851499</v>
      </c>
      <c r="P138" s="5">
        <f t="shared" si="23"/>
        <v>267.5461592151425</v>
      </c>
      <c r="Q138" s="5">
        <f t="shared" si="20"/>
        <v>-981.03889249454801</v>
      </c>
      <c r="R138" s="5">
        <f t="shared" si="21"/>
        <v>9747.9875678601675</v>
      </c>
      <c r="S138" s="5">
        <f t="shared" si="22"/>
        <v>2.6567894587445118E-2</v>
      </c>
      <c r="T138" s="17"/>
    </row>
    <row r="139" spans="1:20">
      <c r="A139" s="5">
        <v>138</v>
      </c>
      <c r="B139" s="5">
        <v>68992</v>
      </c>
      <c r="C139" s="5">
        <v>229733</v>
      </c>
      <c r="D139" s="5">
        <v>1032</v>
      </c>
      <c r="E139" s="5">
        <v>1345</v>
      </c>
      <c r="F139" s="5">
        <v>17842</v>
      </c>
      <c r="G139" s="5">
        <v>8032</v>
      </c>
      <c r="H139" s="5">
        <v>635</v>
      </c>
      <c r="I139" s="5">
        <v>15</v>
      </c>
      <c r="J139" s="5">
        <v>143</v>
      </c>
      <c r="K139" s="5">
        <v>44</v>
      </c>
      <c r="L139" s="5">
        <v>975</v>
      </c>
      <c r="M139" s="5">
        <f t="shared" si="17"/>
        <v>957.81738662095233</v>
      </c>
      <c r="N139" s="5">
        <f t="shared" si="18"/>
        <v>17.182613379047666</v>
      </c>
      <c r="O139" s="5">
        <f t="shared" si="19"/>
        <v>295.24220253382788</v>
      </c>
      <c r="P139" s="5">
        <f t="shared" si="23"/>
        <v>735.44048397388201</v>
      </c>
      <c r="Q139" s="5">
        <f t="shared" si="20"/>
        <v>5073.0326193172514</v>
      </c>
      <c r="R139" s="5">
        <f t="shared" si="21"/>
        <v>87167.958157025845</v>
      </c>
      <c r="S139" s="5">
        <f t="shared" si="22"/>
        <v>1.7623193209279658E-2</v>
      </c>
      <c r="T139" s="17"/>
    </row>
    <row r="140" spans="1:20">
      <c r="A140" s="5">
        <v>139</v>
      </c>
      <c r="B140" s="5">
        <v>13152</v>
      </c>
      <c r="C140" s="5">
        <v>25666</v>
      </c>
      <c r="D140" s="5">
        <v>2543</v>
      </c>
      <c r="E140" s="5">
        <v>3179</v>
      </c>
      <c r="F140" s="5">
        <v>20547</v>
      </c>
      <c r="G140" s="5">
        <v>10280</v>
      </c>
      <c r="H140" s="5">
        <v>2278</v>
      </c>
      <c r="I140" s="5">
        <v>2</v>
      </c>
      <c r="J140" s="5">
        <v>227</v>
      </c>
      <c r="K140" s="5">
        <v>36</v>
      </c>
      <c r="L140" s="5">
        <v>2438</v>
      </c>
      <c r="M140" s="5">
        <f t="shared" si="17"/>
        <v>2431.6614288408723</v>
      </c>
      <c r="N140" s="5">
        <f t="shared" si="18"/>
        <v>6.3385711591276959</v>
      </c>
      <c r="O140" s="5">
        <f t="shared" si="19"/>
        <v>40.177484339325424</v>
      </c>
      <c r="P140" s="5">
        <f t="shared" si="23"/>
        <v>117.59325166740683</v>
      </c>
      <c r="Q140" s="5">
        <f t="shared" si="20"/>
        <v>254.6678434795528</v>
      </c>
      <c r="R140" s="5">
        <f t="shared" si="21"/>
        <v>1614.2302478367396</v>
      </c>
      <c r="S140" s="5">
        <f t="shared" si="22"/>
        <v>2.5999061358193995E-3</v>
      </c>
      <c r="T140" s="17"/>
    </row>
    <row r="141" spans="1:20">
      <c r="A141" s="5">
        <v>140</v>
      </c>
      <c r="B141" s="5">
        <v>31136</v>
      </c>
      <c r="C141" s="5">
        <v>59964</v>
      </c>
      <c r="D141" s="5">
        <v>6164</v>
      </c>
      <c r="E141" s="5">
        <v>9237</v>
      </c>
      <c r="F141" s="5">
        <v>35977</v>
      </c>
      <c r="G141" s="5">
        <v>18048</v>
      </c>
      <c r="H141" s="5">
        <v>4376</v>
      </c>
      <c r="I141" s="5">
        <v>60</v>
      </c>
      <c r="J141" s="5">
        <v>859</v>
      </c>
      <c r="K141" s="5">
        <v>90</v>
      </c>
      <c r="L141" s="5">
        <v>5934</v>
      </c>
      <c r="M141" s="5">
        <f t="shared" si="17"/>
        <v>5620.297165120257</v>
      </c>
      <c r="N141" s="5">
        <f t="shared" si="18"/>
        <v>313.70283487974302</v>
      </c>
      <c r="O141" s="5">
        <f t="shared" si="19"/>
        <v>98409.468611587319</v>
      </c>
      <c r="P141" s="5">
        <f t="shared" si="23"/>
        <v>94472.790612515964</v>
      </c>
      <c r="Q141" s="5">
        <f t="shared" si="20"/>
        <v>30871329.282464031</v>
      </c>
      <c r="R141" s="5">
        <f t="shared" si="21"/>
        <v>9684423512.4149895</v>
      </c>
      <c r="S141" s="5">
        <f t="shared" si="22"/>
        <v>5.2865324381486861E-2</v>
      </c>
      <c r="T141" s="17"/>
    </row>
    <row r="142" spans="1:20">
      <c r="A142" s="5">
        <v>141</v>
      </c>
      <c r="B142" s="5">
        <v>16776</v>
      </c>
      <c r="C142" s="5">
        <v>39549</v>
      </c>
      <c r="D142" s="5">
        <v>714</v>
      </c>
      <c r="E142" s="5">
        <v>720</v>
      </c>
      <c r="F142" s="5">
        <v>11860</v>
      </c>
      <c r="G142" s="5">
        <v>6200</v>
      </c>
      <c r="H142" s="5">
        <v>590</v>
      </c>
      <c r="I142" s="5">
        <v>10</v>
      </c>
      <c r="J142" s="5">
        <v>377</v>
      </c>
      <c r="K142" s="5">
        <v>60</v>
      </c>
      <c r="L142" s="5">
        <v>440</v>
      </c>
      <c r="M142" s="5">
        <f t="shared" si="17"/>
        <v>432.58228697576692</v>
      </c>
      <c r="N142" s="5">
        <f t="shared" si="18"/>
        <v>7.4177130242330804</v>
      </c>
      <c r="O142" s="5">
        <f t="shared" si="19"/>
        <v>55.02246650987707</v>
      </c>
      <c r="P142" s="5">
        <f t="shared" si="23"/>
        <v>93810.575870044573</v>
      </c>
      <c r="Q142" s="5">
        <f t="shared" si="20"/>
        <v>408.14086645574361</v>
      </c>
      <c r="R142" s="5">
        <f t="shared" si="21"/>
        <v>3027.4718208305439</v>
      </c>
      <c r="S142" s="5">
        <f t="shared" si="22"/>
        <v>1.6858438691438819E-2</v>
      </c>
      <c r="T142" s="17"/>
    </row>
    <row r="143" spans="1:20">
      <c r="A143" s="5">
        <v>142</v>
      </c>
      <c r="B143" s="5">
        <v>50736</v>
      </c>
      <c r="C143" s="5">
        <v>140432</v>
      </c>
      <c r="D143" s="5">
        <v>1462</v>
      </c>
      <c r="E143" s="5">
        <v>8308</v>
      </c>
      <c r="F143" s="5">
        <v>46252</v>
      </c>
      <c r="G143" s="5">
        <v>15552</v>
      </c>
      <c r="H143" s="5">
        <v>1275</v>
      </c>
      <c r="I143" s="5">
        <v>3</v>
      </c>
      <c r="J143" s="5">
        <v>41</v>
      </c>
      <c r="K143" s="5">
        <v>9</v>
      </c>
      <c r="L143" s="5">
        <v>1450</v>
      </c>
      <c r="M143" s="5">
        <f t="shared" si="17"/>
        <v>1497.6818831056758</v>
      </c>
      <c r="N143" s="5">
        <f t="shared" si="18"/>
        <v>-47.681883105675752</v>
      </c>
      <c r="O143" s="5">
        <f t="shared" si="19"/>
        <v>2273.5619765033266</v>
      </c>
      <c r="P143" s="5">
        <f t="shared" si="23"/>
        <v>3035.9654936790644</v>
      </c>
      <c r="Q143" s="5">
        <f t="shared" si="20"/>
        <v>-108407.71639714074</v>
      </c>
      <c r="R143" s="5">
        <f t="shared" si="21"/>
        <v>5169084.0610017134</v>
      </c>
      <c r="S143" s="5">
        <f t="shared" si="22"/>
        <v>3.2884057314259141E-2</v>
      </c>
      <c r="T143" s="17"/>
    </row>
    <row r="144" spans="1:20">
      <c r="A144" s="5">
        <v>143</v>
      </c>
      <c r="B144" s="5">
        <v>5324</v>
      </c>
      <c r="C144" s="5">
        <v>11040</v>
      </c>
      <c r="D144" s="5">
        <v>528</v>
      </c>
      <c r="E144" s="5">
        <v>861</v>
      </c>
      <c r="F144" s="5">
        <v>8627</v>
      </c>
      <c r="G144" s="5">
        <v>4054</v>
      </c>
      <c r="H144" s="5">
        <v>448</v>
      </c>
      <c r="I144" s="5">
        <v>6</v>
      </c>
      <c r="J144" s="5">
        <v>76</v>
      </c>
      <c r="K144" s="5">
        <v>14</v>
      </c>
      <c r="L144" s="5">
        <v>483</v>
      </c>
      <c r="M144" s="5">
        <f t="shared" si="17"/>
        <v>484.78304215372674</v>
      </c>
      <c r="N144" s="5">
        <f t="shared" si="18"/>
        <v>-1.7830421537267398</v>
      </c>
      <c r="O144" s="5">
        <f t="shared" si="19"/>
        <v>3.1792393219664907</v>
      </c>
      <c r="P144" s="5">
        <f t="shared" si="23"/>
        <v>2106.7036007323118</v>
      </c>
      <c r="Q144" s="5">
        <f t="shared" si="20"/>
        <v>-5.6687177278518712</v>
      </c>
      <c r="R144" s="5">
        <f t="shared" si="21"/>
        <v>10.107562666337952</v>
      </c>
      <c r="S144" s="5">
        <f t="shared" si="22"/>
        <v>3.6915986619601238E-3</v>
      </c>
      <c r="T144" s="17"/>
    </row>
    <row r="145" spans="1:20">
      <c r="A145" s="5">
        <v>144</v>
      </c>
      <c r="B145" s="5">
        <v>18120</v>
      </c>
      <c r="C145" s="5">
        <v>44940</v>
      </c>
      <c r="D145" s="5">
        <v>421</v>
      </c>
      <c r="E145" s="5">
        <v>463</v>
      </c>
      <c r="F145" s="5">
        <v>4401</v>
      </c>
      <c r="G145" s="5">
        <v>2616</v>
      </c>
      <c r="H145" s="5">
        <v>327</v>
      </c>
      <c r="I145" s="5">
        <v>0</v>
      </c>
      <c r="J145" s="5">
        <v>189</v>
      </c>
      <c r="K145" s="5">
        <v>15</v>
      </c>
      <c r="L145" s="5">
        <v>282</v>
      </c>
      <c r="M145" s="5">
        <f t="shared" si="17"/>
        <v>261.4269732094603</v>
      </c>
      <c r="N145" s="5">
        <f t="shared" si="18"/>
        <v>20.5730267905397</v>
      </c>
      <c r="O145" s="5">
        <f t="shared" si="19"/>
        <v>423.24943132426421</v>
      </c>
      <c r="P145" s="5">
        <f t="shared" si="23"/>
        <v>499.79381864079437</v>
      </c>
      <c r="Q145" s="5">
        <f t="shared" si="20"/>
        <v>8707.5218897147806</v>
      </c>
      <c r="R145" s="5">
        <f t="shared" si="21"/>
        <v>179140.08111631306</v>
      </c>
      <c r="S145" s="5">
        <f t="shared" si="22"/>
        <v>7.2953995711133687E-2</v>
      </c>
      <c r="T145" s="17"/>
    </row>
    <row r="146" spans="1:20">
      <c r="A146" s="5">
        <v>145</v>
      </c>
      <c r="B146" s="5">
        <v>2291</v>
      </c>
      <c r="C146" s="5">
        <v>3960</v>
      </c>
      <c r="D146" s="5">
        <v>303</v>
      </c>
      <c r="E146" s="5">
        <v>325</v>
      </c>
      <c r="F146" s="5">
        <v>3020</v>
      </c>
      <c r="G146" s="5">
        <v>1723</v>
      </c>
      <c r="H146" s="5">
        <v>253</v>
      </c>
      <c r="I146" s="5">
        <v>0</v>
      </c>
      <c r="J146" s="5">
        <v>80</v>
      </c>
      <c r="K146" s="5">
        <v>14</v>
      </c>
      <c r="L146" s="5">
        <v>243</v>
      </c>
      <c r="M146" s="5">
        <f t="shared" si="17"/>
        <v>245.96643772167653</v>
      </c>
      <c r="N146" s="5">
        <f t="shared" si="18"/>
        <v>-2.9664377216765274</v>
      </c>
      <c r="O146" s="5">
        <f t="shared" si="19"/>
        <v>8.799752756585427</v>
      </c>
      <c r="P146" s="5">
        <f t="shared" si="23"/>
        <v>554.10638952188719</v>
      </c>
      <c r="Q146" s="5">
        <f t="shared" si="20"/>
        <v>-26.103918518562015</v>
      </c>
      <c r="R146" s="5">
        <f t="shared" si="21"/>
        <v>77.435648577032822</v>
      </c>
      <c r="S146" s="5">
        <f t="shared" si="22"/>
        <v>1.2207562640644145E-2</v>
      </c>
      <c r="T146" s="17"/>
    </row>
    <row r="147" spans="1:20">
      <c r="A147" s="5">
        <v>146</v>
      </c>
      <c r="B147" s="5">
        <v>10744</v>
      </c>
      <c r="C147" s="5">
        <v>20691</v>
      </c>
      <c r="D147" s="5">
        <v>1967</v>
      </c>
      <c r="E147" s="5">
        <v>2201</v>
      </c>
      <c r="F147" s="5">
        <v>17502</v>
      </c>
      <c r="G147" s="5">
        <v>8964</v>
      </c>
      <c r="H147" s="5">
        <v>1834</v>
      </c>
      <c r="I147" s="5">
        <v>3</v>
      </c>
      <c r="J147" s="5">
        <v>148</v>
      </c>
      <c r="K147" s="5">
        <v>28</v>
      </c>
      <c r="L147" s="5">
        <v>1877</v>
      </c>
      <c r="M147" s="5">
        <f t="shared" si="17"/>
        <v>1907.1754601334881</v>
      </c>
      <c r="N147" s="5">
        <f t="shared" si="18"/>
        <v>-30.175460133488059</v>
      </c>
      <c r="O147" s="5">
        <f t="shared" si="19"/>
        <v>910.55839426772718</v>
      </c>
      <c r="P147" s="5">
        <f t="shared" si="23"/>
        <v>740.33090060646225</v>
      </c>
      <c r="Q147" s="5">
        <f t="shared" si="20"/>
        <v>-27476.518525438703</v>
      </c>
      <c r="R147" s="5">
        <f t="shared" si="21"/>
        <v>829116.58937142172</v>
      </c>
      <c r="S147" s="5">
        <f t="shared" si="22"/>
        <v>1.6076430545278669E-2</v>
      </c>
      <c r="T147" s="17"/>
    </row>
    <row r="148" spans="1:20">
      <c r="A148" s="5">
        <v>147</v>
      </c>
      <c r="B148" s="5">
        <v>3616</v>
      </c>
      <c r="C148" s="5">
        <v>6887</v>
      </c>
      <c r="D148" s="5">
        <v>111</v>
      </c>
      <c r="E148" s="5">
        <v>118</v>
      </c>
      <c r="F148" s="5">
        <v>4263</v>
      </c>
      <c r="G148" s="5">
        <v>2138</v>
      </c>
      <c r="H148" s="5">
        <v>93</v>
      </c>
      <c r="I148" s="5">
        <v>0</v>
      </c>
      <c r="J148" s="5">
        <v>24</v>
      </c>
      <c r="K148" s="5">
        <v>11</v>
      </c>
      <c r="L148" s="5">
        <v>90</v>
      </c>
      <c r="M148" s="5">
        <f t="shared" si="17"/>
        <v>98.079822899094921</v>
      </c>
      <c r="N148" s="5">
        <f t="shared" si="18"/>
        <v>-8.0798228990949212</v>
      </c>
      <c r="O148" s="5">
        <f t="shared" si="19"/>
        <v>65.283538080738651</v>
      </c>
      <c r="P148" s="5">
        <f t="shared" si="23"/>
        <v>488.2171847939004</v>
      </c>
      <c r="Q148" s="5">
        <f t="shared" si="20"/>
        <v>-527.47942591868741</v>
      </c>
      <c r="R148" s="5">
        <f t="shared" si="21"/>
        <v>4261.9403443392539</v>
      </c>
      <c r="S148" s="5">
        <f t="shared" si="22"/>
        <v>8.977580998994357E-2</v>
      </c>
      <c r="T148" s="17"/>
    </row>
    <row r="149" spans="1:20">
      <c r="A149" s="5">
        <v>148</v>
      </c>
      <c r="B149" s="5">
        <v>39984</v>
      </c>
      <c r="C149" s="5">
        <v>112830</v>
      </c>
      <c r="D149" s="5">
        <v>2105</v>
      </c>
      <c r="E149" s="5">
        <v>3932</v>
      </c>
      <c r="F149" s="5">
        <v>70249</v>
      </c>
      <c r="G149" s="5">
        <v>21328</v>
      </c>
      <c r="H149" s="5">
        <v>1609</v>
      </c>
      <c r="I149" s="5">
        <v>24</v>
      </c>
      <c r="J149" s="5">
        <v>302</v>
      </c>
      <c r="K149" s="5">
        <v>41</v>
      </c>
      <c r="L149" s="5">
        <v>1921</v>
      </c>
      <c r="M149" s="5">
        <f t="shared" si="17"/>
        <v>1921.3584478628286</v>
      </c>
      <c r="N149" s="5">
        <f t="shared" si="18"/>
        <v>-0.35844786282859786</v>
      </c>
      <c r="O149" s="5">
        <f t="shared" si="19"/>
        <v>0.12848487036638931</v>
      </c>
      <c r="P149" s="5">
        <f t="shared" si="23"/>
        <v>59.619632450676768</v>
      </c>
      <c r="Q149" s="5">
        <f t="shared" si="20"/>
        <v>-4.6055127188641694E-2</v>
      </c>
      <c r="R149" s="5">
        <f t="shared" si="21"/>
        <v>1.6508361913067867E-2</v>
      </c>
      <c r="S149" s="5">
        <f t="shared" si="22"/>
        <v>1.86594410634356E-4</v>
      </c>
      <c r="T149" s="17"/>
    </row>
    <row r="150" spans="1:20">
      <c r="A150" s="5">
        <v>149</v>
      </c>
      <c r="B150" s="5">
        <v>4010</v>
      </c>
      <c r="C150" s="5">
        <v>7444</v>
      </c>
      <c r="D150" s="5">
        <v>477</v>
      </c>
      <c r="E150" s="5">
        <v>534</v>
      </c>
      <c r="F150" s="5">
        <v>4406</v>
      </c>
      <c r="G150" s="5">
        <v>2362</v>
      </c>
      <c r="H150" s="5">
        <v>354</v>
      </c>
      <c r="I150" s="5">
        <v>2</v>
      </c>
      <c r="J150" s="5">
        <v>166</v>
      </c>
      <c r="K150" s="5">
        <v>32</v>
      </c>
      <c r="L150" s="5">
        <v>370</v>
      </c>
      <c r="M150" s="5">
        <f t="shared" si="17"/>
        <v>359.89182460307268</v>
      </c>
      <c r="N150" s="5">
        <f t="shared" si="18"/>
        <v>10.108175396927322</v>
      </c>
      <c r="O150" s="5">
        <f t="shared" si="19"/>
        <v>102.17520985504683</v>
      </c>
      <c r="P150" s="5">
        <f t="shared" si="23"/>
        <v>109.55020246166364</v>
      </c>
      <c r="Q150" s="5">
        <f t="shared" si="20"/>
        <v>1032.8049424326705</v>
      </c>
      <c r="R150" s="5">
        <f t="shared" si="21"/>
        <v>10439.773508922859</v>
      </c>
      <c r="S150" s="5">
        <f t="shared" si="22"/>
        <v>2.731939296466844E-2</v>
      </c>
      <c r="T150" s="17"/>
    </row>
    <row r="151" spans="1:20">
      <c r="A151" s="5">
        <v>150</v>
      </c>
      <c r="B151" s="5">
        <v>6564</v>
      </c>
      <c r="C151" s="5">
        <v>12097</v>
      </c>
      <c r="D151" s="5">
        <v>806</v>
      </c>
      <c r="E151" s="5">
        <v>957</v>
      </c>
      <c r="F151" s="5">
        <v>7682</v>
      </c>
      <c r="G151" s="5">
        <v>4024</v>
      </c>
      <c r="H151" s="5">
        <v>563</v>
      </c>
      <c r="I151" s="5">
        <v>47</v>
      </c>
      <c r="J151" s="5">
        <v>358</v>
      </c>
      <c r="K151" s="5">
        <v>49</v>
      </c>
      <c r="L151" s="5">
        <v>602</v>
      </c>
      <c r="M151" s="5">
        <f t="shared" si="17"/>
        <v>554.42634369651955</v>
      </c>
      <c r="N151" s="5">
        <f t="shared" si="18"/>
        <v>47.573656303480448</v>
      </c>
      <c r="O151" s="5">
        <f t="shared" si="19"/>
        <v>2263.2527740816849</v>
      </c>
      <c r="P151" s="5">
        <f t="shared" si="23"/>
        <v>1403.6622595592969</v>
      </c>
      <c r="Q151" s="5">
        <f t="shared" si="20"/>
        <v>107671.20960206076</v>
      </c>
      <c r="R151" s="5">
        <f t="shared" si="21"/>
        <v>5122313.1193884425</v>
      </c>
      <c r="S151" s="5">
        <f t="shared" si="22"/>
        <v>7.9026007148638611E-2</v>
      </c>
      <c r="T151" s="17"/>
    </row>
    <row r="152" spans="1:20">
      <c r="A152" s="5">
        <v>151</v>
      </c>
      <c r="B152" s="5">
        <v>8612</v>
      </c>
      <c r="C152" s="5">
        <v>20151</v>
      </c>
      <c r="D152" s="5">
        <v>813</v>
      </c>
      <c r="E152" s="5">
        <v>1390</v>
      </c>
      <c r="F152" s="5">
        <v>16890</v>
      </c>
      <c r="G152" s="5">
        <v>7208</v>
      </c>
      <c r="H152" s="5">
        <v>630</v>
      </c>
      <c r="I152" s="5">
        <v>7</v>
      </c>
      <c r="J152" s="5">
        <v>161</v>
      </c>
      <c r="K152" s="5">
        <v>25</v>
      </c>
      <c r="L152" s="5">
        <v>727</v>
      </c>
      <c r="M152" s="5">
        <f t="shared" si="17"/>
        <v>707.60738323024157</v>
      </c>
      <c r="N152" s="5">
        <f t="shared" si="18"/>
        <v>19.392616769758433</v>
      </c>
      <c r="O152" s="5">
        <f t="shared" si="19"/>
        <v>376.07358517871603</v>
      </c>
      <c r="P152" s="5">
        <f t="shared" si="23"/>
        <v>794.17098920120304</v>
      </c>
      <c r="Q152" s="5">
        <f t="shared" si="20"/>
        <v>7293.0509145999449</v>
      </c>
      <c r="R152" s="5">
        <f t="shared" si="21"/>
        <v>141431.34146917297</v>
      </c>
      <c r="S152" s="5">
        <f t="shared" si="22"/>
        <v>2.6674851127590691E-2</v>
      </c>
      <c r="T152" s="17"/>
    </row>
    <row r="153" spans="1:20">
      <c r="A153" s="5">
        <v>152</v>
      </c>
      <c r="B153" s="5">
        <v>5568</v>
      </c>
      <c r="C153" s="5">
        <v>10282</v>
      </c>
      <c r="D153" s="5">
        <v>746</v>
      </c>
      <c r="E153" s="5">
        <v>867</v>
      </c>
      <c r="F153" s="5">
        <v>5696</v>
      </c>
      <c r="G153" s="5">
        <v>3162</v>
      </c>
      <c r="H153" s="5">
        <v>537</v>
      </c>
      <c r="I153" s="5">
        <v>13</v>
      </c>
      <c r="J153" s="5">
        <v>319</v>
      </c>
      <c r="K153" s="5">
        <v>55</v>
      </c>
      <c r="L153" s="5">
        <v>545</v>
      </c>
      <c r="M153" s="5">
        <f t="shared" si="17"/>
        <v>518.07333174745338</v>
      </c>
      <c r="N153" s="5">
        <f t="shared" si="18"/>
        <v>26.926668252546619</v>
      </c>
      <c r="O153" s="5">
        <f t="shared" si="19"/>
        <v>725.04546318270206</v>
      </c>
      <c r="P153" s="5">
        <f t="shared" si="23"/>
        <v>56.761931745302867</v>
      </c>
      <c r="Q153" s="5">
        <f t="shared" si="20"/>
        <v>19523.058655134624</v>
      </c>
      <c r="R153" s="5">
        <f t="shared" si="21"/>
        <v>525690.923681819</v>
      </c>
      <c r="S153" s="5">
        <f t="shared" si="22"/>
        <v>4.9406730738617649E-2</v>
      </c>
      <c r="T153" s="17"/>
    </row>
    <row r="154" spans="1:20">
      <c r="A154" s="5">
        <v>153</v>
      </c>
      <c r="B154" s="5">
        <v>1685</v>
      </c>
      <c r="C154" s="5">
        <v>2999</v>
      </c>
      <c r="D154" s="5">
        <v>322</v>
      </c>
      <c r="E154" s="5">
        <v>424</v>
      </c>
      <c r="F154" s="5">
        <v>1794</v>
      </c>
      <c r="G154" s="5">
        <v>953</v>
      </c>
      <c r="H154" s="5">
        <v>237</v>
      </c>
      <c r="I154" s="5">
        <v>0</v>
      </c>
      <c r="J154" s="5">
        <v>54</v>
      </c>
      <c r="K154" s="5">
        <v>16</v>
      </c>
      <c r="L154" s="5">
        <v>295</v>
      </c>
      <c r="M154" s="5">
        <f t="shared" si="17"/>
        <v>291.39192698482941</v>
      </c>
      <c r="N154" s="5">
        <f t="shared" si="18"/>
        <v>3.6080730151705893</v>
      </c>
      <c r="O154" s="5">
        <f t="shared" si="19"/>
        <v>13.018190882802188</v>
      </c>
      <c r="P154" s="5">
        <f t="shared" si="23"/>
        <v>543.75688384457612</v>
      </c>
      <c r="Q154" s="5">
        <f t="shared" si="20"/>
        <v>46.970583230578363</v>
      </c>
      <c r="R154" s="5">
        <f t="shared" si="21"/>
        <v>169.47329386107401</v>
      </c>
      <c r="S154" s="5">
        <f t="shared" si="22"/>
        <v>1.2230755983629117E-2</v>
      </c>
      <c r="T154" s="17"/>
    </row>
    <row r="155" spans="1:20">
      <c r="A155" s="5">
        <v>154</v>
      </c>
      <c r="B155" s="5">
        <v>3756</v>
      </c>
      <c r="C155" s="5">
        <v>7094</v>
      </c>
      <c r="D155" s="5">
        <v>469</v>
      </c>
      <c r="E155" s="5">
        <v>613</v>
      </c>
      <c r="F155" s="5">
        <v>4935</v>
      </c>
      <c r="G155" s="5">
        <v>2556</v>
      </c>
      <c r="H155" s="5">
        <v>365</v>
      </c>
      <c r="I155" s="5">
        <v>16</v>
      </c>
      <c r="J155" s="5">
        <v>117</v>
      </c>
      <c r="K155" s="5">
        <v>30</v>
      </c>
      <c r="L155" s="5">
        <v>408</v>
      </c>
      <c r="M155" s="5">
        <f t="shared" si="17"/>
        <v>403.87120470963316</v>
      </c>
      <c r="N155" s="5">
        <f t="shared" si="18"/>
        <v>4.1287952903668383</v>
      </c>
      <c r="O155" s="5">
        <f t="shared" si="19"/>
        <v>17.046950549755383</v>
      </c>
      <c r="P155" s="5">
        <f t="shared" si="23"/>
        <v>0.2711516878855581</v>
      </c>
      <c r="Q155" s="5">
        <f t="shared" si="20"/>
        <v>70.383369144946414</v>
      </c>
      <c r="R155" s="5">
        <f t="shared" si="21"/>
        <v>290.59852304580534</v>
      </c>
      <c r="S155" s="5">
        <f t="shared" si="22"/>
        <v>1.0119596299918722E-2</v>
      </c>
      <c r="T155" s="17"/>
    </row>
    <row r="156" spans="1:20">
      <c r="A156" s="5">
        <v>155</v>
      </c>
      <c r="B156" s="5">
        <v>2656</v>
      </c>
      <c r="C156" s="5">
        <v>4862</v>
      </c>
      <c r="D156" s="5">
        <v>390</v>
      </c>
      <c r="E156" s="5">
        <v>445</v>
      </c>
      <c r="F156" s="5">
        <v>3273</v>
      </c>
      <c r="G156" s="5">
        <v>1722</v>
      </c>
      <c r="H156" s="5">
        <v>309</v>
      </c>
      <c r="I156" s="5">
        <v>1</v>
      </c>
      <c r="J156" s="5">
        <v>115</v>
      </c>
      <c r="K156" s="5">
        <v>21</v>
      </c>
      <c r="L156" s="5">
        <v>309</v>
      </c>
      <c r="M156" s="5">
        <f t="shared" si="17"/>
        <v>308.97418183160335</v>
      </c>
      <c r="N156" s="5">
        <f t="shared" si="18"/>
        <v>2.5818168396654073E-2</v>
      </c>
      <c r="O156" s="5">
        <f t="shared" si="19"/>
        <v>6.6657781935798718E-4</v>
      </c>
      <c r="P156" s="5">
        <f t="shared" si="23"/>
        <v>16.834421263410736</v>
      </c>
      <c r="Q156" s="5">
        <f t="shared" si="20"/>
        <v>1.7209818389658973E-5</v>
      </c>
      <c r="R156" s="5">
        <f t="shared" si="21"/>
        <v>4.443259892600494E-7</v>
      </c>
      <c r="S156" s="5">
        <f t="shared" si="22"/>
        <v>8.3553943031242957E-5</v>
      </c>
      <c r="T156" s="17"/>
    </row>
    <row r="157" spans="1:20">
      <c r="A157" s="5">
        <v>156</v>
      </c>
      <c r="B157" s="5">
        <v>5086</v>
      </c>
      <c r="C157" s="5">
        <v>9493</v>
      </c>
      <c r="D157" s="5">
        <v>622</v>
      </c>
      <c r="E157" s="5">
        <v>757</v>
      </c>
      <c r="F157" s="5">
        <v>6200</v>
      </c>
      <c r="G157" s="5">
        <v>3298</v>
      </c>
      <c r="H157" s="5">
        <v>489</v>
      </c>
      <c r="I157" s="5">
        <v>30</v>
      </c>
      <c r="J157" s="5">
        <v>187</v>
      </c>
      <c r="K157" s="5">
        <v>35</v>
      </c>
      <c r="L157" s="5">
        <v>509</v>
      </c>
      <c r="M157" s="5">
        <f t="shared" si="17"/>
        <v>506.50302712946126</v>
      </c>
      <c r="N157" s="5">
        <f t="shared" si="18"/>
        <v>2.4969728705387411</v>
      </c>
      <c r="O157" s="5">
        <f t="shared" si="19"/>
        <v>6.2348735162064806</v>
      </c>
      <c r="P157" s="5">
        <f t="shared" si="23"/>
        <v>6.106605561918947</v>
      </c>
      <c r="Q157" s="5">
        <f t="shared" si="20"/>
        <v>15.56831002120807</v>
      </c>
      <c r="R157" s="5">
        <f t="shared" si="21"/>
        <v>38.873647763092961</v>
      </c>
      <c r="S157" s="5">
        <f t="shared" si="22"/>
        <v>4.9056441464415349E-3</v>
      </c>
      <c r="T157" s="17"/>
    </row>
    <row r="158" spans="1:20">
      <c r="A158" s="5">
        <v>157</v>
      </c>
      <c r="B158" s="5">
        <v>2055</v>
      </c>
      <c r="C158" s="5">
        <v>3915</v>
      </c>
      <c r="D158" s="5">
        <v>346</v>
      </c>
      <c r="E158" s="5">
        <v>412</v>
      </c>
      <c r="F158" s="5">
        <v>2970</v>
      </c>
      <c r="G158" s="5">
        <v>1507</v>
      </c>
      <c r="H158" s="5">
        <v>277</v>
      </c>
      <c r="I158" s="5">
        <v>1</v>
      </c>
      <c r="J158" s="5">
        <v>84</v>
      </c>
      <c r="K158" s="5">
        <v>13</v>
      </c>
      <c r="L158" s="5">
        <v>288</v>
      </c>
      <c r="M158" s="5">
        <f t="shared" si="17"/>
        <v>286.01917169024523</v>
      </c>
      <c r="N158" s="5">
        <f t="shared" si="18"/>
        <v>1.9808283097547701</v>
      </c>
      <c r="O158" s="5">
        <f t="shared" si="19"/>
        <v>3.9236807927259396</v>
      </c>
      <c r="P158" s="5">
        <f t="shared" si="23"/>
        <v>0.2664052076268783</v>
      </c>
      <c r="Q158" s="5">
        <f t="shared" si="20"/>
        <v>7.7721379926725795</v>
      </c>
      <c r="R158" s="5">
        <f t="shared" si="21"/>
        <v>15.395270963206459</v>
      </c>
      <c r="S158" s="5">
        <f t="shared" si="22"/>
        <v>6.8778760755373964E-3</v>
      </c>
      <c r="T158" s="17"/>
    </row>
    <row r="159" spans="1:20">
      <c r="A159" s="5">
        <v>158</v>
      </c>
      <c r="B159" s="5">
        <v>9384</v>
      </c>
      <c r="C159" s="5">
        <v>14948</v>
      </c>
      <c r="D159" s="5">
        <v>757</v>
      </c>
      <c r="E159" s="5">
        <v>652</v>
      </c>
      <c r="F159" s="5">
        <v>11148</v>
      </c>
      <c r="G159" s="5">
        <v>7020</v>
      </c>
      <c r="H159" s="5">
        <v>604</v>
      </c>
      <c r="I159" s="5">
        <v>6</v>
      </c>
      <c r="J159" s="5">
        <v>363</v>
      </c>
      <c r="K159" s="5">
        <v>40</v>
      </c>
      <c r="L159" s="5">
        <v>452</v>
      </c>
      <c r="M159" s="5">
        <f t="shared" si="17"/>
        <v>470.07607835467729</v>
      </c>
      <c r="N159" s="5">
        <f t="shared" si="18"/>
        <v>-18.076078354677293</v>
      </c>
      <c r="O159" s="5">
        <f t="shared" si="19"/>
        <v>326.74460868443293</v>
      </c>
      <c r="P159" s="5">
        <f t="shared" si="23"/>
        <v>402.27950494573929</v>
      </c>
      <c r="Q159" s="5">
        <f t="shared" si="20"/>
        <v>-5906.2611485481802</v>
      </c>
      <c r="R159" s="5">
        <f t="shared" si="21"/>
        <v>106762.03930434321</v>
      </c>
      <c r="S159" s="5">
        <f t="shared" si="22"/>
        <v>3.9991323793533831E-2</v>
      </c>
      <c r="T159" s="17"/>
    </row>
    <row r="160" spans="1:20">
      <c r="A160" s="5">
        <v>159</v>
      </c>
      <c r="B160" s="5">
        <v>3992</v>
      </c>
      <c r="C160" s="5">
        <v>7255</v>
      </c>
      <c r="D160" s="5">
        <v>598</v>
      </c>
      <c r="E160" s="5">
        <v>688</v>
      </c>
      <c r="F160" s="5">
        <v>4428</v>
      </c>
      <c r="G160" s="5">
        <v>2420</v>
      </c>
      <c r="H160" s="5">
        <v>435</v>
      </c>
      <c r="I160" s="5">
        <v>6</v>
      </c>
      <c r="J160" s="5">
        <v>244</v>
      </c>
      <c r="K160" s="5">
        <v>32</v>
      </c>
      <c r="L160" s="5">
        <v>447</v>
      </c>
      <c r="M160" s="5">
        <f t="shared" si="17"/>
        <v>412.90883649662027</v>
      </c>
      <c r="N160" s="5">
        <f t="shared" si="18"/>
        <v>34.091163503379732</v>
      </c>
      <c r="O160" s="5">
        <f t="shared" si="19"/>
        <v>1162.2074290141702</v>
      </c>
      <c r="P160" s="5">
        <f t="shared" si="23"/>
        <v>2721.421123077017</v>
      </c>
      <c r="Q160" s="5">
        <f t="shared" si="20"/>
        <v>39621.003487364673</v>
      </c>
      <c r="R160" s="5">
        <f t="shared" si="21"/>
        <v>1350726.1080557276</v>
      </c>
      <c r="S160" s="5">
        <f t="shared" si="22"/>
        <v>7.6266585018746599E-2</v>
      </c>
      <c r="T160" s="17"/>
    </row>
    <row r="161" spans="1:20">
      <c r="A161" s="5">
        <v>160</v>
      </c>
      <c r="B161" s="5">
        <v>7512</v>
      </c>
      <c r="C161" s="5">
        <v>13633</v>
      </c>
      <c r="D161" s="5">
        <v>769</v>
      </c>
      <c r="E161" s="5">
        <v>951</v>
      </c>
      <c r="F161" s="5">
        <v>5503</v>
      </c>
      <c r="G161" s="5">
        <v>3260</v>
      </c>
      <c r="H161" s="5">
        <v>530</v>
      </c>
      <c r="I161" s="5">
        <v>22</v>
      </c>
      <c r="J161" s="5">
        <v>290</v>
      </c>
      <c r="K161" s="5">
        <v>98</v>
      </c>
      <c r="L161" s="5">
        <v>614</v>
      </c>
      <c r="M161" s="5">
        <f t="shared" si="17"/>
        <v>610.93630209632238</v>
      </c>
      <c r="N161" s="5">
        <f t="shared" si="18"/>
        <v>3.0636979036776211</v>
      </c>
      <c r="O161" s="5">
        <f t="shared" si="19"/>
        <v>9.3862448449986502</v>
      </c>
      <c r="P161" s="5">
        <f t="shared" si="23"/>
        <v>962.7036215406979</v>
      </c>
      <c r="Q161" s="5">
        <f t="shared" si="20"/>
        <v>28.756618655027243</v>
      </c>
      <c r="R161" s="5">
        <f t="shared" si="21"/>
        <v>88.101592290263739</v>
      </c>
      <c r="S161" s="5">
        <f t="shared" si="22"/>
        <v>4.9897359994749528E-3</v>
      </c>
      <c r="T161" s="17"/>
    </row>
    <row r="162" spans="1:20">
      <c r="A162" s="5">
        <v>161</v>
      </c>
      <c r="B162" s="5">
        <v>11096</v>
      </c>
      <c r="C162" s="5">
        <v>21080</v>
      </c>
      <c r="D162" s="5">
        <v>1843</v>
      </c>
      <c r="E162" s="5">
        <v>2106</v>
      </c>
      <c r="F162" s="5">
        <v>16095</v>
      </c>
      <c r="G162" s="5">
        <v>8120</v>
      </c>
      <c r="H162" s="5">
        <v>1604</v>
      </c>
      <c r="I162" s="5">
        <v>4</v>
      </c>
      <c r="J162" s="5">
        <v>243</v>
      </c>
      <c r="K162" s="5">
        <v>41</v>
      </c>
      <c r="L162" s="5">
        <v>1724</v>
      </c>
      <c r="M162" s="5">
        <f t="shared" si="17"/>
        <v>1700.2161424090923</v>
      </c>
      <c r="N162" s="5">
        <f t="shared" si="18"/>
        <v>23.783857590907701</v>
      </c>
      <c r="O162" s="5">
        <f t="shared" si="19"/>
        <v>565.67188190457784</v>
      </c>
      <c r="P162" s="5">
        <f t="shared" si="23"/>
        <v>429.3250174643145</v>
      </c>
      <c r="Q162" s="5">
        <f t="shared" si="20"/>
        <v>13453.859482399239</v>
      </c>
      <c r="R162" s="5">
        <f t="shared" si="21"/>
        <v>319984.67797746666</v>
      </c>
      <c r="S162" s="5">
        <f t="shared" si="22"/>
        <v>1.3795741062011427E-2</v>
      </c>
      <c r="T162" s="17"/>
    </row>
    <row r="163" spans="1:20">
      <c r="A163" s="5">
        <v>162</v>
      </c>
      <c r="B163" s="5">
        <v>2790</v>
      </c>
      <c r="C163" s="5">
        <v>4879</v>
      </c>
      <c r="D163" s="5">
        <v>435</v>
      </c>
      <c r="E163" s="5">
        <v>513</v>
      </c>
      <c r="F163" s="5">
        <v>3501</v>
      </c>
      <c r="G163" s="5">
        <v>1999</v>
      </c>
      <c r="H163" s="5">
        <v>351</v>
      </c>
      <c r="I163" s="5">
        <v>0</v>
      </c>
      <c r="J163" s="5">
        <v>113</v>
      </c>
      <c r="K163" s="5">
        <v>19</v>
      </c>
      <c r="L163" s="5">
        <v>360</v>
      </c>
      <c r="M163" s="5">
        <f t="shared" si="17"/>
        <v>354.92433022987109</v>
      </c>
      <c r="N163" s="5">
        <f t="shared" si="18"/>
        <v>5.0756697701289113</v>
      </c>
      <c r="O163" s="5">
        <f t="shared" si="19"/>
        <v>25.762423615400476</v>
      </c>
      <c r="P163" s="5">
        <f t="shared" si="23"/>
        <v>349.99629153753585</v>
      </c>
      <c r="Q163" s="5">
        <f t="shared" si="20"/>
        <v>130.76155474994337</v>
      </c>
      <c r="R163" s="5">
        <f t="shared" si="21"/>
        <v>663.70247053934406</v>
      </c>
      <c r="S163" s="5">
        <f t="shared" si="22"/>
        <v>1.4099082694802532E-2</v>
      </c>
      <c r="T163" s="17"/>
    </row>
    <row r="164" spans="1:20">
      <c r="A164" s="5">
        <v>163</v>
      </c>
      <c r="B164" s="5">
        <v>13856</v>
      </c>
      <c r="C164" s="5">
        <v>37716</v>
      </c>
      <c r="D164" s="5">
        <v>519</v>
      </c>
      <c r="E164" s="5">
        <v>672</v>
      </c>
      <c r="F164" s="5">
        <v>26832</v>
      </c>
      <c r="G164" s="5">
        <v>9064</v>
      </c>
      <c r="H164" s="5">
        <v>389</v>
      </c>
      <c r="I164" s="5">
        <v>2</v>
      </c>
      <c r="J164" s="5">
        <v>77</v>
      </c>
      <c r="K164" s="5">
        <v>5</v>
      </c>
      <c r="L164" s="5">
        <v>450</v>
      </c>
      <c r="M164" s="5">
        <f t="shared" si="17"/>
        <v>460.32600617352364</v>
      </c>
      <c r="N164" s="5">
        <f t="shared" si="18"/>
        <v>-10.326006173523638</v>
      </c>
      <c r="O164" s="5">
        <f t="shared" si="19"/>
        <v>106.62640349564828</v>
      </c>
      <c r="P164" s="5">
        <f t="shared" si="23"/>
        <v>237.21162187328562</v>
      </c>
      <c r="Q164" s="5">
        <f t="shared" si="20"/>
        <v>-1101.0249007566865</v>
      </c>
      <c r="R164" s="5">
        <f t="shared" si="21"/>
        <v>11369.189922416796</v>
      </c>
      <c r="S164" s="5">
        <f t="shared" si="22"/>
        <v>2.2946680385608084E-2</v>
      </c>
      <c r="T164" s="17"/>
    </row>
    <row r="165" spans="1:20">
      <c r="A165" s="5">
        <v>164</v>
      </c>
      <c r="B165" s="5">
        <v>10748</v>
      </c>
      <c r="C165" s="5">
        <v>19724</v>
      </c>
      <c r="D165" s="5">
        <v>892</v>
      </c>
      <c r="E165" s="5">
        <v>719</v>
      </c>
      <c r="F165" s="5">
        <v>13674</v>
      </c>
      <c r="G165" s="5">
        <v>7624</v>
      </c>
      <c r="H165" s="5">
        <v>704</v>
      </c>
      <c r="I165" s="5">
        <v>8</v>
      </c>
      <c r="J165" s="5">
        <v>485</v>
      </c>
      <c r="K165" s="5">
        <v>64</v>
      </c>
      <c r="L165" s="5">
        <v>498</v>
      </c>
      <c r="M165" s="5">
        <f t="shared" si="17"/>
        <v>516.22965698081487</v>
      </c>
      <c r="N165" s="5">
        <f t="shared" si="18"/>
        <v>-18.229656980814866</v>
      </c>
      <c r="O165" s="5">
        <f t="shared" si="19"/>
        <v>332.32039363817216</v>
      </c>
      <c r="P165" s="5">
        <f t="shared" si="23"/>
        <v>62.467696083595285</v>
      </c>
      <c r="Q165" s="5">
        <f t="shared" si="20"/>
        <v>-6058.0867837532496</v>
      </c>
      <c r="R165" s="5">
        <f t="shared" si="21"/>
        <v>110436.84402782969</v>
      </c>
      <c r="S165" s="5">
        <f t="shared" si="22"/>
        <v>3.6605736909266801E-2</v>
      </c>
      <c r="T165" s="17"/>
    </row>
    <row r="166" spans="1:20">
      <c r="A166" s="5">
        <v>165</v>
      </c>
      <c r="B166" s="5">
        <v>41984</v>
      </c>
      <c r="C166" s="5">
        <v>68290</v>
      </c>
      <c r="D166" s="5">
        <v>3370</v>
      </c>
      <c r="E166" s="5">
        <v>4074</v>
      </c>
      <c r="F166" s="5">
        <v>34802</v>
      </c>
      <c r="G166" s="5">
        <v>20928</v>
      </c>
      <c r="H166" s="5">
        <v>2126</v>
      </c>
      <c r="I166" s="5">
        <v>144</v>
      </c>
      <c r="J166" s="5">
        <v>1622</v>
      </c>
      <c r="K166" s="5">
        <v>208</v>
      </c>
      <c r="L166" s="5">
        <v>2420</v>
      </c>
      <c r="M166" s="5">
        <f t="shared" si="17"/>
        <v>2172.6948602334578</v>
      </c>
      <c r="N166" s="5">
        <f t="shared" si="18"/>
        <v>247.3051397665422</v>
      </c>
      <c r="O166" s="5">
        <f t="shared" si="19"/>
        <v>61159.83215494897</v>
      </c>
      <c r="P166" s="5">
        <f t="shared" si="23"/>
        <v>70508.728283660224</v>
      </c>
      <c r="Q166" s="5">
        <f t="shared" si="20"/>
        <v>15125140.839177916</v>
      </c>
      <c r="R166" s="5">
        <f t="shared" si="21"/>
        <v>3740525069.22153</v>
      </c>
      <c r="S166" s="5">
        <f t="shared" si="22"/>
        <v>0.10219220651510008</v>
      </c>
      <c r="T166" s="17"/>
    </row>
    <row r="167" spans="1:20">
      <c r="A167" s="5">
        <v>166</v>
      </c>
      <c r="B167" s="5">
        <v>2522</v>
      </c>
      <c r="C167" s="5">
        <v>4583</v>
      </c>
      <c r="D167" s="5">
        <v>455</v>
      </c>
      <c r="E167" s="5">
        <v>547</v>
      </c>
      <c r="F167" s="5">
        <v>3031</v>
      </c>
      <c r="G167" s="5">
        <v>1674</v>
      </c>
      <c r="H167" s="5">
        <v>333</v>
      </c>
      <c r="I167" s="5">
        <v>6</v>
      </c>
      <c r="J167" s="5">
        <v>99</v>
      </c>
      <c r="K167" s="5">
        <v>16</v>
      </c>
      <c r="L167" s="5">
        <v>390</v>
      </c>
      <c r="M167" s="5">
        <f t="shared" si="17"/>
        <v>388.23308809792064</v>
      </c>
      <c r="N167" s="5">
        <f t="shared" si="18"/>
        <v>1.7669119020793573</v>
      </c>
      <c r="O167" s="5">
        <f t="shared" si="19"/>
        <v>3.1219776697096924</v>
      </c>
      <c r="P167" s="5">
        <f t="shared" si="23"/>
        <v>60289.021342820874</v>
      </c>
      <c r="Q167" s="5">
        <f t="shared" si="20"/>
        <v>5.5162595026360322</v>
      </c>
      <c r="R167" s="5">
        <f t="shared" si="21"/>
        <v>9.7467445701659603</v>
      </c>
      <c r="S167" s="5">
        <f t="shared" si="22"/>
        <v>4.5305433386650185E-3</v>
      </c>
      <c r="T167" s="17"/>
    </row>
    <row r="168" spans="1:20">
      <c r="A168" s="5">
        <v>167</v>
      </c>
      <c r="B168" s="5">
        <v>4480</v>
      </c>
      <c r="C168" s="5">
        <v>8039</v>
      </c>
      <c r="D168" s="5">
        <v>572</v>
      </c>
      <c r="E168" s="5">
        <v>599</v>
      </c>
      <c r="F168" s="5">
        <v>5014</v>
      </c>
      <c r="G168" s="5">
        <v>2704</v>
      </c>
      <c r="H168" s="5">
        <v>416</v>
      </c>
      <c r="I168" s="5">
        <v>3</v>
      </c>
      <c r="J168" s="5">
        <v>188</v>
      </c>
      <c r="K168" s="5">
        <v>26</v>
      </c>
      <c r="L168" s="5">
        <v>430</v>
      </c>
      <c r="M168" s="5">
        <f t="shared" si="17"/>
        <v>431.15350629430014</v>
      </c>
      <c r="N168" s="5">
        <f t="shared" si="18"/>
        <v>-1.1535062943001435</v>
      </c>
      <c r="O168" s="5">
        <f t="shared" si="19"/>
        <v>1.3305767709900493</v>
      </c>
      <c r="P168" s="5">
        <f t="shared" si="23"/>
        <v>8.5288424417444961</v>
      </c>
      <c r="Q168" s="5">
        <f t="shared" si="20"/>
        <v>-1.5348286803865825</v>
      </c>
      <c r="R168" s="5">
        <f t="shared" si="21"/>
        <v>1.7704345434983062</v>
      </c>
      <c r="S168" s="5">
        <f t="shared" si="22"/>
        <v>2.6825727774421942E-3</v>
      </c>
      <c r="T168" s="17"/>
    </row>
    <row r="169" spans="1:20">
      <c r="A169" s="5">
        <v>168</v>
      </c>
      <c r="B169" s="5">
        <v>1543</v>
      </c>
      <c r="C169" s="5">
        <v>2874</v>
      </c>
      <c r="D169" s="5">
        <v>360</v>
      </c>
      <c r="E169" s="5">
        <v>463</v>
      </c>
      <c r="F169" s="5">
        <v>2373</v>
      </c>
      <c r="G169" s="5">
        <v>1228</v>
      </c>
      <c r="H169" s="5">
        <v>267</v>
      </c>
      <c r="I169" s="5">
        <v>2</v>
      </c>
      <c r="J169" s="5">
        <v>30</v>
      </c>
      <c r="K169" s="5">
        <v>6</v>
      </c>
      <c r="L169" s="5">
        <v>334</v>
      </c>
      <c r="M169" s="5">
        <f t="shared" si="17"/>
        <v>344.92413333920763</v>
      </c>
      <c r="N169" s="5">
        <f t="shared" si="18"/>
        <v>-10.924133339207629</v>
      </c>
      <c r="O169" s="5">
        <f t="shared" si="19"/>
        <v>119.33668921278762</v>
      </c>
      <c r="P169" s="5">
        <f t="shared" si="23"/>
        <v>95.465152850677569</v>
      </c>
      <c r="Q169" s="5">
        <f t="shared" si="20"/>
        <v>-1303.6499052200727</v>
      </c>
      <c r="R169" s="5">
        <f t="shared" si="21"/>
        <v>14241.24539226946</v>
      </c>
      <c r="S169" s="5">
        <f t="shared" si="22"/>
        <v>3.2706986045531822E-2</v>
      </c>
      <c r="T169" s="17"/>
    </row>
    <row r="170" spans="1:20">
      <c r="A170" s="5">
        <v>169</v>
      </c>
      <c r="B170" s="5">
        <v>21256</v>
      </c>
      <c r="C170" s="5">
        <v>41906</v>
      </c>
      <c r="D170" s="5">
        <v>4840</v>
      </c>
      <c r="E170" s="5">
        <v>5906</v>
      </c>
      <c r="F170" s="5">
        <v>35455</v>
      </c>
      <c r="G170" s="5">
        <v>17592</v>
      </c>
      <c r="H170" s="5">
        <v>4318</v>
      </c>
      <c r="I170" s="5">
        <v>38</v>
      </c>
      <c r="J170" s="5">
        <v>163</v>
      </c>
      <c r="K170" s="5">
        <v>27</v>
      </c>
      <c r="L170" s="5">
        <v>4754</v>
      </c>
      <c r="M170" s="5">
        <f t="shared" si="17"/>
        <v>4861.5822013236466</v>
      </c>
      <c r="N170" s="5">
        <f t="shared" si="18"/>
        <v>-107.58220132364659</v>
      </c>
      <c r="O170" s="5">
        <f t="shared" si="19"/>
        <v>11573.930041641624</v>
      </c>
      <c r="P170" s="5">
        <f t="shared" si="23"/>
        <v>9342.7821064844229</v>
      </c>
      <c r="Q170" s="5">
        <f t="shared" si="20"/>
        <v>-1245148.8718456905</v>
      </c>
      <c r="R170" s="5">
        <f t="shared" si="21"/>
        <v>133955856.60881449</v>
      </c>
      <c r="S170" s="5">
        <f t="shared" si="22"/>
        <v>2.2629827792100671E-2</v>
      </c>
      <c r="T170" s="17"/>
    </row>
    <row r="171" spans="1:20">
      <c r="A171" s="5">
        <v>170</v>
      </c>
      <c r="B171" s="5">
        <v>4484</v>
      </c>
      <c r="C171" s="5">
        <v>7829</v>
      </c>
      <c r="D171" s="5">
        <v>545</v>
      </c>
      <c r="E171" s="5">
        <v>629</v>
      </c>
      <c r="F171" s="5">
        <v>4208</v>
      </c>
      <c r="G171" s="5">
        <v>2412</v>
      </c>
      <c r="H171" s="5">
        <v>382</v>
      </c>
      <c r="I171" s="5">
        <v>6</v>
      </c>
      <c r="J171" s="5">
        <v>179</v>
      </c>
      <c r="K171" s="5">
        <v>40</v>
      </c>
      <c r="L171" s="5">
        <v>424</v>
      </c>
      <c r="M171" s="5">
        <f t="shared" si="17"/>
        <v>425.97435035591877</v>
      </c>
      <c r="N171" s="5">
        <f t="shared" si="18"/>
        <v>-1.9743503559187729</v>
      </c>
      <c r="O171" s="5">
        <f t="shared" si="19"/>
        <v>3.8980593279165854</v>
      </c>
      <c r="P171" s="5">
        <f t="shared" si="23"/>
        <v>11153.018186021809</v>
      </c>
      <c r="Q171" s="5">
        <f t="shared" si="20"/>
        <v>-7.6961348214646028</v>
      </c>
      <c r="R171" s="5">
        <f t="shared" si="21"/>
        <v>15.194866523957501</v>
      </c>
      <c r="S171" s="5">
        <f t="shared" si="22"/>
        <v>4.6564866884876719E-3</v>
      </c>
      <c r="T171" s="17"/>
    </row>
    <row r="172" spans="1:20">
      <c r="A172" s="5">
        <v>171</v>
      </c>
      <c r="B172" s="5">
        <v>4398</v>
      </c>
      <c r="C172" s="5">
        <v>8105</v>
      </c>
      <c r="D172" s="5">
        <v>584</v>
      </c>
      <c r="E172" s="5">
        <v>669</v>
      </c>
      <c r="F172" s="5">
        <v>4799</v>
      </c>
      <c r="G172" s="5">
        <v>2616</v>
      </c>
      <c r="H172" s="5">
        <v>431</v>
      </c>
      <c r="I172" s="5">
        <v>5</v>
      </c>
      <c r="J172" s="5">
        <v>204</v>
      </c>
      <c r="K172" s="5">
        <v>34</v>
      </c>
      <c r="L172" s="5">
        <v>446</v>
      </c>
      <c r="M172" s="5">
        <f t="shared" si="17"/>
        <v>437.23986333171246</v>
      </c>
      <c r="N172" s="5">
        <f t="shared" si="18"/>
        <v>8.7601366682875437</v>
      </c>
      <c r="O172" s="5">
        <f t="shared" si="19"/>
        <v>76.739994447075986</v>
      </c>
      <c r="P172" s="5">
        <f t="shared" si="23"/>
        <v>115.22921167285378</v>
      </c>
      <c r="Q172" s="5">
        <f t="shared" si="20"/>
        <v>672.25283928001284</v>
      </c>
      <c r="R172" s="5">
        <f t="shared" si="21"/>
        <v>5889.0267477372536</v>
      </c>
      <c r="S172" s="5">
        <f t="shared" si="22"/>
        <v>1.9641562036519157E-2</v>
      </c>
      <c r="T172" s="17"/>
    </row>
    <row r="173" spans="1:20">
      <c r="A173" s="5">
        <v>172</v>
      </c>
      <c r="B173" s="5">
        <v>13216</v>
      </c>
      <c r="C173" s="5">
        <v>24738</v>
      </c>
      <c r="D173" s="5">
        <v>2675</v>
      </c>
      <c r="E173" s="5">
        <v>2969</v>
      </c>
      <c r="F173" s="5">
        <v>19599</v>
      </c>
      <c r="G173" s="5">
        <v>10232</v>
      </c>
      <c r="H173" s="5">
        <v>2342</v>
      </c>
      <c r="I173" s="5">
        <v>2</v>
      </c>
      <c r="J173" s="5">
        <v>165</v>
      </c>
      <c r="K173" s="5">
        <v>22</v>
      </c>
      <c r="L173" s="5">
        <v>2584</v>
      </c>
      <c r="M173" s="5">
        <f t="shared" si="17"/>
        <v>2609.2675363486801</v>
      </c>
      <c r="N173" s="5">
        <f t="shared" si="18"/>
        <v>-25.267536348680096</v>
      </c>
      <c r="O173" s="5">
        <f t="shared" si="19"/>
        <v>638.44839313186992</v>
      </c>
      <c r="P173" s="5">
        <f t="shared" si="23"/>
        <v>1157.8825309496676</v>
      </c>
      <c r="Q173" s="5">
        <f t="shared" si="20"/>
        <v>-16132.017980215924</v>
      </c>
      <c r="R173" s="5">
        <f t="shared" si="21"/>
        <v>407616.35069266672</v>
      </c>
      <c r="S173" s="5">
        <f t="shared" si="22"/>
        <v>9.7784583392724837E-3</v>
      </c>
      <c r="T173" s="17"/>
    </row>
    <row r="174" spans="1:20">
      <c r="A174" s="5">
        <v>173</v>
      </c>
      <c r="B174" s="5">
        <v>22304</v>
      </c>
      <c r="C174" s="5">
        <v>37159</v>
      </c>
      <c r="D174" s="5">
        <v>1805</v>
      </c>
      <c r="E174" s="5">
        <v>1618</v>
      </c>
      <c r="F174" s="5">
        <v>22864</v>
      </c>
      <c r="G174" s="5">
        <v>13304</v>
      </c>
      <c r="H174" s="5">
        <v>1349</v>
      </c>
      <c r="I174" s="5">
        <v>29</v>
      </c>
      <c r="J174" s="5">
        <v>1047</v>
      </c>
      <c r="K174" s="5">
        <v>98</v>
      </c>
      <c r="L174" s="5">
        <v>984</v>
      </c>
      <c r="M174" s="5">
        <f t="shared" si="17"/>
        <v>961.79693759670249</v>
      </c>
      <c r="N174" s="5">
        <f t="shared" si="18"/>
        <v>22.203062403297508</v>
      </c>
      <c r="O174" s="5">
        <f t="shared" si="19"/>
        <v>492.97598008472335</v>
      </c>
      <c r="P174" s="5">
        <f t="shared" si="23"/>
        <v>2253.4577458712579</v>
      </c>
      <c r="Q174" s="5">
        <f t="shared" si="20"/>
        <v>10945.576449147862</v>
      </c>
      <c r="R174" s="5">
        <f t="shared" si="21"/>
        <v>243025.31694049356</v>
      </c>
      <c r="S174" s="5">
        <f t="shared" si="22"/>
        <v>2.2564087808229175E-2</v>
      </c>
      <c r="T174" s="17"/>
    </row>
    <row r="175" spans="1:20">
      <c r="A175" s="5">
        <v>174</v>
      </c>
      <c r="B175" s="5">
        <v>6208</v>
      </c>
      <c r="C175" s="5">
        <v>10830</v>
      </c>
      <c r="D175" s="5">
        <v>644</v>
      </c>
      <c r="E175" s="5">
        <v>678</v>
      </c>
      <c r="F175" s="5">
        <v>6866</v>
      </c>
      <c r="G175" s="5">
        <v>4016</v>
      </c>
      <c r="H175" s="5">
        <v>495</v>
      </c>
      <c r="I175" s="5">
        <v>2</v>
      </c>
      <c r="J175" s="5">
        <v>234</v>
      </c>
      <c r="K175" s="5">
        <v>40</v>
      </c>
      <c r="L175" s="5">
        <v>473</v>
      </c>
      <c r="M175" s="5">
        <f t="shared" si="17"/>
        <v>474.08569563891763</v>
      </c>
      <c r="N175" s="5">
        <f t="shared" si="18"/>
        <v>-1.0856956389176275</v>
      </c>
      <c r="O175" s="5">
        <f t="shared" si="19"/>
        <v>1.1787350203647555</v>
      </c>
      <c r="P175" s="5">
        <f t="shared" si="23"/>
        <v>542.36625114884021</v>
      </c>
      <c r="Q175" s="5">
        <f t="shared" si="20"/>
        <v>-1.279747471049496</v>
      </c>
      <c r="R175" s="5">
        <f t="shared" si="21"/>
        <v>1.3894162482343007</v>
      </c>
      <c r="S175" s="5">
        <f t="shared" si="22"/>
        <v>2.2953396171620033E-3</v>
      </c>
      <c r="T175" s="17"/>
    </row>
    <row r="176" spans="1:20">
      <c r="A176" s="5">
        <v>175</v>
      </c>
      <c r="B176" s="5">
        <v>4518</v>
      </c>
      <c r="C176" s="5">
        <v>8533</v>
      </c>
      <c r="D176" s="5">
        <v>626</v>
      </c>
      <c r="E176" s="5">
        <v>729</v>
      </c>
      <c r="F176" s="5">
        <v>4215</v>
      </c>
      <c r="G176" s="5">
        <v>2254</v>
      </c>
      <c r="H176" s="5">
        <v>439</v>
      </c>
      <c r="I176" s="5">
        <v>7</v>
      </c>
      <c r="J176" s="5">
        <v>250</v>
      </c>
      <c r="K176" s="5">
        <v>42</v>
      </c>
      <c r="L176" s="5">
        <v>482</v>
      </c>
      <c r="M176" s="5">
        <f t="shared" si="17"/>
        <v>444.9404490966499</v>
      </c>
      <c r="N176" s="5">
        <f t="shared" si="18"/>
        <v>37.0595509033501</v>
      </c>
      <c r="O176" s="5">
        <f t="shared" si="19"/>
        <v>1373.4103131579973</v>
      </c>
      <c r="P176" s="5">
        <f t="shared" si="23"/>
        <v>1455.059833770388</v>
      </c>
      <c r="Q176" s="5">
        <f t="shared" si="20"/>
        <v>50897.969411664802</v>
      </c>
      <c r="R176" s="5">
        <f t="shared" si="21"/>
        <v>1886255.8882887482</v>
      </c>
      <c r="S176" s="5">
        <f t="shared" si="22"/>
        <v>7.6887035069191076E-2</v>
      </c>
      <c r="T176" s="17"/>
    </row>
    <row r="177" spans="1:20">
      <c r="A177" s="5">
        <v>176</v>
      </c>
      <c r="B177" s="5">
        <v>3582</v>
      </c>
      <c r="C177" s="5">
        <v>6518</v>
      </c>
      <c r="D177" s="5">
        <v>537</v>
      </c>
      <c r="E177" s="5">
        <v>597</v>
      </c>
      <c r="F177" s="5">
        <v>3857</v>
      </c>
      <c r="G177" s="5">
        <v>2124</v>
      </c>
      <c r="H177" s="5">
        <v>404</v>
      </c>
      <c r="I177" s="5">
        <v>4</v>
      </c>
      <c r="J177" s="5">
        <v>154</v>
      </c>
      <c r="K177" s="5">
        <v>36</v>
      </c>
      <c r="L177" s="5">
        <v>430</v>
      </c>
      <c r="M177" s="5">
        <f t="shared" si="17"/>
        <v>437.41859477365762</v>
      </c>
      <c r="N177" s="5">
        <f t="shared" si="18"/>
        <v>-7.4185947736576168</v>
      </c>
      <c r="O177" s="5">
        <f t="shared" si="19"/>
        <v>55.035548415740109</v>
      </c>
      <c r="P177" s="5">
        <f t="shared" si="23"/>
        <v>1978.3054428651203</v>
      </c>
      <c r="Q177" s="5">
        <f t="shared" si="20"/>
        <v>-408.2864318423903</v>
      </c>
      <c r="R177" s="5">
        <f t="shared" si="21"/>
        <v>3028.9115894212737</v>
      </c>
      <c r="S177" s="5">
        <f t="shared" si="22"/>
        <v>1.7252545985250271E-2</v>
      </c>
      <c r="T177" s="17"/>
    </row>
    <row r="178" spans="1:20">
      <c r="A178" s="5">
        <v>177</v>
      </c>
      <c r="B178" s="5">
        <v>9124</v>
      </c>
      <c r="C178" s="5">
        <v>17776</v>
      </c>
      <c r="D178" s="5">
        <v>1476</v>
      </c>
      <c r="E178" s="5">
        <v>1797</v>
      </c>
      <c r="F178" s="5">
        <v>13887</v>
      </c>
      <c r="G178" s="5">
        <v>7092</v>
      </c>
      <c r="H178" s="5">
        <v>1331</v>
      </c>
      <c r="I178" s="5">
        <v>20</v>
      </c>
      <c r="J178" s="5">
        <v>150</v>
      </c>
      <c r="K178" s="5">
        <v>29</v>
      </c>
      <c r="L178" s="5">
        <v>1397</v>
      </c>
      <c r="M178" s="5">
        <f t="shared" si="17"/>
        <v>1409.8541827790477</v>
      </c>
      <c r="N178" s="5">
        <f t="shared" si="18"/>
        <v>-12.854182779047733</v>
      </c>
      <c r="O178" s="5">
        <f t="shared" si="19"/>
        <v>165.2300149171673</v>
      </c>
      <c r="P178" s="5">
        <f t="shared" si="23"/>
        <v>29.545616964340901</v>
      </c>
      <c r="Q178" s="5">
        <f t="shared" si="20"/>
        <v>-2123.8968123300519</v>
      </c>
      <c r="R178" s="5">
        <f t="shared" si="21"/>
        <v>27300.957829527328</v>
      </c>
      <c r="S178" s="5">
        <f t="shared" si="22"/>
        <v>9.2012761482088284E-3</v>
      </c>
      <c r="T178" s="17"/>
    </row>
    <row r="179" spans="1:20">
      <c r="A179" s="5">
        <v>178</v>
      </c>
      <c r="B179" s="5">
        <v>14152</v>
      </c>
      <c r="C179" s="5">
        <v>38806</v>
      </c>
      <c r="D179" s="5">
        <v>631</v>
      </c>
      <c r="E179" s="5">
        <v>836</v>
      </c>
      <c r="F179" s="5">
        <v>19409</v>
      </c>
      <c r="G179" s="5">
        <v>6632</v>
      </c>
      <c r="H179" s="5">
        <v>404</v>
      </c>
      <c r="I179" s="5">
        <v>4</v>
      </c>
      <c r="J179" s="5">
        <v>102</v>
      </c>
      <c r="K179" s="5">
        <v>8</v>
      </c>
      <c r="L179" s="5">
        <v>549</v>
      </c>
      <c r="M179" s="5">
        <f t="shared" si="17"/>
        <v>554.01910103803414</v>
      </c>
      <c r="N179" s="5">
        <f t="shared" si="18"/>
        <v>-5.0191010380341368</v>
      </c>
      <c r="O179" s="5">
        <f t="shared" si="19"/>
        <v>25.191375229995348</v>
      </c>
      <c r="P179" s="5">
        <f t="shared" si="23"/>
        <v>61.388505888364641</v>
      </c>
      <c r="Q179" s="5">
        <f t="shared" si="20"/>
        <v>-126.4380575663771</v>
      </c>
      <c r="R179" s="5">
        <f t="shared" si="21"/>
        <v>634.60538597842321</v>
      </c>
      <c r="S179" s="5">
        <f t="shared" si="22"/>
        <v>9.1422605428672799E-3</v>
      </c>
      <c r="T179" s="17"/>
    </row>
    <row r="180" spans="1:20">
      <c r="A180" s="5">
        <v>179</v>
      </c>
      <c r="B180" s="5">
        <v>4260</v>
      </c>
      <c r="C180" s="5">
        <v>7989</v>
      </c>
      <c r="D180" s="5">
        <v>588</v>
      </c>
      <c r="E180" s="5">
        <v>622</v>
      </c>
      <c r="F180" s="5">
        <v>4578</v>
      </c>
      <c r="G180" s="5">
        <v>2432</v>
      </c>
      <c r="H180" s="5">
        <v>436</v>
      </c>
      <c r="I180" s="5">
        <v>1</v>
      </c>
      <c r="J180" s="5">
        <v>226</v>
      </c>
      <c r="K180" s="5">
        <v>44</v>
      </c>
      <c r="L180" s="5">
        <v>435</v>
      </c>
      <c r="M180" s="5">
        <f t="shared" si="17"/>
        <v>427.51025395817072</v>
      </c>
      <c r="N180" s="5">
        <f t="shared" si="18"/>
        <v>7.4897460418292781</v>
      </c>
      <c r="O180" s="5">
        <f t="shared" si="19"/>
        <v>56.096295771097338</v>
      </c>
      <c r="P180" s="5">
        <f t="shared" si="23"/>
        <v>156.47125526740749</v>
      </c>
      <c r="Q180" s="5">
        <f t="shared" si="20"/>
        <v>420.14700921286078</v>
      </c>
      <c r="R180" s="5">
        <f t="shared" si="21"/>
        <v>3146.794399238433</v>
      </c>
      <c r="S180" s="5">
        <f t="shared" si="22"/>
        <v>1.7217806992710985E-2</v>
      </c>
      <c r="T180" s="17"/>
    </row>
    <row r="181" spans="1:20">
      <c r="A181" s="5">
        <v>180</v>
      </c>
      <c r="B181" s="5">
        <v>30624</v>
      </c>
      <c r="C181" s="5">
        <v>56950</v>
      </c>
      <c r="D181" s="5">
        <v>2080</v>
      </c>
      <c r="E181" s="5">
        <v>3253</v>
      </c>
      <c r="F181" s="5">
        <v>32033</v>
      </c>
      <c r="G181" s="5">
        <v>15744</v>
      </c>
      <c r="H181" s="5">
        <v>1376</v>
      </c>
      <c r="I181" s="5">
        <v>6</v>
      </c>
      <c r="J181" s="5">
        <v>345</v>
      </c>
      <c r="K181" s="5">
        <v>121</v>
      </c>
      <c r="L181" s="5">
        <v>1956</v>
      </c>
      <c r="M181" s="5">
        <f t="shared" si="17"/>
        <v>1909.0065060301456</v>
      </c>
      <c r="N181" s="5">
        <f t="shared" si="18"/>
        <v>46.993493969854399</v>
      </c>
      <c r="O181" s="5">
        <f t="shared" si="19"/>
        <v>2208.3884754947417</v>
      </c>
      <c r="P181" s="5">
        <f t="shared" si="23"/>
        <v>1560.5461003609489</v>
      </c>
      <c r="Q181" s="5">
        <f t="shared" si="20"/>
        <v>103779.89050625809</v>
      </c>
      <c r="R181" s="5">
        <f t="shared" si="21"/>
        <v>4876979.6586979888</v>
      </c>
      <c r="S181" s="5">
        <f t="shared" si="22"/>
        <v>2.4025303665569733E-2</v>
      </c>
      <c r="T181" s="17"/>
    </row>
    <row r="182" spans="1:20">
      <c r="A182" s="5">
        <v>181</v>
      </c>
      <c r="B182" s="5">
        <v>2363</v>
      </c>
      <c r="C182" s="5">
        <v>4223</v>
      </c>
      <c r="D182" s="5">
        <v>393</v>
      </c>
      <c r="E182" s="5">
        <v>476</v>
      </c>
      <c r="F182" s="5">
        <v>3332</v>
      </c>
      <c r="G182" s="5">
        <v>1788</v>
      </c>
      <c r="H182" s="5">
        <v>297</v>
      </c>
      <c r="I182" s="5">
        <v>11</v>
      </c>
      <c r="J182" s="5">
        <v>68</v>
      </c>
      <c r="K182" s="5">
        <v>11</v>
      </c>
      <c r="L182" s="5">
        <v>348</v>
      </c>
      <c r="M182" s="5">
        <f t="shared" si="17"/>
        <v>352.03027332647059</v>
      </c>
      <c r="N182" s="5">
        <f t="shared" si="18"/>
        <v>-4.0302733264705921</v>
      </c>
      <c r="O182" s="5">
        <f t="shared" si="19"/>
        <v>16.243103086060334</v>
      </c>
      <c r="P182" s="5">
        <f t="shared" si="23"/>
        <v>2603.4248291095237</v>
      </c>
      <c r="Q182" s="5">
        <f t="shared" si="20"/>
        <v>-65.464145106861125</v>
      </c>
      <c r="R182" s="5">
        <f t="shared" si="21"/>
        <v>263.83839786438273</v>
      </c>
      <c r="S182" s="5">
        <f t="shared" si="22"/>
        <v>1.1581245191007448E-2</v>
      </c>
      <c r="T182" s="17"/>
    </row>
    <row r="183" spans="1:20">
      <c r="A183" s="5">
        <v>182</v>
      </c>
      <c r="B183" s="5">
        <v>2232</v>
      </c>
      <c r="C183" s="5">
        <v>4005</v>
      </c>
      <c r="D183" s="5">
        <v>374</v>
      </c>
      <c r="E183" s="5">
        <v>458</v>
      </c>
      <c r="F183" s="5">
        <v>3247</v>
      </c>
      <c r="G183" s="5">
        <v>1740</v>
      </c>
      <c r="H183" s="5">
        <v>278</v>
      </c>
      <c r="I183" s="5">
        <v>0</v>
      </c>
      <c r="J183" s="5">
        <v>62</v>
      </c>
      <c r="K183" s="5">
        <v>10</v>
      </c>
      <c r="L183" s="5">
        <v>335</v>
      </c>
      <c r="M183" s="5">
        <f t="shared" si="17"/>
        <v>331.61305079713986</v>
      </c>
      <c r="N183" s="5">
        <f t="shared" si="18"/>
        <v>3.3869492028601371</v>
      </c>
      <c r="O183" s="5">
        <f t="shared" si="19"/>
        <v>11.471424902754919</v>
      </c>
      <c r="P183" s="5">
        <f t="shared" si="23"/>
        <v>55.015190049611341</v>
      </c>
      <c r="Q183" s="5">
        <f t="shared" si="20"/>
        <v>38.853133430055699</v>
      </c>
      <c r="R183" s="5">
        <f t="shared" si="21"/>
        <v>131.5935892995457</v>
      </c>
      <c r="S183" s="5">
        <f t="shared" si="22"/>
        <v>1.0110296127940708E-2</v>
      </c>
      <c r="T183" s="17"/>
    </row>
    <row r="184" spans="1:20">
      <c r="A184" s="5">
        <v>183</v>
      </c>
      <c r="B184" s="5">
        <v>4048</v>
      </c>
      <c r="C184" s="5">
        <v>7217</v>
      </c>
      <c r="D184" s="5">
        <v>544</v>
      </c>
      <c r="E184" s="5">
        <v>602</v>
      </c>
      <c r="F184" s="5">
        <v>4046</v>
      </c>
      <c r="G184" s="5">
        <v>2280</v>
      </c>
      <c r="H184" s="5">
        <v>368</v>
      </c>
      <c r="I184" s="5">
        <v>5</v>
      </c>
      <c r="J184" s="5">
        <v>223</v>
      </c>
      <c r="K184" s="5">
        <v>35</v>
      </c>
      <c r="L184" s="5">
        <v>405</v>
      </c>
      <c r="M184" s="5">
        <f t="shared" si="17"/>
        <v>378.55700269409908</v>
      </c>
      <c r="N184" s="5">
        <f t="shared" si="18"/>
        <v>26.442997305900917</v>
      </c>
      <c r="O184" s="5">
        <f t="shared" si="19"/>
        <v>699.23210651988313</v>
      </c>
      <c r="P184" s="5">
        <f t="shared" si="23"/>
        <v>531.58135412973036</v>
      </c>
      <c r="Q184" s="5">
        <f t="shared" si="20"/>
        <v>18489.792708904693</v>
      </c>
      <c r="R184" s="5">
        <f t="shared" si="21"/>
        <v>488925.53878823319</v>
      </c>
      <c r="S184" s="5">
        <f t="shared" si="22"/>
        <v>6.5291351372594855E-2</v>
      </c>
      <c r="T184" s="17"/>
    </row>
    <row r="185" spans="1:20">
      <c r="A185" s="5">
        <v>184</v>
      </c>
      <c r="B185" s="5">
        <v>1804</v>
      </c>
      <c r="C185" s="5">
        <v>2968</v>
      </c>
      <c r="D185" s="5">
        <v>330</v>
      </c>
      <c r="E185" s="5">
        <v>352</v>
      </c>
      <c r="F185" s="5">
        <v>2293</v>
      </c>
      <c r="G185" s="5">
        <v>1354</v>
      </c>
      <c r="H185" s="5">
        <v>234</v>
      </c>
      <c r="I185" s="5">
        <v>0</v>
      </c>
      <c r="J185" s="5">
        <v>61</v>
      </c>
      <c r="K185" s="5">
        <v>6</v>
      </c>
      <c r="L185" s="5">
        <v>280</v>
      </c>
      <c r="M185" s="5">
        <f t="shared" si="17"/>
        <v>283.38624817391707</v>
      </c>
      <c r="N185" s="5">
        <f t="shared" si="18"/>
        <v>-3.3862481739170676</v>
      </c>
      <c r="O185" s="5">
        <f t="shared" si="19"/>
        <v>11.466676695356675</v>
      </c>
      <c r="P185" s="5">
        <f t="shared" si="23"/>
        <v>889.78388589524172</v>
      </c>
      <c r="Q185" s="5">
        <f t="shared" si="20"/>
        <v>-38.829013020548935</v>
      </c>
      <c r="R185" s="5">
        <f t="shared" si="21"/>
        <v>131.48467443583587</v>
      </c>
      <c r="S185" s="5">
        <f t="shared" si="22"/>
        <v>1.2093743478275241E-2</v>
      </c>
      <c r="T185" s="17"/>
    </row>
    <row r="186" spans="1:20">
      <c r="A186" s="5">
        <v>185</v>
      </c>
      <c r="B186" s="5">
        <v>2351</v>
      </c>
      <c r="C186" s="5">
        <v>4028</v>
      </c>
      <c r="D186" s="5">
        <v>371</v>
      </c>
      <c r="E186" s="5">
        <v>392</v>
      </c>
      <c r="F186" s="5">
        <v>3112</v>
      </c>
      <c r="G186" s="5">
        <v>1791</v>
      </c>
      <c r="H186" s="5">
        <v>288</v>
      </c>
      <c r="I186" s="5">
        <v>1</v>
      </c>
      <c r="J186" s="5">
        <v>104</v>
      </c>
      <c r="K186" s="5">
        <v>12</v>
      </c>
      <c r="L186" s="5">
        <v>298</v>
      </c>
      <c r="M186" s="5">
        <f t="shared" si="17"/>
        <v>291.48277544393903</v>
      </c>
      <c r="N186" s="5">
        <f t="shared" si="18"/>
        <v>6.5172245560609667</v>
      </c>
      <c r="O186" s="5">
        <f t="shared" si="19"/>
        <v>42.474215914124066</v>
      </c>
      <c r="P186" s="5">
        <f t="shared" si="23"/>
        <v>98.07877211341858</v>
      </c>
      <c r="Q186" s="5">
        <f t="shared" si="20"/>
        <v>276.81400295496485</v>
      </c>
      <c r="R186" s="5">
        <f t="shared" si="21"/>
        <v>1804.0590175196301</v>
      </c>
      <c r="S186" s="5">
        <f t="shared" si="22"/>
        <v>2.186988106060727E-2</v>
      </c>
      <c r="T186" s="17"/>
    </row>
    <row r="187" spans="1:20">
      <c r="A187" s="5">
        <v>186</v>
      </c>
      <c r="B187" s="5">
        <v>3100</v>
      </c>
      <c r="C187" s="5">
        <v>5388</v>
      </c>
      <c r="D187" s="5">
        <v>518</v>
      </c>
      <c r="E187" s="5">
        <v>609</v>
      </c>
      <c r="F187" s="5">
        <v>3927</v>
      </c>
      <c r="G187" s="5">
        <v>2274</v>
      </c>
      <c r="H187" s="5">
        <v>367</v>
      </c>
      <c r="I187" s="5">
        <v>3</v>
      </c>
      <c r="J187" s="5">
        <v>146</v>
      </c>
      <c r="K187" s="5">
        <v>15</v>
      </c>
      <c r="L187" s="5">
        <v>422</v>
      </c>
      <c r="M187" s="5">
        <f t="shared" si="17"/>
        <v>405.91339778774625</v>
      </c>
      <c r="N187" s="5">
        <f t="shared" si="18"/>
        <v>16.086602212253752</v>
      </c>
      <c r="O187" s="5">
        <f t="shared" si="19"/>
        <v>258.77877073528731</v>
      </c>
      <c r="P187" s="5">
        <f t="shared" si="23"/>
        <v>91.572988726841714</v>
      </c>
      <c r="Q187" s="5">
        <f t="shared" si="20"/>
        <v>4162.8711457945792</v>
      </c>
      <c r="R187" s="5">
        <f t="shared" si="21"/>
        <v>66966.452183266389</v>
      </c>
      <c r="S187" s="5">
        <f t="shared" si="22"/>
        <v>3.811991045557761E-2</v>
      </c>
      <c r="T187" s="17"/>
    </row>
    <row r="188" spans="1:20">
      <c r="A188" s="5">
        <v>187</v>
      </c>
      <c r="B188" s="5">
        <v>2360</v>
      </c>
      <c r="C188" s="5">
        <v>4004</v>
      </c>
      <c r="D188" s="5">
        <v>436</v>
      </c>
      <c r="E188" s="5">
        <v>486</v>
      </c>
      <c r="F188" s="5">
        <v>2757</v>
      </c>
      <c r="G188" s="5">
        <v>1603</v>
      </c>
      <c r="H188" s="5">
        <v>300</v>
      </c>
      <c r="I188" s="5">
        <v>2</v>
      </c>
      <c r="J188" s="5">
        <v>102</v>
      </c>
      <c r="K188" s="5">
        <v>15</v>
      </c>
      <c r="L188" s="5">
        <v>365</v>
      </c>
      <c r="M188" s="5">
        <f t="shared" si="17"/>
        <v>362.37340186909819</v>
      </c>
      <c r="N188" s="5">
        <f t="shared" si="18"/>
        <v>2.6265981309018116</v>
      </c>
      <c r="O188" s="5">
        <f t="shared" si="19"/>
        <v>6.8990177412568903</v>
      </c>
      <c r="P188" s="5">
        <f t="shared" si="23"/>
        <v>181.17170987001089</v>
      </c>
      <c r="Q188" s="5">
        <f t="shared" si="20"/>
        <v>18.120947104243786</v>
      </c>
      <c r="R188" s="5">
        <f t="shared" si="21"/>
        <v>47.596445794177328</v>
      </c>
      <c r="S188" s="5">
        <f t="shared" si="22"/>
        <v>7.1961592627446894E-3</v>
      </c>
      <c r="T188" s="17"/>
    </row>
    <row r="189" spans="1:20">
      <c r="A189" s="5">
        <v>188</v>
      </c>
      <c r="B189" s="5">
        <v>19648</v>
      </c>
      <c r="C189" s="5">
        <v>33643</v>
      </c>
      <c r="D189" s="5">
        <v>1359</v>
      </c>
      <c r="E189" s="5">
        <v>990</v>
      </c>
      <c r="F189" s="5">
        <v>24034</v>
      </c>
      <c r="G189" s="5">
        <v>13528</v>
      </c>
      <c r="H189" s="5">
        <v>1020</v>
      </c>
      <c r="I189" s="5">
        <v>9</v>
      </c>
      <c r="J189" s="5">
        <v>766</v>
      </c>
      <c r="K189" s="5">
        <v>43</v>
      </c>
      <c r="L189" s="5">
        <v>695</v>
      </c>
      <c r="M189" s="5">
        <f t="shared" si="17"/>
        <v>708.4308709440412</v>
      </c>
      <c r="N189" s="5">
        <f t="shared" si="18"/>
        <v>-13.430870944041203</v>
      </c>
      <c r="O189" s="5">
        <f t="shared" si="19"/>
        <v>180.38829431549024</v>
      </c>
      <c r="P189" s="5">
        <f t="shared" si="23"/>
        <v>257.84231309275128</v>
      </c>
      <c r="Q189" s="5">
        <f t="shared" si="20"/>
        <v>-2422.7719007670707</v>
      </c>
      <c r="R189" s="5">
        <f t="shared" si="21"/>
        <v>32539.936726051928</v>
      </c>
      <c r="S189" s="5">
        <f t="shared" si="22"/>
        <v>1.9324994164088061E-2</v>
      </c>
      <c r="T189" s="17"/>
    </row>
    <row r="190" spans="1:20">
      <c r="A190" s="5">
        <v>189</v>
      </c>
      <c r="B190" s="5">
        <v>2295</v>
      </c>
      <c r="C190" s="5">
        <v>3721</v>
      </c>
      <c r="D190" s="5">
        <v>377</v>
      </c>
      <c r="E190" s="5">
        <v>402</v>
      </c>
      <c r="F190" s="5">
        <v>3121</v>
      </c>
      <c r="G190" s="5">
        <v>1882</v>
      </c>
      <c r="H190" s="5">
        <v>269</v>
      </c>
      <c r="I190" s="5">
        <v>0</v>
      </c>
      <c r="J190" s="5">
        <v>63</v>
      </c>
      <c r="K190" s="5">
        <v>7</v>
      </c>
      <c r="L190" s="5">
        <v>324</v>
      </c>
      <c r="M190" s="5">
        <f t="shared" si="17"/>
        <v>330.42384388681052</v>
      </c>
      <c r="N190" s="5">
        <f t="shared" si="18"/>
        <v>-6.4238438868105163</v>
      </c>
      <c r="O190" s="5">
        <f t="shared" si="19"/>
        <v>41.26577028211284</v>
      </c>
      <c r="P190" s="5">
        <f t="shared" si="23"/>
        <v>49.098428180762937</v>
      </c>
      <c r="Q190" s="5">
        <f t="shared" si="20"/>
        <v>-265.08486616127766</v>
      </c>
      <c r="R190" s="5">
        <f t="shared" si="21"/>
        <v>1702.8637969761071</v>
      </c>
      <c r="S190" s="5">
        <f t="shared" si="22"/>
        <v>1.9826678662995419E-2</v>
      </c>
      <c r="T190" s="17"/>
    </row>
    <row r="191" spans="1:20">
      <c r="A191" s="5">
        <v>190</v>
      </c>
      <c r="B191" s="5">
        <v>3934</v>
      </c>
      <c r="C191" s="5">
        <v>6330</v>
      </c>
      <c r="D191" s="5">
        <v>512</v>
      </c>
      <c r="E191" s="5">
        <v>599</v>
      </c>
      <c r="F191" s="5">
        <v>5010</v>
      </c>
      <c r="G191" s="5">
        <v>3082</v>
      </c>
      <c r="H191" s="5">
        <v>384</v>
      </c>
      <c r="I191" s="5">
        <v>3</v>
      </c>
      <c r="J191" s="5">
        <v>113</v>
      </c>
      <c r="K191" s="5">
        <v>17</v>
      </c>
      <c r="L191" s="5">
        <v>437</v>
      </c>
      <c r="M191" s="5">
        <f t="shared" si="17"/>
        <v>432.61195019915124</v>
      </c>
      <c r="N191" s="5">
        <f t="shared" si="18"/>
        <v>4.3880498008487621</v>
      </c>
      <c r="O191" s="5">
        <f t="shared" si="19"/>
        <v>19.254981054728859</v>
      </c>
      <c r="P191" s="5">
        <f t="shared" si="23"/>
        <v>116.89704511324655</v>
      </c>
      <c r="Q191" s="5">
        <f t="shared" si="20"/>
        <v>84.491815782549651</v>
      </c>
      <c r="R191" s="5">
        <f t="shared" si="21"/>
        <v>370.75429541796728</v>
      </c>
      <c r="S191" s="5">
        <f t="shared" si="22"/>
        <v>1.004130389210243E-2</v>
      </c>
      <c r="T191" s="17"/>
    </row>
    <row r="192" spans="1:20">
      <c r="A192" s="5">
        <v>191</v>
      </c>
      <c r="B192" s="5">
        <v>34512</v>
      </c>
      <c r="C192" s="5">
        <v>76659</v>
      </c>
      <c r="D192" s="5">
        <v>1666</v>
      </c>
      <c r="E192" s="5">
        <v>1977</v>
      </c>
      <c r="F192" s="5">
        <v>54860</v>
      </c>
      <c r="G192" s="5">
        <v>22816</v>
      </c>
      <c r="H192" s="5">
        <v>1278</v>
      </c>
      <c r="I192" s="5">
        <v>6</v>
      </c>
      <c r="J192" s="5">
        <v>442</v>
      </c>
      <c r="K192" s="5">
        <v>42</v>
      </c>
      <c r="L192" s="5">
        <v>1333</v>
      </c>
      <c r="M192" s="5">
        <f t="shared" si="17"/>
        <v>1324.0519858850796</v>
      </c>
      <c r="N192" s="5">
        <f t="shared" si="18"/>
        <v>8.9480141149203973</v>
      </c>
      <c r="O192" s="5">
        <f t="shared" si="19"/>
        <v>80.066956600814663</v>
      </c>
      <c r="P192" s="5">
        <f t="shared" si="23"/>
        <v>20.793274545606799</v>
      </c>
      <c r="Q192" s="5">
        <f t="shared" si="20"/>
        <v>716.44025780280845</v>
      </c>
      <c r="R192" s="5">
        <f t="shared" si="21"/>
        <v>6410.717539316739</v>
      </c>
      <c r="S192" s="5">
        <f t="shared" si="22"/>
        <v>6.7126887583798932E-3</v>
      </c>
      <c r="T192" s="17"/>
    </row>
    <row r="193" spans="1:20">
      <c r="A193" s="5">
        <v>192</v>
      </c>
      <c r="B193" s="5">
        <v>5282</v>
      </c>
      <c r="C193" s="5">
        <v>8730</v>
      </c>
      <c r="D193" s="5">
        <v>703</v>
      </c>
      <c r="E193" s="5">
        <v>772</v>
      </c>
      <c r="F193" s="5">
        <v>5123</v>
      </c>
      <c r="G193" s="5">
        <v>3244</v>
      </c>
      <c r="H193" s="5">
        <v>470</v>
      </c>
      <c r="I193" s="5">
        <v>9</v>
      </c>
      <c r="J193" s="5">
        <v>278</v>
      </c>
      <c r="K193" s="5">
        <v>43</v>
      </c>
      <c r="L193" s="5">
        <v>530</v>
      </c>
      <c r="M193" s="5">
        <f t="shared" si="17"/>
        <v>498.45141053671364</v>
      </c>
      <c r="N193" s="5">
        <f t="shared" si="18"/>
        <v>31.548589463286362</v>
      </c>
      <c r="O193" s="5">
        <f t="shared" si="19"/>
        <v>995.31349712298322</v>
      </c>
      <c r="P193" s="5">
        <f t="shared" si="23"/>
        <v>510.78600607716731</v>
      </c>
      <c r="Q193" s="5">
        <f t="shared" si="20"/>
        <v>31400.73690800085</v>
      </c>
      <c r="R193" s="5">
        <f t="shared" si="21"/>
        <v>990648.95755518274</v>
      </c>
      <c r="S193" s="5">
        <f t="shared" si="22"/>
        <v>5.9525640496766723E-2</v>
      </c>
      <c r="T193" s="17"/>
    </row>
    <row r="194" spans="1:20">
      <c r="A194" s="5">
        <v>193</v>
      </c>
      <c r="B194" s="5">
        <v>1809</v>
      </c>
      <c r="C194" s="5">
        <v>3130</v>
      </c>
      <c r="D194" s="5">
        <v>399</v>
      </c>
      <c r="E194" s="5">
        <v>494</v>
      </c>
      <c r="F194" s="5">
        <v>2541</v>
      </c>
      <c r="G194" s="5">
        <v>1435</v>
      </c>
      <c r="H194" s="5">
        <v>289</v>
      </c>
      <c r="I194" s="5">
        <v>2</v>
      </c>
      <c r="J194" s="5">
        <v>64</v>
      </c>
      <c r="K194" s="5">
        <v>7</v>
      </c>
      <c r="L194" s="5">
        <v>359</v>
      </c>
      <c r="M194" s="5">
        <f t="shared" si="17"/>
        <v>353.67792130099298</v>
      </c>
      <c r="N194" s="5">
        <f t="shared" si="18"/>
        <v>5.3220786990070224</v>
      </c>
      <c r="O194" s="5">
        <f t="shared" si="19"/>
        <v>28.324521678424279</v>
      </c>
      <c r="P194" s="5">
        <f t="shared" si="23"/>
        <v>687.82986686886011</v>
      </c>
      <c r="Q194" s="5">
        <f t="shared" si="20"/>
        <v>150.7453334843045</v>
      </c>
      <c r="R194" s="5">
        <f t="shared" si="21"/>
        <v>802.278528311527</v>
      </c>
      <c r="S194" s="5">
        <f t="shared" si="22"/>
        <v>1.4824731752108697E-2</v>
      </c>
      <c r="T194" s="17"/>
    </row>
    <row r="195" spans="1:20">
      <c r="A195" s="5">
        <v>194</v>
      </c>
      <c r="B195" s="5">
        <v>1920</v>
      </c>
      <c r="C195" s="5">
        <v>3124</v>
      </c>
      <c r="D195" s="5">
        <v>365</v>
      </c>
      <c r="E195" s="5">
        <v>428</v>
      </c>
      <c r="F195" s="5">
        <v>2541</v>
      </c>
      <c r="G195" s="5">
        <v>1519</v>
      </c>
      <c r="H195" s="5">
        <v>251</v>
      </c>
      <c r="I195" s="5">
        <v>1</v>
      </c>
      <c r="J195" s="5">
        <v>52</v>
      </c>
      <c r="K195" s="5">
        <v>7</v>
      </c>
      <c r="L195" s="5">
        <v>331</v>
      </c>
      <c r="M195" s="5">
        <f t="shared" ref="M195:M258" si="24">$AE$3+$AD$3*B195+$AC$3*C195+$AB$3*D195+$AA$3*E195+$Z$3*F195+$Y$3*G195+$X$3*H195+$W$3*I195+$V$3*J195+$U$3*K195</f>
        <v>329.03527807996898</v>
      </c>
      <c r="N195" s="5">
        <f t="shared" ref="N195:N258" si="25">L195-M195</f>
        <v>1.9647219200310246</v>
      </c>
      <c r="O195" s="5">
        <f t="shared" ref="O195:O258" si="26">N195^2</f>
        <v>3.860132223050396</v>
      </c>
      <c r="P195" s="5">
        <f t="shared" si="23"/>
        <v>11.271844541336087</v>
      </c>
      <c r="Q195" s="5">
        <f t="shared" ref="Q195:Q258" si="27">N195^3</f>
        <v>7.5840863928452018</v>
      </c>
      <c r="R195" s="5">
        <f t="shared" ref="R195:R258" si="28">N195^4</f>
        <v>14.900620779431993</v>
      </c>
      <c r="S195" s="5">
        <f t="shared" ref="S195:S258" si="29">ABS(N195/L195)</f>
        <v>5.9357157704864796E-3</v>
      </c>
      <c r="T195" s="17"/>
    </row>
    <row r="196" spans="1:20">
      <c r="A196" s="5">
        <v>195</v>
      </c>
      <c r="B196" s="5">
        <v>1954</v>
      </c>
      <c r="C196" s="5">
        <v>3530</v>
      </c>
      <c r="D196" s="5">
        <v>356</v>
      </c>
      <c r="E196" s="5">
        <v>443</v>
      </c>
      <c r="F196" s="5">
        <v>3295</v>
      </c>
      <c r="G196" s="5">
        <v>1772</v>
      </c>
      <c r="H196" s="5">
        <v>252</v>
      </c>
      <c r="I196" s="5">
        <v>0</v>
      </c>
      <c r="J196" s="5">
        <v>30</v>
      </c>
      <c r="K196" s="5">
        <v>2</v>
      </c>
      <c r="L196" s="5">
        <v>333</v>
      </c>
      <c r="M196" s="5">
        <f t="shared" si="24"/>
        <v>335.74672530305065</v>
      </c>
      <c r="N196" s="5">
        <f t="shared" si="25"/>
        <v>-2.7467253030506527</v>
      </c>
      <c r="O196" s="5">
        <f t="shared" si="26"/>
        <v>7.5444998904186997</v>
      </c>
      <c r="P196" s="5">
        <f t="shared" ref="P196:P259" si="30">(N196-N195)^2</f>
        <v>22.19773493588405</v>
      </c>
      <c r="Q196" s="5">
        <f t="shared" si="27"/>
        <v>-20.722668747875918</v>
      </c>
      <c r="R196" s="5">
        <f t="shared" si="28"/>
        <v>56.919478596527775</v>
      </c>
      <c r="S196" s="5">
        <f t="shared" si="29"/>
        <v>8.2484243334854431E-3</v>
      </c>
      <c r="T196" s="17"/>
    </row>
    <row r="197" spans="1:20">
      <c r="A197" s="5">
        <v>196</v>
      </c>
      <c r="B197" s="5">
        <v>33536</v>
      </c>
      <c r="C197" s="5">
        <v>64850</v>
      </c>
      <c r="D197" s="5">
        <v>1954</v>
      </c>
      <c r="E197" s="5">
        <v>1678</v>
      </c>
      <c r="F197" s="5">
        <v>50076</v>
      </c>
      <c r="G197" s="5">
        <v>24448</v>
      </c>
      <c r="H197" s="5">
        <v>1564</v>
      </c>
      <c r="I197" s="5">
        <v>33</v>
      </c>
      <c r="J197" s="5">
        <v>1155</v>
      </c>
      <c r="K197" s="5">
        <v>102</v>
      </c>
      <c r="L197" s="5">
        <v>1016</v>
      </c>
      <c r="M197" s="5">
        <f t="shared" si="24"/>
        <v>1018.5215024236934</v>
      </c>
      <c r="N197" s="5">
        <f t="shared" si="25"/>
        <v>-2.5215024236933914</v>
      </c>
      <c r="O197" s="5">
        <f t="shared" si="26"/>
        <v>6.3579744726916472</v>
      </c>
      <c r="P197" s="5">
        <f t="shared" si="30"/>
        <v>5.0725345385975465E-2</v>
      </c>
      <c r="Q197" s="5">
        <f t="shared" si="27"/>
        <v>-16.0316480426727</v>
      </c>
      <c r="R197" s="5">
        <f t="shared" si="28"/>
        <v>40.42383939539863</v>
      </c>
      <c r="S197" s="5">
        <f t="shared" si="29"/>
        <v>2.4817937241076687E-3</v>
      </c>
      <c r="T197" s="17"/>
    </row>
    <row r="198" spans="1:20">
      <c r="A198" s="5">
        <v>197</v>
      </c>
      <c r="B198" s="5">
        <v>4204</v>
      </c>
      <c r="C198" s="5">
        <v>7191</v>
      </c>
      <c r="D198" s="5">
        <v>498</v>
      </c>
      <c r="E198" s="5">
        <v>596</v>
      </c>
      <c r="F198" s="5">
        <v>5161</v>
      </c>
      <c r="G198" s="5">
        <v>2974</v>
      </c>
      <c r="H198" s="5">
        <v>387</v>
      </c>
      <c r="I198" s="5">
        <v>2</v>
      </c>
      <c r="J198" s="5">
        <v>139</v>
      </c>
      <c r="K198" s="5">
        <v>25</v>
      </c>
      <c r="L198" s="5">
        <v>408</v>
      </c>
      <c r="M198" s="5">
        <f t="shared" si="24"/>
        <v>400.93245248231005</v>
      </c>
      <c r="N198" s="5">
        <f t="shared" si="25"/>
        <v>7.0675475176899454</v>
      </c>
      <c r="O198" s="5">
        <f t="shared" si="26"/>
        <v>49.950227914805311</v>
      </c>
      <c r="P198" s="5">
        <f t="shared" si="30"/>
        <v>91.949878778343773</v>
      </c>
      <c r="Q198" s="5">
        <f t="shared" si="27"/>
        <v>353.02560930732926</v>
      </c>
      <c r="R198" s="5">
        <f t="shared" si="28"/>
        <v>2495.0252687409957</v>
      </c>
      <c r="S198" s="5">
        <f t="shared" si="29"/>
        <v>1.7322420386494963E-2</v>
      </c>
      <c r="T198" s="17"/>
    </row>
    <row r="199" spans="1:20">
      <c r="A199" s="5">
        <v>198</v>
      </c>
      <c r="B199" s="5">
        <v>3376</v>
      </c>
      <c r="C199" s="5">
        <v>6557</v>
      </c>
      <c r="D199" s="5">
        <v>428</v>
      </c>
      <c r="E199" s="5">
        <v>631</v>
      </c>
      <c r="F199" s="5">
        <v>5700</v>
      </c>
      <c r="G199" s="5">
        <v>2806</v>
      </c>
      <c r="H199" s="5">
        <v>331</v>
      </c>
      <c r="I199" s="5">
        <v>0</v>
      </c>
      <c r="J199" s="5">
        <v>40</v>
      </c>
      <c r="K199" s="5">
        <v>5</v>
      </c>
      <c r="L199" s="5">
        <v>409</v>
      </c>
      <c r="M199" s="5">
        <f t="shared" si="24"/>
        <v>403.66541447457359</v>
      </c>
      <c r="N199" s="5">
        <f t="shared" si="25"/>
        <v>5.3345855254264052</v>
      </c>
      <c r="O199" s="5">
        <f t="shared" si="26"/>
        <v>28.457802728088915</v>
      </c>
      <c r="P199" s="5">
        <f t="shared" si="30"/>
        <v>3.0031572666300184</v>
      </c>
      <c r="Q199" s="5">
        <f t="shared" si="27"/>
        <v>151.8105825187032</v>
      </c>
      <c r="R199" s="5">
        <f t="shared" si="28"/>
        <v>809.8465361108249</v>
      </c>
      <c r="S199" s="5">
        <f t="shared" si="29"/>
        <v>1.3042996394685587E-2</v>
      </c>
      <c r="T199" s="17"/>
    </row>
    <row r="200" spans="1:20">
      <c r="A200" s="5">
        <v>199</v>
      </c>
      <c r="B200" s="5">
        <v>9236</v>
      </c>
      <c r="C200" s="5">
        <v>16054</v>
      </c>
      <c r="D200" s="5">
        <v>1151</v>
      </c>
      <c r="E200" s="5">
        <v>1560</v>
      </c>
      <c r="F200" s="5">
        <v>14014</v>
      </c>
      <c r="G200" s="5">
        <v>7880</v>
      </c>
      <c r="H200" s="5">
        <v>1075</v>
      </c>
      <c r="I200" s="5">
        <v>2</v>
      </c>
      <c r="J200" s="5">
        <v>53</v>
      </c>
      <c r="K200" s="5">
        <v>15</v>
      </c>
      <c r="L200" s="5">
        <v>1130</v>
      </c>
      <c r="M200" s="5">
        <f t="shared" si="24"/>
        <v>1146.0615334604245</v>
      </c>
      <c r="N200" s="5">
        <f t="shared" si="25"/>
        <v>-16.061533460424471</v>
      </c>
      <c r="O200" s="5">
        <f t="shared" si="26"/>
        <v>257.97285710033486</v>
      </c>
      <c r="P200" s="5">
        <f t="shared" si="30"/>
        <v>457.7939076566883</v>
      </c>
      <c r="Q200" s="5">
        <f t="shared" si="27"/>
        <v>-4143.4396761983289</v>
      </c>
      <c r="R200" s="5">
        <f t="shared" si="28"/>
        <v>66549.995000509793</v>
      </c>
      <c r="S200" s="5">
        <f t="shared" si="29"/>
        <v>1.4213746425154399E-2</v>
      </c>
      <c r="T200" s="17"/>
    </row>
    <row r="201" spans="1:20">
      <c r="A201" s="5">
        <v>200</v>
      </c>
      <c r="B201" s="5">
        <v>72864</v>
      </c>
      <c r="C201" s="5">
        <v>205934</v>
      </c>
      <c r="D201" s="5">
        <v>946</v>
      </c>
      <c r="E201" s="5">
        <v>1158</v>
      </c>
      <c r="F201" s="5">
        <v>122474</v>
      </c>
      <c r="G201" s="5">
        <v>30912</v>
      </c>
      <c r="H201" s="5">
        <v>646</v>
      </c>
      <c r="I201" s="5">
        <v>4</v>
      </c>
      <c r="J201" s="5">
        <v>220</v>
      </c>
      <c r="K201" s="5">
        <v>19</v>
      </c>
      <c r="L201" s="5">
        <v>759</v>
      </c>
      <c r="M201" s="5">
        <f t="shared" si="24"/>
        <v>759.08058561490805</v>
      </c>
      <c r="N201" s="5">
        <f t="shared" si="25"/>
        <v>-8.05856149080455E-2</v>
      </c>
      <c r="O201" s="5">
        <f t="shared" si="26"/>
        <v>6.4940413301078047E-3</v>
      </c>
      <c r="P201" s="5">
        <f t="shared" si="30"/>
        <v>255.39069404111606</v>
      </c>
      <c r="Q201" s="5">
        <f t="shared" si="27"/>
        <v>-5.2332631382499915E-4</v>
      </c>
      <c r="R201" s="5">
        <f t="shared" si="28"/>
        <v>4.2172572797148345E-5</v>
      </c>
      <c r="S201" s="5">
        <f t="shared" si="29"/>
        <v>1.0617340567594927E-4</v>
      </c>
      <c r="T201" s="17"/>
    </row>
    <row r="202" spans="1:20">
      <c r="A202" s="5">
        <v>201</v>
      </c>
      <c r="B202" s="5">
        <v>3358</v>
      </c>
      <c r="C202" s="5">
        <v>5682</v>
      </c>
      <c r="D202" s="5">
        <v>394</v>
      </c>
      <c r="E202" s="5">
        <v>523</v>
      </c>
      <c r="F202" s="5">
        <v>4200</v>
      </c>
      <c r="G202" s="5">
        <v>2426</v>
      </c>
      <c r="H202" s="5">
        <v>298</v>
      </c>
      <c r="I202" s="5">
        <v>2</v>
      </c>
      <c r="J202" s="5">
        <v>114</v>
      </c>
      <c r="K202" s="5">
        <v>16</v>
      </c>
      <c r="L202" s="5">
        <v>323</v>
      </c>
      <c r="M202" s="5">
        <f t="shared" si="24"/>
        <v>309.90297383561045</v>
      </c>
      <c r="N202" s="5">
        <f t="shared" si="25"/>
        <v>13.097026164389547</v>
      </c>
      <c r="O202" s="5">
        <f t="shared" si="26"/>
        <v>171.53209435070437</v>
      </c>
      <c r="P202" s="5">
        <f t="shared" si="30"/>
        <v>173.64945220588265</v>
      </c>
      <c r="Q202" s="5">
        <f t="shared" si="27"/>
        <v>2246.5603277437117</v>
      </c>
      <c r="R202" s="5">
        <f t="shared" si="28"/>
        <v>29423.259392338947</v>
      </c>
      <c r="S202" s="5">
        <f t="shared" si="29"/>
        <v>4.0548068620401077E-2</v>
      </c>
      <c r="T202" s="17"/>
    </row>
    <row r="203" spans="1:20">
      <c r="A203" s="5">
        <v>202</v>
      </c>
      <c r="B203" s="5">
        <v>3254</v>
      </c>
      <c r="C203" s="5">
        <v>5644</v>
      </c>
      <c r="D203" s="5">
        <v>371</v>
      </c>
      <c r="E203" s="5">
        <v>513</v>
      </c>
      <c r="F203" s="5">
        <v>5069</v>
      </c>
      <c r="G203" s="5">
        <v>2846</v>
      </c>
      <c r="H203" s="5">
        <v>283</v>
      </c>
      <c r="I203" s="5">
        <v>0</v>
      </c>
      <c r="J203" s="5">
        <v>39</v>
      </c>
      <c r="K203" s="5">
        <v>3</v>
      </c>
      <c r="L203" s="5">
        <v>344</v>
      </c>
      <c r="M203" s="5">
        <f t="shared" si="24"/>
        <v>343.98565645246481</v>
      </c>
      <c r="N203" s="5">
        <f t="shared" si="25"/>
        <v>1.4343547535190737E-2</v>
      </c>
      <c r="O203" s="5">
        <f t="shared" si="26"/>
        <v>2.0573735589427626E-4</v>
      </c>
      <c r="P203" s="5">
        <f t="shared" si="30"/>
        <v>171.15658445334316</v>
      </c>
      <c r="Q203" s="5">
        <f t="shared" si="27"/>
        <v>2.9510035440340058E-6</v>
      </c>
      <c r="R203" s="5">
        <f t="shared" si="28"/>
        <v>4.2327859610368089E-8</v>
      </c>
      <c r="S203" s="5">
        <f t="shared" si="29"/>
        <v>4.1696359113926559E-5</v>
      </c>
      <c r="T203" s="17"/>
    </row>
    <row r="204" spans="1:20">
      <c r="A204" s="5">
        <v>203</v>
      </c>
      <c r="B204" s="5">
        <v>50640</v>
      </c>
      <c r="C204" s="5">
        <v>121234</v>
      </c>
      <c r="D204" s="5">
        <v>2240</v>
      </c>
      <c r="E204" s="5">
        <v>2779</v>
      </c>
      <c r="F204" s="5">
        <v>92348</v>
      </c>
      <c r="G204" s="5">
        <v>34880</v>
      </c>
      <c r="H204" s="5">
        <v>1790</v>
      </c>
      <c r="I204" s="5">
        <v>4</v>
      </c>
      <c r="J204" s="5">
        <v>859</v>
      </c>
      <c r="K204" s="5">
        <v>68</v>
      </c>
      <c r="L204" s="5">
        <v>1577</v>
      </c>
      <c r="M204" s="5">
        <f t="shared" si="24"/>
        <v>1543.6823418583567</v>
      </c>
      <c r="N204" s="5">
        <f t="shared" si="25"/>
        <v>33.317658141643278</v>
      </c>
      <c r="O204" s="5">
        <f t="shared" si="26"/>
        <v>1110.0663440434087</v>
      </c>
      <c r="P204" s="5">
        <f t="shared" si="30"/>
        <v>1109.1107629541327</v>
      </c>
      <c r="Q204" s="5">
        <f t="shared" si="27"/>
        <v>36984.810965382065</v>
      </c>
      <c r="R204" s="5">
        <f t="shared" si="28"/>
        <v>1232247.2881778993</v>
      </c>
      <c r="S204" s="5">
        <f t="shared" si="29"/>
        <v>2.1127240419558199E-2</v>
      </c>
      <c r="T204" s="17"/>
    </row>
    <row r="205" spans="1:20">
      <c r="A205" s="5">
        <v>204</v>
      </c>
      <c r="B205" s="5">
        <v>3734</v>
      </c>
      <c r="C205" s="5">
        <v>6218</v>
      </c>
      <c r="D205" s="5">
        <v>529</v>
      </c>
      <c r="E205" s="5">
        <v>794</v>
      </c>
      <c r="F205" s="5">
        <v>4831</v>
      </c>
      <c r="G205" s="5">
        <v>2868</v>
      </c>
      <c r="H205" s="5">
        <v>389</v>
      </c>
      <c r="I205" s="5">
        <v>5</v>
      </c>
      <c r="J205" s="5">
        <v>137</v>
      </c>
      <c r="K205" s="5">
        <v>20</v>
      </c>
      <c r="L205" s="5">
        <v>434</v>
      </c>
      <c r="M205" s="5">
        <f t="shared" si="24"/>
        <v>432.22114430396562</v>
      </c>
      <c r="N205" s="5">
        <f t="shared" si="25"/>
        <v>1.778855696034384</v>
      </c>
      <c r="O205" s="5">
        <f t="shared" si="26"/>
        <v>3.1643275873139727</v>
      </c>
      <c r="P205" s="5">
        <f t="shared" si="30"/>
        <v>994.69605970314558</v>
      </c>
      <c r="Q205" s="5">
        <f t="shared" si="27"/>
        <v>5.6288821528122002</v>
      </c>
      <c r="R205" s="5">
        <f t="shared" si="28"/>
        <v>10.012969079836267</v>
      </c>
      <c r="S205" s="5">
        <f t="shared" si="29"/>
        <v>4.0987458433971984E-3</v>
      </c>
      <c r="T205" s="17"/>
    </row>
    <row r="206" spans="1:20">
      <c r="A206" s="5">
        <v>205</v>
      </c>
      <c r="B206" s="5">
        <v>2594</v>
      </c>
      <c r="C206" s="5">
        <v>4220</v>
      </c>
      <c r="D206" s="5">
        <v>347</v>
      </c>
      <c r="E206" s="5">
        <v>529</v>
      </c>
      <c r="F206" s="5">
        <v>3418</v>
      </c>
      <c r="G206" s="5">
        <v>2067</v>
      </c>
      <c r="H206" s="5">
        <v>248</v>
      </c>
      <c r="I206" s="5">
        <v>1</v>
      </c>
      <c r="J206" s="5">
        <v>54</v>
      </c>
      <c r="K206" s="5">
        <v>11</v>
      </c>
      <c r="L206" s="5">
        <v>315</v>
      </c>
      <c r="M206" s="5">
        <f t="shared" si="24"/>
        <v>313.06122500687451</v>
      </c>
      <c r="N206" s="5">
        <f t="shared" si="25"/>
        <v>1.9387749931254916</v>
      </c>
      <c r="O206" s="5">
        <f t="shared" si="26"/>
        <v>3.75884847396875</v>
      </c>
      <c r="P206" s="5">
        <f t="shared" si="30"/>
        <v>2.5574181582113949E-2</v>
      </c>
      <c r="Q206" s="5">
        <f t="shared" si="27"/>
        <v>7.287561424278528</v>
      </c>
      <c r="R206" s="5">
        <f t="shared" si="28"/>
        <v>14.128941850257201</v>
      </c>
      <c r="S206" s="5">
        <f t="shared" si="29"/>
        <v>6.1548412480174333E-3</v>
      </c>
      <c r="T206" s="17"/>
    </row>
    <row r="207" spans="1:20">
      <c r="A207" s="5">
        <v>206</v>
      </c>
      <c r="B207" s="5">
        <v>2232</v>
      </c>
      <c r="C207" s="5">
        <v>3772</v>
      </c>
      <c r="D207" s="5">
        <v>376</v>
      </c>
      <c r="E207" s="5">
        <v>440</v>
      </c>
      <c r="F207" s="5">
        <v>2205</v>
      </c>
      <c r="G207" s="5">
        <v>1306</v>
      </c>
      <c r="H207" s="5">
        <v>257</v>
      </c>
      <c r="I207" s="5">
        <v>2</v>
      </c>
      <c r="J207" s="5">
        <v>74</v>
      </c>
      <c r="K207" s="5">
        <v>22</v>
      </c>
      <c r="L207" s="5">
        <v>322</v>
      </c>
      <c r="M207" s="5">
        <f t="shared" si="24"/>
        <v>333.52209746754465</v>
      </c>
      <c r="N207" s="5">
        <f t="shared" si="25"/>
        <v>-11.522097467544654</v>
      </c>
      <c r="O207" s="5">
        <f t="shared" si="26"/>
        <v>132.75873005159895</v>
      </c>
      <c r="P207" s="5">
        <f t="shared" si="30"/>
        <v>181.19508740242796</v>
      </c>
      <c r="Q207" s="5">
        <f t="shared" si="27"/>
        <v>-1529.6590273219726</v>
      </c>
      <c r="R207" s="5">
        <f t="shared" si="28"/>
        <v>17624.880404913321</v>
      </c>
      <c r="S207" s="5">
        <f t="shared" si="29"/>
        <v>3.5782911389890232E-2</v>
      </c>
      <c r="T207" s="17"/>
    </row>
    <row r="208" spans="1:20">
      <c r="A208" s="5">
        <v>207</v>
      </c>
      <c r="B208" s="5">
        <v>22120</v>
      </c>
      <c r="C208" s="5">
        <v>54734</v>
      </c>
      <c r="D208" s="5">
        <v>979</v>
      </c>
      <c r="E208" s="5">
        <v>1751</v>
      </c>
      <c r="F208" s="5">
        <v>46700</v>
      </c>
      <c r="G208" s="5">
        <v>17528</v>
      </c>
      <c r="H208" s="5">
        <v>796</v>
      </c>
      <c r="I208" s="5">
        <v>6</v>
      </c>
      <c r="J208" s="5">
        <v>98</v>
      </c>
      <c r="K208" s="5">
        <v>3</v>
      </c>
      <c r="L208" s="5">
        <v>906</v>
      </c>
      <c r="M208" s="5">
        <f t="shared" si="24"/>
        <v>914.68240734562312</v>
      </c>
      <c r="N208" s="5">
        <f t="shared" si="25"/>
        <v>-8.682407345623119</v>
      </c>
      <c r="O208" s="5">
        <f t="shared" si="26"/>
        <v>75.384197315330297</v>
      </c>
      <c r="P208" s="5">
        <f t="shared" si="30"/>
        <v>8.063839988538744</v>
      </c>
      <c r="Q208" s="5">
        <f t="shared" si="27"/>
        <v>-654.51630851452637</v>
      </c>
      <c r="R208" s="5">
        <f t="shared" si="28"/>
        <v>5682.7772048766519</v>
      </c>
      <c r="S208" s="5">
        <f t="shared" si="29"/>
        <v>9.5832310658091821E-3</v>
      </c>
      <c r="T208" s="17"/>
    </row>
    <row r="209" spans="1:20">
      <c r="A209" s="5">
        <v>208</v>
      </c>
      <c r="B209" s="5">
        <v>7980</v>
      </c>
      <c r="C209" s="5">
        <v>12978</v>
      </c>
      <c r="D209" s="5">
        <v>630</v>
      </c>
      <c r="E209" s="5">
        <v>521</v>
      </c>
      <c r="F209" s="5">
        <v>9342</v>
      </c>
      <c r="G209" s="5">
        <v>5372</v>
      </c>
      <c r="H209" s="5">
        <v>467</v>
      </c>
      <c r="I209" s="5">
        <v>2</v>
      </c>
      <c r="J209" s="5">
        <v>264</v>
      </c>
      <c r="K209" s="5">
        <v>21</v>
      </c>
      <c r="L209" s="5">
        <v>398</v>
      </c>
      <c r="M209" s="5">
        <f t="shared" si="24"/>
        <v>412.69598186101427</v>
      </c>
      <c r="N209" s="5">
        <f t="shared" si="25"/>
        <v>-14.695981861014275</v>
      </c>
      <c r="O209" s="5">
        <f t="shared" si="26"/>
        <v>215.97188285926057</v>
      </c>
      <c r="P209" s="5">
        <f t="shared" si="30"/>
        <v>36.163078452161976</v>
      </c>
      <c r="Q209" s="5">
        <f t="shared" si="27"/>
        <v>-3173.9188729887933</v>
      </c>
      <c r="R209" s="5">
        <f t="shared" si="28"/>
        <v>46643.854185774173</v>
      </c>
      <c r="S209" s="5">
        <f t="shared" si="29"/>
        <v>3.6924577540236869E-2</v>
      </c>
      <c r="T209" s="17"/>
    </row>
    <row r="210" spans="1:20">
      <c r="A210" s="5">
        <v>209</v>
      </c>
      <c r="B210" s="5">
        <v>1659</v>
      </c>
      <c r="C210" s="5">
        <v>2845</v>
      </c>
      <c r="D210" s="5">
        <v>345</v>
      </c>
      <c r="E210" s="5">
        <v>424</v>
      </c>
      <c r="F210" s="5">
        <v>1604</v>
      </c>
      <c r="G210" s="5">
        <v>915</v>
      </c>
      <c r="H210" s="5">
        <v>239</v>
      </c>
      <c r="I210" s="5">
        <v>3</v>
      </c>
      <c r="J210" s="5">
        <v>36</v>
      </c>
      <c r="K210" s="5">
        <v>11</v>
      </c>
      <c r="L210" s="5">
        <v>321</v>
      </c>
      <c r="M210" s="5">
        <f t="shared" si="24"/>
        <v>328.31024514780938</v>
      </c>
      <c r="N210" s="5">
        <f t="shared" si="25"/>
        <v>-7.3102451478093826</v>
      </c>
      <c r="O210" s="5">
        <f t="shared" si="26"/>
        <v>53.43968412107062</v>
      </c>
      <c r="P210" s="5">
        <f t="shared" si="30"/>
        <v>54.549106796782603</v>
      </c>
      <c r="Q210" s="5">
        <f t="shared" si="27"/>
        <v>-390.6571915465226</v>
      </c>
      <c r="R210" s="5">
        <f t="shared" si="28"/>
        <v>2855.7998389598074</v>
      </c>
      <c r="S210" s="5">
        <f t="shared" si="29"/>
        <v>2.2773349370122688E-2</v>
      </c>
      <c r="T210" s="17"/>
    </row>
    <row r="211" spans="1:20">
      <c r="A211" s="5">
        <v>210</v>
      </c>
      <c r="B211" s="5">
        <v>1006</v>
      </c>
      <c r="C211" s="5">
        <v>1594</v>
      </c>
      <c r="D211" s="5">
        <v>277</v>
      </c>
      <c r="E211" s="5">
        <v>354</v>
      </c>
      <c r="F211" s="5">
        <v>1055</v>
      </c>
      <c r="G211" s="5">
        <v>651</v>
      </c>
      <c r="H211" s="5">
        <v>187</v>
      </c>
      <c r="I211" s="5">
        <v>1</v>
      </c>
      <c r="J211" s="5">
        <v>11</v>
      </c>
      <c r="K211" s="5">
        <v>3</v>
      </c>
      <c r="L211" s="5">
        <v>268</v>
      </c>
      <c r="M211" s="5">
        <f t="shared" si="24"/>
        <v>274.02739833262967</v>
      </c>
      <c r="N211" s="5">
        <f t="shared" si="25"/>
        <v>-6.027398332629673</v>
      </c>
      <c r="O211" s="5">
        <f t="shared" si="26"/>
        <v>36.329530660186961</v>
      </c>
      <c r="P211" s="5">
        <f t="shared" si="30"/>
        <v>1.6456959512167242</v>
      </c>
      <c r="Q211" s="5">
        <f t="shared" si="27"/>
        <v>-218.97255252642947</v>
      </c>
      <c r="R211" s="5">
        <f t="shared" si="28"/>
        <v>1319.8347979894645</v>
      </c>
      <c r="S211" s="5">
        <f t="shared" si="29"/>
        <v>2.2490292285931617E-2</v>
      </c>
      <c r="T211" s="17"/>
    </row>
    <row r="212" spans="1:20">
      <c r="A212" s="5">
        <v>211</v>
      </c>
      <c r="B212" s="5">
        <v>12728</v>
      </c>
      <c r="C212" s="5">
        <v>21685</v>
      </c>
      <c r="D212" s="5">
        <v>844</v>
      </c>
      <c r="E212" s="5">
        <v>683</v>
      </c>
      <c r="F212" s="5">
        <v>15779</v>
      </c>
      <c r="G212" s="5">
        <v>8844</v>
      </c>
      <c r="H212" s="5">
        <v>657</v>
      </c>
      <c r="I212" s="5">
        <v>4</v>
      </c>
      <c r="J212" s="5">
        <v>435</v>
      </c>
      <c r="K212" s="5">
        <v>31</v>
      </c>
      <c r="L212" s="5">
        <v>461</v>
      </c>
      <c r="M212" s="5">
        <f t="shared" si="24"/>
        <v>481.01302584227199</v>
      </c>
      <c r="N212" s="5">
        <f t="shared" si="25"/>
        <v>-20.013025842271986</v>
      </c>
      <c r="O212" s="5">
        <f t="shared" si="26"/>
        <v>400.52120336344632</v>
      </c>
      <c r="P212" s="5">
        <f t="shared" si="30"/>
        <v>195.59777683846386</v>
      </c>
      <c r="Q212" s="5">
        <f t="shared" si="27"/>
        <v>-8015.6411932905248</v>
      </c>
      <c r="R212" s="5">
        <f t="shared" si="28"/>
        <v>160417.23434370311</v>
      </c>
      <c r="S212" s="5">
        <f t="shared" si="29"/>
        <v>4.341220356241212E-2</v>
      </c>
      <c r="T212" s="17"/>
    </row>
    <row r="213" spans="1:20">
      <c r="A213" s="5">
        <v>212</v>
      </c>
      <c r="B213" s="5">
        <v>28880</v>
      </c>
      <c r="C213" s="5">
        <v>64746</v>
      </c>
      <c r="D213" s="5">
        <v>1062</v>
      </c>
      <c r="E213" s="5">
        <v>1971</v>
      </c>
      <c r="F213" s="5">
        <v>40181</v>
      </c>
      <c r="G213" s="5">
        <v>15808</v>
      </c>
      <c r="H213" s="5">
        <v>740</v>
      </c>
      <c r="I213" s="5">
        <v>2</v>
      </c>
      <c r="J213" s="5">
        <v>114</v>
      </c>
      <c r="K213" s="5">
        <v>10</v>
      </c>
      <c r="L213" s="5">
        <v>991</v>
      </c>
      <c r="M213" s="5">
        <f t="shared" si="24"/>
        <v>983.90506991463656</v>
      </c>
      <c r="N213" s="5">
        <f t="shared" si="25"/>
        <v>7.0949300853634441</v>
      </c>
      <c r="O213" s="5">
        <f t="shared" si="26"/>
        <v>50.338032916195324</v>
      </c>
      <c r="P213" s="5">
        <f t="shared" si="30"/>
        <v>734.84127457462489</v>
      </c>
      <c r="Q213" s="5">
        <f t="shared" si="27"/>
        <v>357.14482417512954</v>
      </c>
      <c r="R213" s="5">
        <f t="shared" si="28"/>
        <v>2533.9175578719637</v>
      </c>
      <c r="S213" s="5">
        <f t="shared" si="29"/>
        <v>7.1593643646452512E-3</v>
      </c>
      <c r="T213" s="17"/>
    </row>
    <row r="214" spans="1:20">
      <c r="A214" s="5">
        <v>213</v>
      </c>
      <c r="B214" s="5">
        <v>1330</v>
      </c>
      <c r="C214" s="5">
        <v>2327</v>
      </c>
      <c r="D214" s="5">
        <v>363</v>
      </c>
      <c r="E214" s="5">
        <v>433</v>
      </c>
      <c r="F214" s="5">
        <v>1475</v>
      </c>
      <c r="G214" s="5">
        <v>827</v>
      </c>
      <c r="H214" s="5">
        <v>230</v>
      </c>
      <c r="I214" s="5">
        <v>2</v>
      </c>
      <c r="J214" s="5">
        <v>17</v>
      </c>
      <c r="K214" s="5">
        <v>9</v>
      </c>
      <c r="L214" s="5">
        <v>351</v>
      </c>
      <c r="M214" s="5">
        <f t="shared" si="24"/>
        <v>361.73817301999719</v>
      </c>
      <c r="N214" s="5">
        <f t="shared" si="25"/>
        <v>-10.738173019997191</v>
      </c>
      <c r="O214" s="5">
        <f t="shared" si="26"/>
        <v>115.3083598073956</v>
      </c>
      <c r="P214" s="5">
        <f t="shared" si="30"/>
        <v>318.01956636642313</v>
      </c>
      <c r="Q214" s="5">
        <f t="shared" si="27"/>
        <v>-1238.2011182639039</v>
      </c>
      <c r="R214" s="5">
        <f t="shared" si="28"/>
        <v>13296.017841471807</v>
      </c>
      <c r="S214" s="5">
        <f t="shared" si="29"/>
        <v>3.0593085527057525E-2</v>
      </c>
      <c r="T214" s="17"/>
    </row>
    <row r="215" spans="1:20">
      <c r="A215" s="5">
        <v>214</v>
      </c>
      <c r="B215" s="5">
        <v>14424</v>
      </c>
      <c r="C215" s="5">
        <v>26000</v>
      </c>
      <c r="D215" s="5">
        <v>304</v>
      </c>
      <c r="E215" s="5">
        <v>383</v>
      </c>
      <c r="F215" s="5">
        <v>25539</v>
      </c>
      <c r="G215" s="5">
        <v>14056</v>
      </c>
      <c r="H215" s="5">
        <v>291</v>
      </c>
      <c r="I215" s="5">
        <v>41</v>
      </c>
      <c r="J215" s="5">
        <v>15</v>
      </c>
      <c r="K215" s="5">
        <v>1</v>
      </c>
      <c r="L215" s="5">
        <v>286</v>
      </c>
      <c r="M215" s="5">
        <f t="shared" si="24"/>
        <v>315.0752892563828</v>
      </c>
      <c r="N215" s="5">
        <f t="shared" si="25"/>
        <v>-29.075289256382803</v>
      </c>
      <c r="O215" s="5">
        <f t="shared" si="26"/>
        <v>845.37244534232923</v>
      </c>
      <c r="P215" s="5">
        <f t="shared" si="30"/>
        <v>336.24983186671682</v>
      </c>
      <c r="Q215" s="5">
        <f t="shared" si="27"/>
        <v>-24579.448377703884</v>
      </c>
      <c r="R215" s="5">
        <f t="shared" si="28"/>
        <v>714654.57134406944</v>
      </c>
      <c r="S215" s="5">
        <f t="shared" si="29"/>
        <v>0.10166185054679301</v>
      </c>
      <c r="T215" s="17"/>
    </row>
    <row r="216" spans="1:20">
      <c r="A216" s="5">
        <v>215</v>
      </c>
      <c r="B216" s="5">
        <v>14200</v>
      </c>
      <c r="C216" s="5">
        <v>26728</v>
      </c>
      <c r="D216" s="5">
        <v>1393</v>
      </c>
      <c r="E216" s="5">
        <v>3214</v>
      </c>
      <c r="F216" s="5">
        <v>25610</v>
      </c>
      <c r="G216" s="5">
        <v>13376</v>
      </c>
      <c r="H216" s="5">
        <v>1233</v>
      </c>
      <c r="I216" s="5">
        <v>3</v>
      </c>
      <c r="J216" s="5">
        <v>87</v>
      </c>
      <c r="K216" s="5">
        <v>10</v>
      </c>
      <c r="L216" s="5">
        <v>1354</v>
      </c>
      <c r="M216" s="5">
        <f t="shared" si="24"/>
        <v>1364.5986684832881</v>
      </c>
      <c r="N216" s="5">
        <f t="shared" si="25"/>
        <v>-10.598668483288066</v>
      </c>
      <c r="O216" s="5">
        <f t="shared" si="26"/>
        <v>112.33177361864374</v>
      </c>
      <c r="P216" s="5">
        <f t="shared" si="30"/>
        <v>341.38551519275597</v>
      </c>
      <c r="Q216" s="5">
        <f t="shared" si="27"/>
        <v>-1190.5672287237692</v>
      </c>
      <c r="R216" s="5">
        <f t="shared" si="28"/>
        <v>12618.427364310224</v>
      </c>
      <c r="S216" s="5">
        <f t="shared" si="29"/>
        <v>7.8276724396514515E-3</v>
      </c>
      <c r="T216" s="17"/>
    </row>
    <row r="217" spans="1:20">
      <c r="A217" s="5">
        <v>216</v>
      </c>
      <c r="B217" s="5">
        <v>5746</v>
      </c>
      <c r="C217" s="5">
        <v>9874</v>
      </c>
      <c r="D217" s="5">
        <v>769</v>
      </c>
      <c r="E217" s="5">
        <v>1063</v>
      </c>
      <c r="F217" s="5">
        <v>7407</v>
      </c>
      <c r="G217" s="5">
        <v>4288</v>
      </c>
      <c r="H217" s="5">
        <v>584</v>
      </c>
      <c r="I217" s="5">
        <v>16</v>
      </c>
      <c r="J217" s="5">
        <v>227</v>
      </c>
      <c r="K217" s="5">
        <v>28</v>
      </c>
      <c r="L217" s="5">
        <v>632</v>
      </c>
      <c r="M217" s="5">
        <f t="shared" si="24"/>
        <v>606.58382639873776</v>
      </c>
      <c r="N217" s="5">
        <f t="shared" si="25"/>
        <v>25.416173601262244</v>
      </c>
      <c r="O217" s="5">
        <f t="shared" si="26"/>
        <v>645.98188052949979</v>
      </c>
      <c r="P217" s="5">
        <f t="shared" si="30"/>
        <v>1297.0688503750962</v>
      </c>
      <c r="Q217" s="5">
        <f t="shared" si="27"/>
        <v>16418.387618807614</v>
      </c>
      <c r="R217" s="5">
        <f t="shared" si="28"/>
        <v>417292.58997242892</v>
      </c>
      <c r="S217" s="5">
        <f t="shared" si="29"/>
        <v>4.0215464558959246E-2</v>
      </c>
      <c r="T217" s="17"/>
    </row>
    <row r="218" spans="1:20">
      <c r="A218" s="5">
        <v>217</v>
      </c>
      <c r="B218" s="5">
        <v>2540</v>
      </c>
      <c r="C218" s="5">
        <v>4372</v>
      </c>
      <c r="D218" s="5">
        <v>389</v>
      </c>
      <c r="E218" s="5">
        <v>458</v>
      </c>
      <c r="F218" s="5">
        <v>3655</v>
      </c>
      <c r="G218" s="5">
        <v>2063</v>
      </c>
      <c r="H218" s="5">
        <v>279</v>
      </c>
      <c r="I218" s="5">
        <v>2</v>
      </c>
      <c r="J218" s="5">
        <v>86</v>
      </c>
      <c r="K218" s="5">
        <v>8</v>
      </c>
      <c r="L218" s="5">
        <v>330</v>
      </c>
      <c r="M218" s="5">
        <f t="shared" si="24"/>
        <v>323.35441068235519</v>
      </c>
      <c r="N218" s="5">
        <f t="shared" si="25"/>
        <v>6.6455893176448058</v>
      </c>
      <c r="O218" s="5">
        <f t="shared" si="26"/>
        <v>44.163857378794752</v>
      </c>
      <c r="P218" s="5">
        <f t="shared" si="30"/>
        <v>352.33483434838598</v>
      </c>
      <c r="Q218" s="5">
        <f t="shared" si="27"/>
        <v>293.49485882250713</v>
      </c>
      <c r="R218" s="5">
        <f t="shared" si="28"/>
        <v>1950.4462985745238</v>
      </c>
      <c r="S218" s="5">
        <f t="shared" si="29"/>
        <v>2.0138149447408504E-2</v>
      </c>
      <c r="T218" s="17"/>
    </row>
    <row r="219" spans="1:20">
      <c r="A219" s="5">
        <v>218</v>
      </c>
      <c r="B219" s="5">
        <v>4324</v>
      </c>
      <c r="C219" s="5">
        <v>7241</v>
      </c>
      <c r="D219" s="5">
        <v>548</v>
      </c>
      <c r="E219" s="5">
        <v>676</v>
      </c>
      <c r="F219" s="5">
        <v>4972</v>
      </c>
      <c r="G219" s="5">
        <v>3008</v>
      </c>
      <c r="H219" s="5">
        <v>401</v>
      </c>
      <c r="I219" s="5">
        <v>6</v>
      </c>
      <c r="J219" s="5">
        <v>179</v>
      </c>
      <c r="K219" s="5">
        <v>27</v>
      </c>
      <c r="L219" s="5">
        <v>431</v>
      </c>
      <c r="M219" s="5">
        <f t="shared" si="24"/>
        <v>418.16843607595644</v>
      </c>
      <c r="N219" s="5">
        <f t="shared" si="25"/>
        <v>12.831563924043564</v>
      </c>
      <c r="O219" s="5">
        <f t="shared" si="26"/>
        <v>164.64903273681628</v>
      </c>
      <c r="P219" s="5">
        <f t="shared" si="30"/>
        <v>38.266281831010275</v>
      </c>
      <c r="Q219" s="5">
        <f t="shared" si="27"/>
        <v>2112.7045885943994</v>
      </c>
      <c r="R219" s="5">
        <f t="shared" si="28"/>
        <v>27109.3039811692</v>
      </c>
      <c r="S219" s="5">
        <f t="shared" si="29"/>
        <v>2.9771610032583676E-2</v>
      </c>
      <c r="T219" s="17"/>
    </row>
    <row r="220" spans="1:20">
      <c r="A220" s="5">
        <v>219</v>
      </c>
      <c r="B220" s="5">
        <v>8260</v>
      </c>
      <c r="C220" s="5">
        <v>14305</v>
      </c>
      <c r="D220" s="5">
        <v>997</v>
      </c>
      <c r="E220" s="5">
        <v>1211</v>
      </c>
      <c r="F220" s="5">
        <v>12905</v>
      </c>
      <c r="G220" s="5">
        <v>7360</v>
      </c>
      <c r="H220" s="5">
        <v>956</v>
      </c>
      <c r="I220" s="5">
        <v>1</v>
      </c>
      <c r="J220" s="5">
        <v>74</v>
      </c>
      <c r="K220" s="5">
        <v>11</v>
      </c>
      <c r="L220" s="5">
        <v>953</v>
      </c>
      <c r="M220" s="5">
        <f t="shared" si="24"/>
        <v>963.79050602113614</v>
      </c>
      <c r="N220" s="5">
        <f t="shared" si="25"/>
        <v>-10.790506021136139</v>
      </c>
      <c r="O220" s="5">
        <f t="shared" si="26"/>
        <v>116.43502019217526</v>
      </c>
      <c r="P220" s="5">
        <f t="shared" si="30"/>
        <v>558.00218849496218</v>
      </c>
      <c r="Q220" s="5">
        <f t="shared" si="27"/>
        <v>-1256.392786454775</v>
      </c>
      <c r="R220" s="5">
        <f t="shared" si="28"/>
        <v>13557.113927152261</v>
      </c>
      <c r="S220" s="5">
        <f t="shared" si="29"/>
        <v>1.1322671585662265E-2</v>
      </c>
      <c r="T220" s="17"/>
    </row>
    <row r="221" spans="1:20">
      <c r="A221" s="5">
        <v>220</v>
      </c>
      <c r="B221" s="5">
        <v>20168</v>
      </c>
      <c r="C221" s="5">
        <v>35904</v>
      </c>
      <c r="D221" s="5">
        <v>3370</v>
      </c>
      <c r="E221" s="5">
        <v>5106</v>
      </c>
      <c r="F221" s="5">
        <v>26881</v>
      </c>
      <c r="G221" s="5">
        <v>15056</v>
      </c>
      <c r="H221" s="5">
        <v>2806</v>
      </c>
      <c r="I221" s="5">
        <v>18</v>
      </c>
      <c r="J221" s="5">
        <v>332</v>
      </c>
      <c r="K221" s="5">
        <v>54</v>
      </c>
      <c r="L221" s="5">
        <v>3244</v>
      </c>
      <c r="M221" s="5">
        <f t="shared" si="24"/>
        <v>3206.5451482323365</v>
      </c>
      <c r="N221" s="5">
        <f t="shared" si="25"/>
        <v>37.454851767663513</v>
      </c>
      <c r="O221" s="5">
        <f t="shared" si="26"/>
        <v>1402.8659209376465</v>
      </c>
      <c r="P221" s="5">
        <f t="shared" si="30"/>
        <v>2327.6145481692911</v>
      </c>
      <c r="Q221" s="5">
        <f t="shared" si="27"/>
        <v>52544.135118626313</v>
      </c>
      <c r="R221" s="5">
        <f t="shared" si="28"/>
        <v>1968032.7921282309</v>
      </c>
      <c r="S221" s="5">
        <f t="shared" si="29"/>
        <v>1.1545885255136718E-2</v>
      </c>
      <c r="T221" s="17"/>
    </row>
    <row r="222" spans="1:20">
      <c r="A222" s="5">
        <v>221</v>
      </c>
      <c r="B222" s="5">
        <v>5046</v>
      </c>
      <c r="C222" s="5">
        <v>9084</v>
      </c>
      <c r="D222" s="5">
        <v>528</v>
      </c>
      <c r="E222" s="5">
        <v>906</v>
      </c>
      <c r="F222" s="5">
        <v>7723</v>
      </c>
      <c r="G222" s="5">
        <v>4184</v>
      </c>
      <c r="H222" s="5">
        <v>421</v>
      </c>
      <c r="I222" s="5">
        <v>2</v>
      </c>
      <c r="J222" s="5">
        <v>80</v>
      </c>
      <c r="K222" s="5">
        <v>21</v>
      </c>
      <c r="L222" s="5">
        <v>477</v>
      </c>
      <c r="M222" s="5">
        <f t="shared" si="24"/>
        <v>484.93429973549098</v>
      </c>
      <c r="N222" s="5">
        <f t="shared" si="25"/>
        <v>-7.9342997354909812</v>
      </c>
      <c r="O222" s="5">
        <f t="shared" si="26"/>
        <v>62.953112292612253</v>
      </c>
      <c r="P222" s="5">
        <f t="shared" si="30"/>
        <v>2060.1750741763117</v>
      </c>
      <c r="Q222" s="5">
        <f t="shared" si="27"/>
        <v>-499.48886221160745</v>
      </c>
      <c r="R222" s="5">
        <f t="shared" si="28"/>
        <v>3963.0943473262482</v>
      </c>
      <c r="S222" s="5">
        <f t="shared" si="29"/>
        <v>1.6633752066018827E-2</v>
      </c>
      <c r="T222" s="17"/>
    </row>
    <row r="223" spans="1:20">
      <c r="A223" s="5">
        <v>222</v>
      </c>
      <c r="B223" s="5">
        <v>15296</v>
      </c>
      <c r="C223" s="5">
        <v>25269</v>
      </c>
      <c r="D223" s="5">
        <v>2827</v>
      </c>
      <c r="E223" s="5">
        <v>3627</v>
      </c>
      <c r="F223" s="5">
        <v>22103</v>
      </c>
      <c r="G223" s="5">
        <v>13296</v>
      </c>
      <c r="H223" s="5">
        <v>2602</v>
      </c>
      <c r="I223" s="5">
        <v>9</v>
      </c>
      <c r="J223" s="5">
        <v>95</v>
      </c>
      <c r="K223" s="5">
        <v>17</v>
      </c>
      <c r="L223" s="5">
        <v>2781</v>
      </c>
      <c r="M223" s="5">
        <f t="shared" si="24"/>
        <v>2835.1922505092953</v>
      </c>
      <c r="N223" s="5">
        <f t="shared" si="25"/>
        <v>-54.192250509295263</v>
      </c>
      <c r="O223" s="5">
        <f t="shared" si="26"/>
        <v>2936.8000152622126</v>
      </c>
      <c r="P223" s="5">
        <f t="shared" si="30"/>
        <v>2139.7980097917002</v>
      </c>
      <c r="Q223" s="5">
        <f t="shared" si="27"/>
        <v>-159151.80212279197</v>
      </c>
      <c r="R223" s="5">
        <f t="shared" si="28"/>
        <v>8624794.3296441324</v>
      </c>
      <c r="S223" s="5">
        <f t="shared" si="29"/>
        <v>1.948660572071027E-2</v>
      </c>
      <c r="T223" s="17"/>
    </row>
    <row r="224" spans="1:20">
      <c r="A224" s="5">
        <v>223</v>
      </c>
      <c r="B224" s="5">
        <v>3414</v>
      </c>
      <c r="C224" s="5">
        <v>6369</v>
      </c>
      <c r="D224" s="5">
        <v>473</v>
      </c>
      <c r="E224" s="5">
        <v>525</v>
      </c>
      <c r="F224" s="5">
        <v>4518</v>
      </c>
      <c r="G224" s="5">
        <v>2390</v>
      </c>
      <c r="H224" s="5">
        <v>360</v>
      </c>
      <c r="I224" s="5">
        <v>3</v>
      </c>
      <c r="J224" s="5">
        <v>188</v>
      </c>
      <c r="K224" s="5">
        <v>26</v>
      </c>
      <c r="L224" s="5">
        <v>342</v>
      </c>
      <c r="M224" s="5">
        <f t="shared" si="24"/>
        <v>330.79091775387292</v>
      </c>
      <c r="N224" s="5">
        <f t="shared" si="25"/>
        <v>11.209082246127082</v>
      </c>
      <c r="O224" s="5">
        <f t="shared" si="26"/>
        <v>125.64352480044134</v>
      </c>
      <c r="P224" s="5">
        <f t="shared" si="30"/>
        <v>4277.3343261854798</v>
      </c>
      <c r="Q224" s="5">
        <f t="shared" si="27"/>
        <v>1408.3486031814548</v>
      </c>
      <c r="R224" s="5">
        <f t="shared" si="28"/>
        <v>15786.295324279119</v>
      </c>
      <c r="S224" s="5">
        <f t="shared" si="29"/>
        <v>3.277509428692129E-2</v>
      </c>
      <c r="T224" s="17"/>
    </row>
    <row r="225" spans="1:20">
      <c r="A225" s="5">
        <v>224</v>
      </c>
      <c r="B225" s="5">
        <v>95424</v>
      </c>
      <c r="C225" s="5">
        <v>252207</v>
      </c>
      <c r="D225" s="5">
        <v>699</v>
      </c>
      <c r="E225" s="5">
        <v>882</v>
      </c>
      <c r="F225" s="5">
        <v>78287</v>
      </c>
      <c r="G225" s="5">
        <v>22016</v>
      </c>
      <c r="H225" s="5">
        <v>417</v>
      </c>
      <c r="I225" s="5">
        <v>6</v>
      </c>
      <c r="J225" s="5">
        <v>109</v>
      </c>
      <c r="K225" s="5">
        <v>11</v>
      </c>
      <c r="L225" s="5">
        <v>575</v>
      </c>
      <c r="M225" s="5">
        <f t="shared" si="24"/>
        <v>596.33977975370385</v>
      </c>
      <c r="N225" s="5">
        <f t="shared" si="25"/>
        <v>-21.339779753703851</v>
      </c>
      <c r="O225" s="5">
        <f t="shared" si="26"/>
        <v>455.38619993658881</v>
      </c>
      <c r="P225" s="5">
        <f t="shared" si="30"/>
        <v>1059.4284174840382</v>
      </c>
      <c r="Q225" s="5">
        <f t="shared" si="27"/>
        <v>-9717.8412095229523</v>
      </c>
      <c r="R225" s="5">
        <f t="shared" si="28"/>
        <v>207376.59109268684</v>
      </c>
      <c r="S225" s="5">
        <f t="shared" si="29"/>
        <v>3.7112660441224091E-2</v>
      </c>
      <c r="T225" s="17"/>
    </row>
    <row r="226" spans="1:20">
      <c r="A226" s="5">
        <v>225</v>
      </c>
      <c r="B226" s="5">
        <v>14824</v>
      </c>
      <c r="C226" s="5">
        <v>21863</v>
      </c>
      <c r="D226" s="5">
        <v>868</v>
      </c>
      <c r="E226" s="5">
        <v>966</v>
      </c>
      <c r="F226" s="5">
        <v>13498</v>
      </c>
      <c r="G226" s="5">
        <v>8560</v>
      </c>
      <c r="H226" s="5">
        <v>650</v>
      </c>
      <c r="I226" s="5">
        <v>64</v>
      </c>
      <c r="J226" s="5">
        <v>367</v>
      </c>
      <c r="K226" s="5">
        <v>25</v>
      </c>
      <c r="L226" s="5">
        <v>591</v>
      </c>
      <c r="M226" s="5">
        <f t="shared" si="24"/>
        <v>593.91447657359458</v>
      </c>
      <c r="N226" s="5">
        <f t="shared" si="25"/>
        <v>-2.9144765735945839</v>
      </c>
      <c r="O226" s="5">
        <f t="shared" si="26"/>
        <v>8.4941736980316254</v>
      </c>
      <c r="P226" s="5">
        <f t="shared" si="30"/>
        <v>339.49179727894466</v>
      </c>
      <c r="Q226" s="5">
        <f t="shared" si="27"/>
        <v>-24.756070254956448</v>
      </c>
      <c r="R226" s="5">
        <f t="shared" si="28"/>
        <v>72.150986812332263</v>
      </c>
      <c r="S226" s="5">
        <f t="shared" si="29"/>
        <v>4.9314324426304292E-3</v>
      </c>
      <c r="T226" s="17"/>
    </row>
    <row r="227" spans="1:20">
      <c r="A227" s="5">
        <v>226</v>
      </c>
      <c r="B227" s="5">
        <v>3504</v>
      </c>
      <c r="C227" s="5">
        <v>5699</v>
      </c>
      <c r="D227" s="5">
        <v>444</v>
      </c>
      <c r="E227" s="5">
        <v>497</v>
      </c>
      <c r="F227" s="5">
        <v>4487</v>
      </c>
      <c r="G227" s="5">
        <v>2730</v>
      </c>
      <c r="H227" s="5">
        <v>348</v>
      </c>
      <c r="I227" s="5">
        <v>9</v>
      </c>
      <c r="J227" s="5">
        <v>102</v>
      </c>
      <c r="K227" s="5">
        <v>19</v>
      </c>
      <c r="L227" s="5">
        <v>374</v>
      </c>
      <c r="M227" s="5">
        <f t="shared" si="24"/>
        <v>378.41357186290742</v>
      </c>
      <c r="N227" s="5">
        <f t="shared" si="25"/>
        <v>-4.4135718629074177</v>
      </c>
      <c r="O227" s="5">
        <f t="shared" si="26"/>
        <v>19.479616589048053</v>
      </c>
      <c r="P227" s="5">
        <f t="shared" si="30"/>
        <v>2.2472866864399288</v>
      </c>
      <c r="Q227" s="5">
        <f t="shared" si="27"/>
        <v>-85.974687677647054</v>
      </c>
      <c r="R227" s="5">
        <f t="shared" si="28"/>
        <v>379.45546245631613</v>
      </c>
      <c r="S227" s="5">
        <f t="shared" si="29"/>
        <v>1.180099428584871E-2</v>
      </c>
      <c r="T227" s="17"/>
    </row>
    <row r="228" spans="1:20">
      <c r="A228" s="5">
        <v>227</v>
      </c>
      <c r="B228" s="5">
        <v>2822</v>
      </c>
      <c r="C228" s="5">
        <v>5058</v>
      </c>
      <c r="D228" s="5">
        <v>424</v>
      </c>
      <c r="E228" s="5">
        <v>486</v>
      </c>
      <c r="F228" s="5">
        <v>3681</v>
      </c>
      <c r="G228" s="5">
        <v>2020</v>
      </c>
      <c r="H228" s="5">
        <v>327</v>
      </c>
      <c r="I228" s="5">
        <v>2</v>
      </c>
      <c r="J228" s="5">
        <v>113</v>
      </c>
      <c r="K228" s="5">
        <v>20</v>
      </c>
      <c r="L228" s="5">
        <v>351</v>
      </c>
      <c r="M228" s="5">
        <f t="shared" si="24"/>
        <v>345.109141527671</v>
      </c>
      <c r="N228" s="5">
        <f t="shared" si="25"/>
        <v>5.8908584723290005</v>
      </c>
      <c r="O228" s="5">
        <f t="shared" si="26"/>
        <v>34.702213541010366</v>
      </c>
      <c r="P228" s="5">
        <f t="shared" si="30"/>
        <v>106.18128453374052</v>
      </c>
      <c r="Q228" s="5">
        <f t="shared" si="27"/>
        <v>204.42582864663109</v>
      </c>
      <c r="R228" s="5">
        <f t="shared" si="28"/>
        <v>1204.2436246458833</v>
      </c>
      <c r="S228" s="5">
        <f t="shared" si="29"/>
        <v>1.6783072570737894E-2</v>
      </c>
      <c r="T228" s="17"/>
    </row>
    <row r="229" spans="1:20">
      <c r="A229" s="5">
        <v>228</v>
      </c>
      <c r="B229" s="5">
        <v>2973</v>
      </c>
      <c r="C229" s="5">
        <v>5063</v>
      </c>
      <c r="D229" s="5">
        <v>356</v>
      </c>
      <c r="E229" s="5">
        <v>415</v>
      </c>
      <c r="F229" s="5">
        <v>3764</v>
      </c>
      <c r="G229" s="5">
        <v>2208</v>
      </c>
      <c r="H229" s="5">
        <v>266</v>
      </c>
      <c r="I229" s="5">
        <v>0</v>
      </c>
      <c r="J229" s="5">
        <v>94</v>
      </c>
      <c r="K229" s="5">
        <v>20</v>
      </c>
      <c r="L229" s="5">
        <v>297</v>
      </c>
      <c r="M229" s="5">
        <f t="shared" si="24"/>
        <v>291.9114318029292</v>
      </c>
      <c r="N229" s="5">
        <f t="shared" si="25"/>
        <v>5.0885681970707992</v>
      </c>
      <c r="O229" s="5">
        <f t="shared" si="26"/>
        <v>25.893526296240363</v>
      </c>
      <c r="P229" s="5">
        <f t="shared" si="30"/>
        <v>0.6436696857738804</v>
      </c>
      <c r="Q229" s="5">
        <f t="shared" si="27"/>
        <v>131.76097442106516</v>
      </c>
      <c r="R229" s="5">
        <f t="shared" si="28"/>
        <v>670.47470405409115</v>
      </c>
      <c r="S229" s="5">
        <f t="shared" si="29"/>
        <v>1.7133226252763634E-2</v>
      </c>
      <c r="T229" s="17"/>
    </row>
    <row r="230" spans="1:20">
      <c r="A230" s="5">
        <v>229</v>
      </c>
      <c r="B230" s="5">
        <v>10824</v>
      </c>
      <c r="C230" s="5">
        <v>20573</v>
      </c>
      <c r="D230" s="5">
        <v>135</v>
      </c>
      <c r="E230" s="5">
        <v>153</v>
      </c>
      <c r="F230" s="5">
        <v>20030</v>
      </c>
      <c r="G230" s="5">
        <v>10384</v>
      </c>
      <c r="H230" s="5">
        <v>126</v>
      </c>
      <c r="I230" s="5">
        <v>6</v>
      </c>
      <c r="J230" s="5">
        <v>14</v>
      </c>
      <c r="K230" s="5">
        <v>1</v>
      </c>
      <c r="L230" s="5">
        <v>126</v>
      </c>
      <c r="M230" s="5">
        <f t="shared" si="24"/>
        <v>124.81052497458633</v>
      </c>
      <c r="N230" s="5">
        <f t="shared" si="25"/>
        <v>1.189475025413671</v>
      </c>
      <c r="O230" s="5">
        <f t="shared" si="26"/>
        <v>1.4148508360828533</v>
      </c>
      <c r="P230" s="5">
        <f t="shared" si="30"/>
        <v>15.202927561263243</v>
      </c>
      <c r="Q230" s="5">
        <f t="shared" si="27"/>
        <v>1.6829297342062057</v>
      </c>
      <c r="R230" s="5">
        <f t="shared" si="28"/>
        <v>2.0018028883643493</v>
      </c>
      <c r="S230" s="5">
        <f t="shared" si="29"/>
        <v>9.440277979473579E-3</v>
      </c>
      <c r="T230" s="17"/>
    </row>
    <row r="231" spans="1:20">
      <c r="A231" s="5">
        <v>230</v>
      </c>
      <c r="B231" s="5">
        <v>4592</v>
      </c>
      <c r="C231" s="5">
        <v>6691</v>
      </c>
      <c r="D231" s="5">
        <v>320</v>
      </c>
      <c r="E231" s="5">
        <v>423</v>
      </c>
      <c r="F231" s="5">
        <v>3238</v>
      </c>
      <c r="G231" s="5">
        <v>2100</v>
      </c>
      <c r="H231" s="5">
        <v>222</v>
      </c>
      <c r="I231" s="5">
        <v>1</v>
      </c>
      <c r="J231" s="5">
        <v>43</v>
      </c>
      <c r="K231" s="5">
        <v>10</v>
      </c>
      <c r="L231" s="5">
        <v>289</v>
      </c>
      <c r="M231" s="5">
        <f t="shared" si="24"/>
        <v>293.19584554414206</v>
      </c>
      <c r="N231" s="5">
        <f t="shared" si="25"/>
        <v>-4.1958455441420597</v>
      </c>
      <c r="O231" s="5">
        <f t="shared" si="26"/>
        <v>17.605119830296776</v>
      </c>
      <c r="P231" s="5">
        <f t="shared" si="30"/>
        <v>29.001677636880061</v>
      </c>
      <c r="Q231" s="5">
        <f t="shared" si="27"/>
        <v>-73.868363594037746</v>
      </c>
      <c r="R231" s="5">
        <f t="shared" si="28"/>
        <v>309.94024423910878</v>
      </c>
      <c r="S231" s="5">
        <f t="shared" si="29"/>
        <v>1.4518496692533078E-2</v>
      </c>
      <c r="T231" s="17"/>
    </row>
    <row r="232" spans="1:20">
      <c r="A232" s="5">
        <v>231</v>
      </c>
      <c r="B232" s="5">
        <v>3176</v>
      </c>
      <c r="C232" s="5">
        <v>5278</v>
      </c>
      <c r="D232" s="5">
        <v>372</v>
      </c>
      <c r="E232" s="5">
        <v>577</v>
      </c>
      <c r="F232" s="5">
        <v>3993</v>
      </c>
      <c r="G232" s="5">
        <v>2426</v>
      </c>
      <c r="H232" s="5">
        <v>279</v>
      </c>
      <c r="I232" s="5">
        <v>1</v>
      </c>
      <c r="J232" s="5">
        <v>98</v>
      </c>
      <c r="K232" s="5">
        <v>21</v>
      </c>
      <c r="L232" s="5">
        <v>319</v>
      </c>
      <c r="M232" s="5">
        <f t="shared" si="24"/>
        <v>306.77570018110805</v>
      </c>
      <c r="N232" s="5">
        <f t="shared" si="25"/>
        <v>12.22429981889195</v>
      </c>
      <c r="O232" s="5">
        <f t="shared" si="26"/>
        <v>149.43350606216177</v>
      </c>
      <c r="P232" s="5">
        <f t="shared" si="30"/>
        <v>269.62117374316728</v>
      </c>
      <c r="Q232" s="5">
        <f t="shared" si="27"/>
        <v>1826.7199810920733</v>
      </c>
      <c r="R232" s="5">
        <f t="shared" si="28"/>
        <v>22330.372734030138</v>
      </c>
      <c r="S232" s="5">
        <f t="shared" si="29"/>
        <v>3.8320689087435578E-2</v>
      </c>
      <c r="T232" s="17"/>
    </row>
    <row r="233" spans="1:20">
      <c r="A233" s="5">
        <v>232</v>
      </c>
      <c r="B233" s="5">
        <v>10956</v>
      </c>
      <c r="C233" s="5">
        <v>19279</v>
      </c>
      <c r="D233" s="5">
        <v>128</v>
      </c>
      <c r="E233" s="5">
        <v>130</v>
      </c>
      <c r="F233" s="5">
        <v>18838</v>
      </c>
      <c r="G233" s="5">
        <v>10564</v>
      </c>
      <c r="H233" s="5">
        <v>123</v>
      </c>
      <c r="I233" s="5">
        <v>3</v>
      </c>
      <c r="J233" s="5">
        <v>13</v>
      </c>
      <c r="K233" s="5">
        <v>1</v>
      </c>
      <c r="L233" s="5">
        <v>119</v>
      </c>
      <c r="M233" s="5">
        <f t="shared" si="24"/>
        <v>116.89953709181806</v>
      </c>
      <c r="N233" s="5">
        <f t="shared" si="25"/>
        <v>2.1004629081819388</v>
      </c>
      <c r="O233" s="5">
        <f t="shared" si="26"/>
        <v>4.4119444286481277</v>
      </c>
      <c r="P233" s="5">
        <f t="shared" si="30"/>
        <v>102.49207379465443</v>
      </c>
      <c r="Q233" s="5">
        <f t="shared" si="27"/>
        <v>9.267125625335348</v>
      </c>
      <c r="R233" s="5">
        <f t="shared" si="28"/>
        <v>19.465253641479254</v>
      </c>
      <c r="S233" s="5">
        <f t="shared" si="29"/>
        <v>1.7650948808251587E-2</v>
      </c>
      <c r="T233" s="17"/>
    </row>
    <row r="234" spans="1:20">
      <c r="A234" s="5">
        <v>233</v>
      </c>
      <c r="B234" s="5">
        <v>10888</v>
      </c>
      <c r="C234" s="5">
        <v>19744</v>
      </c>
      <c r="D234" s="5">
        <v>913</v>
      </c>
      <c r="E234" s="5">
        <v>1370</v>
      </c>
      <c r="F234" s="5">
        <v>14425</v>
      </c>
      <c r="G234" s="5">
        <v>8048</v>
      </c>
      <c r="H234" s="5">
        <v>722</v>
      </c>
      <c r="I234" s="5">
        <v>12</v>
      </c>
      <c r="J234" s="5">
        <v>237</v>
      </c>
      <c r="K234" s="5">
        <v>45</v>
      </c>
      <c r="L234" s="5">
        <v>783</v>
      </c>
      <c r="M234" s="5">
        <f t="shared" si="24"/>
        <v>758.09256078601265</v>
      </c>
      <c r="N234" s="5">
        <f t="shared" si="25"/>
        <v>24.907439213987345</v>
      </c>
      <c r="O234" s="5">
        <f t="shared" si="26"/>
        <v>620.38052819847451</v>
      </c>
      <c r="P234" s="5">
        <f t="shared" si="30"/>
        <v>520.15816821356918</v>
      </c>
      <c r="Q234" s="5">
        <f t="shared" si="27"/>
        <v>15452.090295644866</v>
      </c>
      <c r="R234" s="5">
        <f t="shared" si="28"/>
        <v>384871.9997678182</v>
      </c>
      <c r="S234" s="5">
        <f t="shared" si="29"/>
        <v>3.1810267195386134E-2</v>
      </c>
      <c r="T234" s="17"/>
    </row>
    <row r="235" spans="1:20">
      <c r="A235" s="5">
        <v>234</v>
      </c>
      <c r="B235" s="5">
        <v>3594</v>
      </c>
      <c r="C235" s="5">
        <v>6316</v>
      </c>
      <c r="D235" s="5">
        <v>424</v>
      </c>
      <c r="E235" s="5">
        <v>530</v>
      </c>
      <c r="F235" s="5">
        <v>4319</v>
      </c>
      <c r="G235" s="5">
        <v>2468</v>
      </c>
      <c r="H235" s="5">
        <v>309</v>
      </c>
      <c r="I235" s="5">
        <v>4</v>
      </c>
      <c r="J235" s="5">
        <v>112</v>
      </c>
      <c r="K235" s="5">
        <v>23</v>
      </c>
      <c r="L235" s="5">
        <v>354</v>
      </c>
      <c r="M235" s="5">
        <f t="shared" si="24"/>
        <v>349.33403444880753</v>
      </c>
      <c r="N235" s="5">
        <f t="shared" si="25"/>
        <v>4.6659655511924711</v>
      </c>
      <c r="O235" s="5">
        <f t="shared" si="26"/>
        <v>21.77123452491486</v>
      </c>
      <c r="P235" s="5">
        <f t="shared" si="30"/>
        <v>409.71725604161855</v>
      </c>
      <c r="Q235" s="5">
        <f t="shared" si="27"/>
        <v>101.58383030018493</v>
      </c>
      <c r="R235" s="5">
        <f t="shared" si="28"/>
        <v>473.98665273884478</v>
      </c>
      <c r="S235" s="5">
        <f t="shared" si="29"/>
        <v>1.318069364743636E-2</v>
      </c>
      <c r="T235" s="17"/>
    </row>
    <row r="236" spans="1:20">
      <c r="A236" s="5">
        <v>235</v>
      </c>
      <c r="B236" s="5">
        <v>3384</v>
      </c>
      <c r="C236" s="5">
        <v>6166</v>
      </c>
      <c r="D236" s="5">
        <v>451</v>
      </c>
      <c r="E236" s="5">
        <v>561</v>
      </c>
      <c r="F236" s="5">
        <v>4708</v>
      </c>
      <c r="G236" s="5">
        <v>2508</v>
      </c>
      <c r="H236" s="5">
        <v>344</v>
      </c>
      <c r="I236" s="5">
        <v>2</v>
      </c>
      <c r="J236" s="5">
        <v>101</v>
      </c>
      <c r="K236" s="5">
        <v>25</v>
      </c>
      <c r="L236" s="5">
        <v>395</v>
      </c>
      <c r="M236" s="5">
        <f t="shared" si="24"/>
        <v>388.50031948060399</v>
      </c>
      <c r="N236" s="5">
        <f t="shared" si="25"/>
        <v>6.4996805193960085</v>
      </c>
      <c r="O236" s="5">
        <f t="shared" si="26"/>
        <v>42.245846854215969</v>
      </c>
      <c r="P236" s="5">
        <f t="shared" si="30"/>
        <v>3.3625105846137</v>
      </c>
      <c r="Q236" s="5">
        <f t="shared" si="27"/>
        <v>274.58450782373467</v>
      </c>
      <c r="R236" s="5">
        <f t="shared" si="28"/>
        <v>1784.7115764298694</v>
      </c>
      <c r="S236" s="5">
        <f t="shared" si="29"/>
        <v>1.6454887390875972E-2</v>
      </c>
      <c r="T236" s="17"/>
    </row>
    <row r="237" spans="1:20">
      <c r="A237" s="5">
        <v>236</v>
      </c>
      <c r="B237" s="5">
        <v>4096</v>
      </c>
      <c r="C237" s="5">
        <v>7200</v>
      </c>
      <c r="D237" s="5">
        <v>487</v>
      </c>
      <c r="E237" s="5">
        <v>723</v>
      </c>
      <c r="F237" s="5">
        <v>4911</v>
      </c>
      <c r="G237" s="5">
        <v>2826</v>
      </c>
      <c r="H237" s="5">
        <v>355</v>
      </c>
      <c r="I237" s="5">
        <v>10</v>
      </c>
      <c r="J237" s="5">
        <v>145</v>
      </c>
      <c r="K237" s="5">
        <v>31</v>
      </c>
      <c r="L237" s="5">
        <v>406</v>
      </c>
      <c r="M237" s="5">
        <f t="shared" si="24"/>
        <v>393.82688987280864</v>
      </c>
      <c r="N237" s="5">
        <f t="shared" si="25"/>
        <v>12.173110127191364</v>
      </c>
      <c r="O237" s="5">
        <f t="shared" si="26"/>
        <v>148.18461016872897</v>
      </c>
      <c r="P237" s="5">
        <f t="shared" si="30"/>
        <v>32.187803514608966</v>
      </c>
      <c r="Q237" s="5">
        <f t="shared" si="27"/>
        <v>1803.867578738859</v>
      </c>
      <c r="R237" s="5">
        <f t="shared" si="28"/>
        <v>21958.678690858171</v>
      </c>
      <c r="S237" s="5">
        <f t="shared" si="29"/>
        <v>2.998302986992947E-2</v>
      </c>
      <c r="T237" s="17"/>
    </row>
    <row r="238" spans="1:20">
      <c r="A238" s="5">
        <v>237</v>
      </c>
      <c r="B238" s="5">
        <v>19968</v>
      </c>
      <c r="C238" s="5">
        <v>35161</v>
      </c>
      <c r="D238" s="5">
        <v>1016</v>
      </c>
      <c r="E238" s="5">
        <v>909</v>
      </c>
      <c r="F238" s="5">
        <v>26701</v>
      </c>
      <c r="G238" s="5">
        <v>14792</v>
      </c>
      <c r="H238" s="5">
        <v>757</v>
      </c>
      <c r="I238" s="5">
        <v>6</v>
      </c>
      <c r="J238" s="5">
        <v>535</v>
      </c>
      <c r="K238" s="5">
        <v>83</v>
      </c>
      <c r="L238" s="5">
        <v>592</v>
      </c>
      <c r="M238" s="5">
        <f t="shared" si="24"/>
        <v>609.01995391484274</v>
      </c>
      <c r="N238" s="5">
        <f t="shared" si="25"/>
        <v>-17.019953914842745</v>
      </c>
      <c r="O238" s="5">
        <f t="shared" si="26"/>
        <v>289.67883126337085</v>
      </c>
      <c r="P238" s="5">
        <f t="shared" si="30"/>
        <v>852.23498816230483</v>
      </c>
      <c r="Q238" s="5">
        <f t="shared" si="27"/>
        <v>-4930.3203582080796</v>
      </c>
      <c r="R238" s="5">
        <f t="shared" si="28"/>
        <v>83913.825282112477</v>
      </c>
      <c r="S238" s="5">
        <f t="shared" si="29"/>
        <v>2.8749922153450583E-2</v>
      </c>
      <c r="T238" s="17"/>
    </row>
    <row r="239" spans="1:20">
      <c r="A239" s="5">
        <v>238</v>
      </c>
      <c r="B239" s="5">
        <v>4892</v>
      </c>
      <c r="C239" s="5">
        <v>8499</v>
      </c>
      <c r="D239" s="5">
        <v>536</v>
      </c>
      <c r="E239" s="5">
        <v>721</v>
      </c>
      <c r="F239" s="5">
        <v>7389</v>
      </c>
      <c r="G239" s="5">
        <v>4206</v>
      </c>
      <c r="H239" s="5">
        <v>428</v>
      </c>
      <c r="I239" s="5">
        <v>4</v>
      </c>
      <c r="J239" s="5">
        <v>118</v>
      </c>
      <c r="K239" s="5">
        <v>22</v>
      </c>
      <c r="L239" s="5">
        <v>460</v>
      </c>
      <c r="M239" s="5">
        <f t="shared" si="24"/>
        <v>458.50918049775674</v>
      </c>
      <c r="N239" s="5">
        <f t="shared" si="25"/>
        <v>1.4908195022432551</v>
      </c>
      <c r="O239" s="5">
        <f t="shared" si="26"/>
        <v>2.2225427882688269</v>
      </c>
      <c r="P239" s="5">
        <f t="shared" si="30"/>
        <v>342.64873249869771</v>
      </c>
      <c r="Q239" s="5">
        <f t="shared" si="27"/>
        <v>3.3134101333212689</v>
      </c>
      <c r="R239" s="5">
        <f t="shared" si="28"/>
        <v>4.9396964456857715</v>
      </c>
      <c r="S239" s="5">
        <f t="shared" si="29"/>
        <v>3.2409119613983806E-3</v>
      </c>
      <c r="T239" s="17"/>
    </row>
    <row r="240" spans="1:20">
      <c r="A240" s="5">
        <v>239</v>
      </c>
      <c r="B240" s="5">
        <v>17360</v>
      </c>
      <c r="C240" s="5">
        <v>33613</v>
      </c>
      <c r="D240" s="5">
        <v>2573</v>
      </c>
      <c r="E240" s="5">
        <v>6017</v>
      </c>
      <c r="F240" s="5">
        <v>23338</v>
      </c>
      <c r="G240" s="5">
        <v>11800</v>
      </c>
      <c r="H240" s="5">
        <v>1905</v>
      </c>
      <c r="I240" s="5">
        <v>9</v>
      </c>
      <c r="J240" s="5">
        <v>484</v>
      </c>
      <c r="K240" s="5">
        <v>79</v>
      </c>
      <c r="L240" s="5">
        <v>2448</v>
      </c>
      <c r="M240" s="5">
        <f t="shared" si="24"/>
        <v>2269.8451821141034</v>
      </c>
      <c r="N240" s="5">
        <f t="shared" si="25"/>
        <v>178.15481788589659</v>
      </c>
      <c r="O240" s="5">
        <f t="shared" si="26"/>
        <v>31739.139135956979</v>
      </c>
      <c r="P240" s="5">
        <f t="shared" si="30"/>
        <v>31210.168324899467</v>
      </c>
      <c r="Q240" s="5">
        <f t="shared" si="27"/>
        <v>5654480.552621549</v>
      </c>
      <c r="R240" s="5">
        <f t="shared" si="28"/>
        <v>1007372953.0916359</v>
      </c>
      <c r="S240" s="5">
        <f t="shared" si="29"/>
        <v>7.2775660901101547E-2</v>
      </c>
      <c r="T240" s="17"/>
    </row>
    <row r="241" spans="1:20">
      <c r="A241" s="5">
        <v>240</v>
      </c>
      <c r="B241" s="5">
        <v>21872</v>
      </c>
      <c r="C241" s="5">
        <v>40413</v>
      </c>
      <c r="D241" s="5">
        <v>3872</v>
      </c>
      <c r="E241" s="5">
        <v>7327</v>
      </c>
      <c r="F241" s="5">
        <v>24667</v>
      </c>
      <c r="G241" s="5">
        <v>12920</v>
      </c>
      <c r="H241" s="5">
        <v>2218</v>
      </c>
      <c r="I241" s="5">
        <v>18</v>
      </c>
      <c r="J241" s="5">
        <v>315</v>
      </c>
      <c r="K241" s="5">
        <v>76</v>
      </c>
      <c r="L241" s="5">
        <v>3822</v>
      </c>
      <c r="M241" s="5">
        <f t="shared" si="24"/>
        <v>3742.348960663694</v>
      </c>
      <c r="N241" s="5">
        <f t="shared" si="25"/>
        <v>79.651039336305985</v>
      </c>
      <c r="O241" s="5">
        <f t="shared" si="26"/>
        <v>6344.2880673537629</v>
      </c>
      <c r="P241" s="5">
        <f t="shared" si="30"/>
        <v>9702.9943885467874</v>
      </c>
      <c r="Q241" s="5">
        <f t="shared" si="27"/>
        <v>505329.13841365126</v>
      </c>
      <c r="R241" s="5">
        <f t="shared" si="28"/>
        <v>40249991.081567347</v>
      </c>
      <c r="S241" s="5">
        <f t="shared" si="29"/>
        <v>2.0840146346495548E-2</v>
      </c>
      <c r="T241" s="17"/>
    </row>
    <row r="242" spans="1:20">
      <c r="A242" s="5">
        <v>241</v>
      </c>
      <c r="B242" s="5">
        <v>180480</v>
      </c>
      <c r="C242" s="5">
        <v>319133</v>
      </c>
      <c r="D242" s="5">
        <v>8072</v>
      </c>
      <c r="E242" s="5">
        <v>6242</v>
      </c>
      <c r="F242" s="5">
        <v>108752</v>
      </c>
      <c r="G242" s="5">
        <v>51456</v>
      </c>
      <c r="H242" s="5">
        <v>3316</v>
      </c>
      <c r="I242" s="5">
        <v>372</v>
      </c>
      <c r="J242" s="5">
        <v>5172</v>
      </c>
      <c r="K242" s="5">
        <v>790</v>
      </c>
      <c r="L242" s="5">
        <v>4010</v>
      </c>
      <c r="M242" s="5">
        <f t="shared" si="24"/>
        <v>4184.1612062659369</v>
      </c>
      <c r="N242" s="5">
        <f t="shared" si="25"/>
        <v>-174.16120626593693</v>
      </c>
      <c r="O242" s="5">
        <f t="shared" si="26"/>
        <v>30332.125768006226</v>
      </c>
      <c r="P242" s="5">
        <f t="shared" si="30"/>
        <v>64420.656017653273</v>
      </c>
      <c r="Q242" s="5">
        <f t="shared" si="27"/>
        <v>-5282679.6123660728</v>
      </c>
      <c r="R242" s="5">
        <f t="shared" si="28"/>
        <v>920037853.60614729</v>
      </c>
      <c r="S242" s="5">
        <f t="shared" si="29"/>
        <v>4.3431722260832153E-2</v>
      </c>
      <c r="T242" s="17"/>
    </row>
    <row r="243" spans="1:20">
      <c r="A243" s="5">
        <v>242</v>
      </c>
      <c r="B243" s="5">
        <v>44464</v>
      </c>
      <c r="C243" s="5">
        <v>66824</v>
      </c>
      <c r="D243" s="5">
        <v>1052</v>
      </c>
      <c r="E243" s="5">
        <v>1571</v>
      </c>
      <c r="F243" s="5">
        <v>22904</v>
      </c>
      <c r="G243" s="5">
        <v>14080</v>
      </c>
      <c r="H243" s="5">
        <v>559</v>
      </c>
      <c r="I243" s="5">
        <v>4</v>
      </c>
      <c r="J243" s="5">
        <v>154</v>
      </c>
      <c r="K243" s="5">
        <v>30</v>
      </c>
      <c r="L243" s="5">
        <v>930</v>
      </c>
      <c r="M243" s="5">
        <f t="shared" si="24"/>
        <v>939.22407530600344</v>
      </c>
      <c r="N243" s="5">
        <f t="shared" si="25"/>
        <v>-9.2240753060034422</v>
      </c>
      <c r="O243" s="5">
        <f t="shared" si="26"/>
        <v>85.083565250822488</v>
      </c>
      <c r="P243" s="5">
        <f t="shared" si="30"/>
        <v>27204.257169294247</v>
      </c>
      <c r="Q243" s="5">
        <f t="shared" si="27"/>
        <v>-784.81721317684423</v>
      </c>
      <c r="R243" s="5">
        <f t="shared" si="28"/>
        <v>7239.2130757909681</v>
      </c>
      <c r="S243" s="5">
        <f t="shared" si="29"/>
        <v>9.9183605440897223E-3</v>
      </c>
      <c r="T243" s="17"/>
    </row>
    <row r="244" spans="1:20">
      <c r="A244" s="5">
        <v>243</v>
      </c>
      <c r="B244" s="5">
        <v>2881</v>
      </c>
      <c r="C244" s="5">
        <v>5188</v>
      </c>
      <c r="D244" s="5">
        <v>550</v>
      </c>
      <c r="E244" s="5">
        <v>730</v>
      </c>
      <c r="F244" s="5">
        <v>3840</v>
      </c>
      <c r="G244" s="5">
        <v>2040</v>
      </c>
      <c r="H244" s="5">
        <v>323</v>
      </c>
      <c r="I244" s="5">
        <v>0</v>
      </c>
      <c r="J244" s="5">
        <v>73</v>
      </c>
      <c r="K244" s="5">
        <v>15</v>
      </c>
      <c r="L244" s="5">
        <v>503</v>
      </c>
      <c r="M244" s="5">
        <f t="shared" si="24"/>
        <v>504.31213443906097</v>
      </c>
      <c r="N244" s="5">
        <f t="shared" si="25"/>
        <v>-1.3121344390609693</v>
      </c>
      <c r="O244" s="5">
        <f t="shared" si="26"/>
        <v>1.7216967861698445</v>
      </c>
      <c r="P244" s="5">
        <f t="shared" si="30"/>
        <v>62.598808281994408</v>
      </c>
      <c r="Q244" s="5">
        <f t="shared" si="27"/>
        <v>-2.2590976467540425</v>
      </c>
      <c r="R244" s="5">
        <f t="shared" si="28"/>
        <v>2.9642398235075711</v>
      </c>
      <c r="S244" s="5">
        <f t="shared" si="29"/>
        <v>2.6086171750715095E-3</v>
      </c>
      <c r="T244" s="17"/>
    </row>
    <row r="245" spans="1:20">
      <c r="A245" s="5">
        <v>244</v>
      </c>
      <c r="B245" s="5">
        <v>3460</v>
      </c>
      <c r="C245" s="5">
        <v>6503</v>
      </c>
      <c r="D245" s="5">
        <v>541</v>
      </c>
      <c r="E245" s="5">
        <v>667</v>
      </c>
      <c r="F245" s="5">
        <v>4371</v>
      </c>
      <c r="G245" s="5">
        <v>2260</v>
      </c>
      <c r="H245" s="5">
        <v>314</v>
      </c>
      <c r="I245" s="5">
        <v>0</v>
      </c>
      <c r="J245" s="5">
        <v>96</v>
      </c>
      <c r="K245" s="5">
        <v>19</v>
      </c>
      <c r="L245" s="5">
        <v>482</v>
      </c>
      <c r="M245" s="5">
        <f t="shared" si="24"/>
        <v>476.6584170219657</v>
      </c>
      <c r="N245" s="5">
        <f t="shared" si="25"/>
        <v>5.341582978034296</v>
      </c>
      <c r="O245" s="5">
        <f t="shared" si="26"/>
        <v>28.532508711225738</v>
      </c>
      <c r="P245" s="5">
        <f t="shared" si="30"/>
        <v>44.271955466556889</v>
      </c>
      <c r="Q245" s="5">
        <f t="shared" si="27"/>
        <v>152.40876285249868</v>
      </c>
      <c r="R245" s="5">
        <f t="shared" si="28"/>
        <v>814.10405335617259</v>
      </c>
      <c r="S245" s="5">
        <f t="shared" si="29"/>
        <v>1.1082122361067004E-2</v>
      </c>
      <c r="T245" s="17"/>
    </row>
    <row r="246" spans="1:20">
      <c r="A246" s="5">
        <v>245</v>
      </c>
      <c r="B246" s="5">
        <v>3406</v>
      </c>
      <c r="C246" s="5">
        <v>5656</v>
      </c>
      <c r="D246" s="5">
        <v>571</v>
      </c>
      <c r="E246" s="5">
        <v>731</v>
      </c>
      <c r="F246" s="5">
        <v>4446</v>
      </c>
      <c r="G246" s="5">
        <v>2598</v>
      </c>
      <c r="H246" s="5">
        <v>355</v>
      </c>
      <c r="I246" s="5">
        <v>1</v>
      </c>
      <c r="J246" s="5">
        <v>98</v>
      </c>
      <c r="K246" s="5">
        <v>19</v>
      </c>
      <c r="L246" s="5">
        <v>512</v>
      </c>
      <c r="M246" s="5">
        <f t="shared" si="24"/>
        <v>506.66162896230554</v>
      </c>
      <c r="N246" s="5">
        <f t="shared" si="25"/>
        <v>5.3383710376944578</v>
      </c>
      <c r="O246" s="5">
        <f t="shared" si="26"/>
        <v>28.498205336095001</v>
      </c>
      <c r="P246" s="5">
        <f t="shared" si="30"/>
        <v>1.0316560746680528E-5</v>
      </c>
      <c r="Q246" s="5">
        <f t="shared" si="27"/>
        <v>152.13399399247919</v>
      </c>
      <c r="R246" s="5">
        <f t="shared" si="28"/>
        <v>812.14770737823358</v>
      </c>
      <c r="S246" s="5">
        <f t="shared" si="29"/>
        <v>1.0426505932996988E-2</v>
      </c>
      <c r="T246" s="17"/>
    </row>
    <row r="247" spans="1:20">
      <c r="A247" s="5">
        <v>246</v>
      </c>
      <c r="B247" s="5">
        <v>2602</v>
      </c>
      <c r="C247" s="5">
        <v>4349</v>
      </c>
      <c r="D247" s="5">
        <v>479</v>
      </c>
      <c r="E247" s="5">
        <v>588</v>
      </c>
      <c r="F247" s="5">
        <v>3342</v>
      </c>
      <c r="G247" s="5">
        <v>1946</v>
      </c>
      <c r="H247" s="5">
        <v>287</v>
      </c>
      <c r="I247" s="5">
        <v>1</v>
      </c>
      <c r="J247" s="5">
        <v>53</v>
      </c>
      <c r="K247" s="5">
        <v>14</v>
      </c>
      <c r="L247" s="5">
        <v>444</v>
      </c>
      <c r="M247" s="5">
        <f t="shared" si="24"/>
        <v>449.9927198062411</v>
      </c>
      <c r="N247" s="5">
        <f t="shared" si="25"/>
        <v>-5.992719806241098</v>
      </c>
      <c r="O247" s="5">
        <f t="shared" si="26"/>
        <v>35.912690676114345</v>
      </c>
      <c r="P247" s="5">
        <f t="shared" si="30"/>
        <v>128.3936197135202</v>
      </c>
      <c r="Q247" s="5">
        <f t="shared" si="27"/>
        <v>-215.21469271016045</v>
      </c>
      <c r="R247" s="5">
        <f t="shared" si="28"/>
        <v>1289.7213515982701</v>
      </c>
      <c r="S247" s="5">
        <f t="shared" si="29"/>
        <v>1.3497116680723193E-2</v>
      </c>
      <c r="T247" s="17"/>
    </row>
    <row r="248" spans="1:20">
      <c r="A248" s="5">
        <v>247</v>
      </c>
      <c r="B248" s="5">
        <v>5848</v>
      </c>
      <c r="C248" s="5">
        <v>9068</v>
      </c>
      <c r="D248" s="5">
        <v>622</v>
      </c>
      <c r="E248" s="5">
        <v>795</v>
      </c>
      <c r="F248" s="5">
        <v>6651</v>
      </c>
      <c r="G248" s="5">
        <v>4212</v>
      </c>
      <c r="H248" s="5">
        <v>383</v>
      </c>
      <c r="I248" s="5">
        <v>4</v>
      </c>
      <c r="J248" s="5">
        <v>71</v>
      </c>
      <c r="K248" s="5">
        <v>10</v>
      </c>
      <c r="L248" s="5">
        <v>570</v>
      </c>
      <c r="M248" s="5">
        <f t="shared" si="24"/>
        <v>576.53960564138583</v>
      </c>
      <c r="N248" s="5">
        <f t="shared" si="25"/>
        <v>-6.5396056413858332</v>
      </c>
      <c r="O248" s="5">
        <f t="shared" si="26"/>
        <v>42.766441944845418</v>
      </c>
      <c r="P248" s="5">
        <f t="shared" si="30"/>
        <v>0.2990841166819545</v>
      </c>
      <c r="Q248" s="5">
        <f t="shared" si="27"/>
        <v>-279.67566500451085</v>
      </c>
      <c r="R248" s="5">
        <f t="shared" si="28"/>
        <v>1828.9685566218336</v>
      </c>
      <c r="S248" s="5">
        <f t="shared" si="29"/>
        <v>1.1472992353308479E-2</v>
      </c>
      <c r="T248" s="17"/>
    </row>
    <row r="249" spans="1:20">
      <c r="A249" s="5">
        <v>248</v>
      </c>
      <c r="B249" s="5">
        <v>26944</v>
      </c>
      <c r="C249" s="5">
        <v>43464</v>
      </c>
      <c r="D249" s="5">
        <v>877</v>
      </c>
      <c r="E249" s="5">
        <v>1097</v>
      </c>
      <c r="F249" s="5">
        <v>20270</v>
      </c>
      <c r="G249" s="5">
        <v>10208</v>
      </c>
      <c r="H249" s="5">
        <v>563</v>
      </c>
      <c r="I249" s="5">
        <v>6</v>
      </c>
      <c r="J249" s="5">
        <v>194</v>
      </c>
      <c r="K249" s="5">
        <v>34</v>
      </c>
      <c r="L249" s="5">
        <v>740</v>
      </c>
      <c r="M249" s="5">
        <f t="shared" si="24"/>
        <v>736.39127981422166</v>
      </c>
      <c r="N249" s="5">
        <f t="shared" si="25"/>
        <v>3.6087201857783384</v>
      </c>
      <c r="O249" s="5">
        <f t="shared" si="26"/>
        <v>13.022861379244045</v>
      </c>
      <c r="P249" s="5">
        <f t="shared" si="30"/>
        <v>102.98851709428737</v>
      </c>
      <c r="Q249" s="5">
        <f t="shared" si="27"/>
        <v>46.995862735871121</v>
      </c>
      <c r="R249" s="5">
        <f t="shared" si="28"/>
        <v>169.59491850300611</v>
      </c>
      <c r="S249" s="5">
        <f t="shared" si="29"/>
        <v>4.8766488997004573E-3</v>
      </c>
      <c r="T249" s="17"/>
    </row>
    <row r="250" spans="1:20">
      <c r="A250" s="5">
        <v>249</v>
      </c>
      <c r="B250" s="5">
        <v>5292</v>
      </c>
      <c r="C250" s="5">
        <v>9321</v>
      </c>
      <c r="D250" s="5">
        <v>756</v>
      </c>
      <c r="E250" s="5">
        <v>1033</v>
      </c>
      <c r="F250" s="5">
        <v>5867</v>
      </c>
      <c r="G250" s="5">
        <v>3404</v>
      </c>
      <c r="H250" s="5">
        <v>516</v>
      </c>
      <c r="I250" s="5">
        <v>6</v>
      </c>
      <c r="J250" s="5">
        <v>226</v>
      </c>
      <c r="K250" s="5">
        <v>42</v>
      </c>
      <c r="L250" s="5">
        <v>646</v>
      </c>
      <c r="M250" s="5">
        <f t="shared" si="24"/>
        <v>600.29334795048953</v>
      </c>
      <c r="N250" s="5">
        <f t="shared" si="25"/>
        <v>45.706652049510467</v>
      </c>
      <c r="O250" s="5">
        <f t="shared" si="26"/>
        <v>2089.0980415750196</v>
      </c>
      <c r="P250" s="5">
        <f t="shared" si="30"/>
        <v>1772.2358672034329</v>
      </c>
      <c r="Q250" s="5">
        <f t="shared" si="27"/>
        <v>95485.677283583165</v>
      </c>
      <c r="R250" s="5">
        <f t="shared" si="28"/>
        <v>4364330.627312582</v>
      </c>
      <c r="S250" s="5">
        <f t="shared" si="29"/>
        <v>7.0753331345991433E-2</v>
      </c>
      <c r="T250" s="17"/>
    </row>
    <row r="251" spans="1:20">
      <c r="A251" s="5">
        <v>250</v>
      </c>
      <c r="B251" s="5">
        <v>15576</v>
      </c>
      <c r="C251" s="5">
        <v>27513</v>
      </c>
      <c r="D251" s="5">
        <v>2417</v>
      </c>
      <c r="E251" s="5">
        <v>3098</v>
      </c>
      <c r="F251" s="5">
        <v>19078</v>
      </c>
      <c r="G251" s="5">
        <v>10840</v>
      </c>
      <c r="H251" s="5">
        <v>1839</v>
      </c>
      <c r="I251" s="5">
        <v>11</v>
      </c>
      <c r="J251" s="5">
        <v>238</v>
      </c>
      <c r="K251" s="5">
        <v>51</v>
      </c>
      <c r="L251" s="5">
        <v>2327</v>
      </c>
      <c r="M251" s="5">
        <f t="shared" si="24"/>
        <v>2301.496074140844</v>
      </c>
      <c r="N251" s="5">
        <f t="shared" si="25"/>
        <v>25.50392585915597</v>
      </c>
      <c r="O251" s="5">
        <f t="shared" si="26"/>
        <v>650.45023422932456</v>
      </c>
      <c r="P251" s="5">
        <f t="shared" si="30"/>
        <v>408.15014552243554</v>
      </c>
      <c r="Q251" s="5">
        <f t="shared" si="27"/>
        <v>16589.034548855328</v>
      </c>
      <c r="R251" s="5">
        <f t="shared" si="28"/>
        <v>423085.50720898318</v>
      </c>
      <c r="S251" s="5">
        <f t="shared" si="29"/>
        <v>1.0960002517901147E-2</v>
      </c>
      <c r="T251" s="17"/>
    </row>
    <row r="252" spans="1:20">
      <c r="A252" s="5">
        <v>251</v>
      </c>
      <c r="B252" s="5">
        <v>54256</v>
      </c>
      <c r="C252" s="5">
        <v>82011</v>
      </c>
      <c r="D252" s="5">
        <v>1620</v>
      </c>
      <c r="E252" s="5">
        <v>1419</v>
      </c>
      <c r="F252" s="5">
        <v>42128</v>
      </c>
      <c r="G252" s="5">
        <v>24224</v>
      </c>
      <c r="H252" s="5">
        <v>977</v>
      </c>
      <c r="I252" s="5">
        <v>10</v>
      </c>
      <c r="J252" s="5">
        <v>755</v>
      </c>
      <c r="K252" s="5">
        <v>58</v>
      </c>
      <c r="L252" s="5">
        <v>963</v>
      </c>
      <c r="M252" s="5">
        <f t="shared" si="24"/>
        <v>980.0868565524537</v>
      </c>
      <c r="N252" s="5">
        <f t="shared" si="25"/>
        <v>-17.086856552453696</v>
      </c>
      <c r="O252" s="5">
        <f t="shared" si="26"/>
        <v>291.96066684412983</v>
      </c>
      <c r="P252" s="5">
        <f t="shared" si="30"/>
        <v>1813.9747464330792</v>
      </c>
      <c r="Q252" s="5">
        <f t="shared" si="27"/>
        <v>-4988.6900333243702</v>
      </c>
      <c r="R252" s="5">
        <f t="shared" si="28"/>
        <v>85241.030984068973</v>
      </c>
      <c r="S252" s="5">
        <f t="shared" si="29"/>
        <v>1.7743360905974764E-2</v>
      </c>
      <c r="T252" s="17"/>
    </row>
    <row r="253" spans="1:20">
      <c r="A253" s="5">
        <v>252</v>
      </c>
      <c r="B253" s="5">
        <v>3726</v>
      </c>
      <c r="C253" s="5">
        <v>6372</v>
      </c>
      <c r="D253" s="5">
        <v>602</v>
      </c>
      <c r="E253" s="5">
        <v>785</v>
      </c>
      <c r="F253" s="5">
        <v>4760</v>
      </c>
      <c r="G253" s="5">
        <v>2852</v>
      </c>
      <c r="H253" s="5">
        <v>399</v>
      </c>
      <c r="I253" s="5">
        <v>30</v>
      </c>
      <c r="J253" s="5">
        <v>47</v>
      </c>
      <c r="K253" s="5">
        <v>8</v>
      </c>
      <c r="L253" s="5">
        <v>574</v>
      </c>
      <c r="M253" s="5">
        <f t="shared" si="24"/>
        <v>591.55237740717939</v>
      </c>
      <c r="N253" s="5">
        <f t="shared" si="25"/>
        <v>-17.552377407179392</v>
      </c>
      <c r="O253" s="5">
        <f t="shared" si="26"/>
        <v>308.08595264406159</v>
      </c>
      <c r="P253" s="5">
        <f t="shared" si="30"/>
        <v>0.21670966618454271</v>
      </c>
      <c r="Q253" s="5">
        <f t="shared" si="27"/>
        <v>-5407.6409146589667</v>
      </c>
      <c r="R253" s="5">
        <f t="shared" si="28"/>
        <v>94916.954216598955</v>
      </c>
      <c r="S253" s="5">
        <f t="shared" si="29"/>
        <v>3.0579054716340405E-2</v>
      </c>
      <c r="T253" s="17"/>
    </row>
    <row r="254" spans="1:20">
      <c r="A254" s="5">
        <v>253</v>
      </c>
      <c r="B254" s="5">
        <v>31904</v>
      </c>
      <c r="C254" s="5">
        <v>50539</v>
      </c>
      <c r="D254" s="5">
        <v>863</v>
      </c>
      <c r="E254" s="5">
        <v>1106</v>
      </c>
      <c r="F254" s="5">
        <v>24010</v>
      </c>
      <c r="G254" s="5">
        <v>12992</v>
      </c>
      <c r="H254" s="5">
        <v>583</v>
      </c>
      <c r="I254" s="5">
        <v>2</v>
      </c>
      <c r="J254" s="5">
        <v>126</v>
      </c>
      <c r="K254" s="5">
        <v>32</v>
      </c>
      <c r="L254" s="5">
        <v>770</v>
      </c>
      <c r="M254" s="5">
        <f t="shared" si="24"/>
        <v>780.80457214283558</v>
      </c>
      <c r="N254" s="5">
        <f t="shared" si="25"/>
        <v>-10.804572142835582</v>
      </c>
      <c r="O254" s="5">
        <f t="shared" si="26"/>
        <v>116.73877918973868</v>
      </c>
      <c r="P254" s="5">
        <f t="shared" si="30"/>
        <v>45.532875885506044</v>
      </c>
      <c r="Q254" s="5">
        <f t="shared" si="27"/>
        <v>-1261.3125616220846</v>
      </c>
      <c r="R254" s="5">
        <f t="shared" si="28"/>
        <v>13627.942566710564</v>
      </c>
      <c r="S254" s="5">
        <f t="shared" si="29"/>
        <v>1.4031911873812444E-2</v>
      </c>
      <c r="T254" s="17"/>
    </row>
    <row r="255" spans="1:20">
      <c r="A255" s="5">
        <v>254</v>
      </c>
      <c r="B255" s="5">
        <v>40336</v>
      </c>
      <c r="C255" s="5">
        <v>65309</v>
      </c>
      <c r="D255" s="5">
        <v>1407</v>
      </c>
      <c r="E255" s="5">
        <v>2251</v>
      </c>
      <c r="F255" s="5">
        <v>27771</v>
      </c>
      <c r="G255" s="5">
        <v>14848</v>
      </c>
      <c r="H255" s="5">
        <v>907</v>
      </c>
      <c r="I255" s="5">
        <v>4</v>
      </c>
      <c r="J255" s="5">
        <v>104</v>
      </c>
      <c r="K255" s="5">
        <v>10</v>
      </c>
      <c r="L255" s="5">
        <v>1330</v>
      </c>
      <c r="M255" s="5">
        <f t="shared" si="24"/>
        <v>1337.7661176052375</v>
      </c>
      <c r="N255" s="5">
        <f t="shared" si="25"/>
        <v>-7.7661176052374685</v>
      </c>
      <c r="O255" s="5">
        <f t="shared" si="26"/>
        <v>60.312582658379355</v>
      </c>
      <c r="P255" s="5">
        <f t="shared" si="30"/>
        <v>9.2322059770505653</v>
      </c>
      <c r="Q255" s="5">
        <f t="shared" si="27"/>
        <v>-468.39461000057997</v>
      </c>
      <c r="R255" s="5">
        <f t="shared" si="28"/>
        <v>3637.607626923842</v>
      </c>
      <c r="S255" s="5">
        <f t="shared" si="29"/>
        <v>5.8391861693514804E-3</v>
      </c>
      <c r="T255" s="17"/>
    </row>
    <row r="256" spans="1:20">
      <c r="A256" s="5">
        <v>255</v>
      </c>
      <c r="B256" s="5">
        <v>4220</v>
      </c>
      <c r="C256" s="5">
        <v>7774</v>
      </c>
      <c r="D256" s="5">
        <v>685</v>
      </c>
      <c r="E256" s="5">
        <v>838</v>
      </c>
      <c r="F256" s="5">
        <v>4404</v>
      </c>
      <c r="G256" s="5">
        <v>2326</v>
      </c>
      <c r="H256" s="5">
        <v>407</v>
      </c>
      <c r="I256" s="5">
        <v>10</v>
      </c>
      <c r="J256" s="5">
        <v>167</v>
      </c>
      <c r="K256" s="5">
        <v>26</v>
      </c>
      <c r="L256" s="5">
        <v>597</v>
      </c>
      <c r="M256" s="5">
        <f t="shared" si="24"/>
        <v>568.6438710466615</v>
      </c>
      <c r="N256" s="5">
        <f t="shared" si="25"/>
        <v>28.356128953338498</v>
      </c>
      <c r="O256" s="5">
        <f t="shared" si="26"/>
        <v>804.07004921836187</v>
      </c>
      <c r="P256" s="5">
        <f t="shared" si="30"/>
        <v>1304.8166964385532</v>
      </c>
      <c r="Q256" s="5">
        <f t="shared" si="27"/>
        <v>22800.314003153104</v>
      </c>
      <c r="R256" s="5">
        <f t="shared" si="28"/>
        <v>646528.64405001886</v>
      </c>
      <c r="S256" s="5">
        <f t="shared" si="29"/>
        <v>4.7497703439427968E-2</v>
      </c>
      <c r="T256" s="17"/>
    </row>
    <row r="257" spans="1:20">
      <c r="A257" s="5">
        <v>256</v>
      </c>
      <c r="B257" s="5">
        <v>4666</v>
      </c>
      <c r="C257" s="5">
        <v>8360</v>
      </c>
      <c r="D257" s="5">
        <v>729</v>
      </c>
      <c r="E257" s="5">
        <v>1014</v>
      </c>
      <c r="F257" s="5">
        <v>5010</v>
      </c>
      <c r="G257" s="5">
        <v>2818</v>
      </c>
      <c r="H257" s="5">
        <v>459</v>
      </c>
      <c r="I257" s="5">
        <v>9</v>
      </c>
      <c r="J257" s="5">
        <v>152</v>
      </c>
      <c r="K257" s="5">
        <v>41</v>
      </c>
      <c r="L257" s="5">
        <v>648</v>
      </c>
      <c r="M257" s="5">
        <f t="shared" si="24"/>
        <v>641.77481617461899</v>
      </c>
      <c r="N257" s="5">
        <f t="shared" si="25"/>
        <v>6.2251838253810092</v>
      </c>
      <c r="O257" s="5">
        <f t="shared" si="26"/>
        <v>38.752913659785335</v>
      </c>
      <c r="P257" s="5">
        <f t="shared" si="30"/>
        <v>489.77873225666531</v>
      </c>
      <c r="Q257" s="5">
        <f t="shared" si="27"/>
        <v>241.24401130128243</v>
      </c>
      <c r="R257" s="5">
        <f t="shared" si="28"/>
        <v>1501.7883171227768</v>
      </c>
      <c r="S257" s="5">
        <f t="shared" si="29"/>
        <v>9.6067651626250139E-3</v>
      </c>
      <c r="T257" s="17"/>
    </row>
    <row r="258" spans="1:20">
      <c r="A258" s="5">
        <v>257</v>
      </c>
      <c r="B258" s="5">
        <v>4274</v>
      </c>
      <c r="C258" s="5">
        <v>7948</v>
      </c>
      <c r="D258" s="5">
        <v>701</v>
      </c>
      <c r="E258" s="5">
        <v>1020</v>
      </c>
      <c r="F258" s="5">
        <v>5936</v>
      </c>
      <c r="G258" s="5">
        <v>3164</v>
      </c>
      <c r="H258" s="5">
        <v>460</v>
      </c>
      <c r="I258" s="5">
        <v>0</v>
      </c>
      <c r="J258" s="5">
        <v>128</v>
      </c>
      <c r="K258" s="5">
        <v>15</v>
      </c>
      <c r="L258" s="5">
        <v>638</v>
      </c>
      <c r="M258" s="5">
        <f t="shared" si="24"/>
        <v>608.53353643857054</v>
      </c>
      <c r="N258" s="5">
        <f t="shared" si="25"/>
        <v>29.466463561429464</v>
      </c>
      <c r="O258" s="5">
        <f t="shared" si="26"/>
        <v>868.27247481705035</v>
      </c>
      <c r="P258" s="5">
        <f t="shared" si="30"/>
        <v>540.15708376925647</v>
      </c>
      <c r="Q258" s="5">
        <f t="shared" si="27"/>
        <v>25584.919240588795</v>
      </c>
      <c r="R258" s="5">
        <f t="shared" si="28"/>
        <v>753897.09052492538</v>
      </c>
      <c r="S258" s="5">
        <f t="shared" si="29"/>
        <v>4.6185679563369067E-2</v>
      </c>
      <c r="T258" s="17"/>
    </row>
    <row r="259" spans="1:20">
      <c r="A259" s="5">
        <v>258</v>
      </c>
      <c r="B259" s="5">
        <v>28208</v>
      </c>
      <c r="C259" s="5">
        <v>41650</v>
      </c>
      <c r="D259" s="5">
        <v>964</v>
      </c>
      <c r="E259" s="5">
        <v>1237</v>
      </c>
      <c r="F259" s="5">
        <v>18035</v>
      </c>
      <c r="G259" s="5">
        <v>11120</v>
      </c>
      <c r="H259" s="5">
        <v>636</v>
      </c>
      <c r="I259" s="5">
        <v>13</v>
      </c>
      <c r="J259" s="5">
        <v>234</v>
      </c>
      <c r="K259" s="5">
        <v>43</v>
      </c>
      <c r="L259" s="5">
        <v>827</v>
      </c>
      <c r="M259" s="5">
        <f t="shared" ref="M259:M322" si="31">$AE$3+$AD$3*B259+$AC$3*C259+$AB$3*D259+$AA$3*E259+$Z$3*F259+$Y$3*G259+$X$3*H259+$W$3*I259+$V$3*J259+$U$3*K259</f>
        <v>799.62254717554708</v>
      </c>
      <c r="N259" s="5">
        <f t="shared" ref="N259:N322" si="32">L259-M259</f>
        <v>27.377452824452917</v>
      </c>
      <c r="O259" s="5">
        <f t="shared" ref="O259:O322" si="33">N259^2</f>
        <v>749.52492315514496</v>
      </c>
      <c r="P259" s="5">
        <f t="shared" si="30"/>
        <v>4.3639658592032973</v>
      </c>
      <c r="Q259" s="5">
        <f t="shared" ref="Q259:Q322" si="34">N259^3</f>
        <v>20520.083224431677</v>
      </c>
      <c r="R259" s="5">
        <f t="shared" ref="R259:R322" si="35">N259^4</f>
        <v>561787.61043072597</v>
      </c>
      <c r="S259" s="5">
        <f t="shared" ref="S259:S322" si="36">ABS(N259/L259)</f>
        <v>3.3104537877210301E-2</v>
      </c>
      <c r="T259" s="17"/>
    </row>
    <row r="260" spans="1:20">
      <c r="A260" s="5">
        <v>259</v>
      </c>
      <c r="B260" s="5">
        <v>3330</v>
      </c>
      <c r="C260" s="5">
        <v>5461</v>
      </c>
      <c r="D260" s="5">
        <v>513</v>
      </c>
      <c r="E260" s="5">
        <v>652</v>
      </c>
      <c r="F260" s="5">
        <v>3675</v>
      </c>
      <c r="G260" s="5">
        <v>2196</v>
      </c>
      <c r="H260" s="5">
        <v>307</v>
      </c>
      <c r="I260" s="5">
        <v>2</v>
      </c>
      <c r="J260" s="5">
        <v>61</v>
      </c>
      <c r="K260" s="5">
        <v>16</v>
      </c>
      <c r="L260" s="5">
        <v>478</v>
      </c>
      <c r="M260" s="5">
        <f t="shared" si="31"/>
        <v>479.39581466954763</v>
      </c>
      <c r="N260" s="5">
        <f t="shared" si="32"/>
        <v>-1.395814669547633</v>
      </c>
      <c r="O260" s="5">
        <f t="shared" si="33"/>
        <v>1.9482985917243678</v>
      </c>
      <c r="P260" s="5">
        <f t="shared" ref="P260:P323" si="37">(N260-N259)^2</f>
        <v>827.90092228130868</v>
      </c>
      <c r="Q260" s="5">
        <f t="shared" si="34"/>
        <v>-2.7194637549878671</v>
      </c>
      <c r="R260" s="5">
        <f t="shared" si="35"/>
        <v>3.7958674025151549</v>
      </c>
      <c r="S260" s="5">
        <f t="shared" si="36"/>
        <v>2.9201143714385628E-3</v>
      </c>
      <c r="T260" s="17"/>
    </row>
    <row r="261" spans="1:20">
      <c r="A261" s="5">
        <v>260</v>
      </c>
      <c r="B261" s="5">
        <v>3528</v>
      </c>
      <c r="C261" s="5">
        <v>5918</v>
      </c>
      <c r="D261" s="5">
        <v>550</v>
      </c>
      <c r="E261" s="5">
        <v>787</v>
      </c>
      <c r="F261" s="5">
        <v>4606</v>
      </c>
      <c r="G261" s="5">
        <v>2660</v>
      </c>
      <c r="H261" s="5">
        <v>360</v>
      </c>
      <c r="I261" s="5">
        <v>0</v>
      </c>
      <c r="J261" s="5">
        <v>66</v>
      </c>
      <c r="K261" s="5">
        <v>9</v>
      </c>
      <c r="L261" s="5">
        <v>513</v>
      </c>
      <c r="M261" s="5">
        <f t="shared" si="31"/>
        <v>506.46133261027597</v>
      </c>
      <c r="N261" s="5">
        <f t="shared" si="32"/>
        <v>6.5386673897240257</v>
      </c>
      <c r="O261" s="5">
        <f t="shared" si="33"/>
        <v>42.754171233440402</v>
      </c>
      <c r="P261" s="5">
        <f t="shared" si="37"/>
        <v>62.956005548903825</v>
      </c>
      <c r="Q261" s="5">
        <f t="shared" si="34"/>
        <v>279.55530521877381</v>
      </c>
      <c r="R261" s="5">
        <f t="shared" si="35"/>
        <v>1827.9191578583427</v>
      </c>
      <c r="S261" s="5">
        <f t="shared" si="36"/>
        <v>1.2745940330846054E-2</v>
      </c>
      <c r="T261" s="17"/>
    </row>
    <row r="262" spans="1:20">
      <c r="A262" s="5">
        <v>261</v>
      </c>
      <c r="B262" s="5">
        <v>38576</v>
      </c>
      <c r="C262" s="5">
        <v>55398</v>
      </c>
      <c r="D262" s="5">
        <v>1355</v>
      </c>
      <c r="E262" s="5">
        <v>1328</v>
      </c>
      <c r="F262" s="5">
        <v>17365</v>
      </c>
      <c r="G262" s="5">
        <v>12624</v>
      </c>
      <c r="H262" s="5">
        <v>827</v>
      </c>
      <c r="I262" s="5">
        <v>7</v>
      </c>
      <c r="J262" s="5">
        <v>529</v>
      </c>
      <c r="K262" s="5">
        <v>60</v>
      </c>
      <c r="L262" s="5">
        <v>890</v>
      </c>
      <c r="M262" s="5">
        <f t="shared" si="31"/>
        <v>927.84249199119836</v>
      </c>
      <c r="N262" s="5">
        <f t="shared" si="32"/>
        <v>-37.842491991198358</v>
      </c>
      <c r="O262" s="5">
        <f t="shared" si="33"/>
        <v>1432.0542001039119</v>
      </c>
      <c r="P262" s="5">
        <f t="shared" si="37"/>
        <v>1969.687307994835</v>
      </c>
      <c r="Q262" s="5">
        <f t="shared" si="34"/>
        <v>-54192.499598394257</v>
      </c>
      <c r="R262" s="5">
        <f t="shared" si="35"/>
        <v>2050779.2320352548</v>
      </c>
      <c r="S262" s="5">
        <f t="shared" si="36"/>
        <v>4.2519653922694786E-2</v>
      </c>
      <c r="T262" s="17"/>
    </row>
    <row r="263" spans="1:20">
      <c r="A263" s="5">
        <v>262</v>
      </c>
      <c r="B263" s="5">
        <v>2628</v>
      </c>
      <c r="C263" s="5">
        <v>4264</v>
      </c>
      <c r="D263" s="5">
        <v>528</v>
      </c>
      <c r="E263" s="5">
        <v>652</v>
      </c>
      <c r="F263" s="5">
        <v>3086</v>
      </c>
      <c r="G263" s="5">
        <v>1846</v>
      </c>
      <c r="H263" s="5">
        <v>328</v>
      </c>
      <c r="I263" s="5">
        <v>3</v>
      </c>
      <c r="J263" s="5">
        <v>42</v>
      </c>
      <c r="K263" s="5">
        <v>10</v>
      </c>
      <c r="L263" s="5">
        <v>503</v>
      </c>
      <c r="M263" s="5">
        <f t="shared" si="31"/>
        <v>508.01820293809544</v>
      </c>
      <c r="N263" s="5">
        <f t="shared" si="32"/>
        <v>-5.0182029380954418</v>
      </c>
      <c r="O263" s="5">
        <f t="shared" si="33"/>
        <v>25.182360727909725</v>
      </c>
      <c r="P263" s="5">
        <f t="shared" si="37"/>
        <v>1077.4339518416518</v>
      </c>
      <c r="Q263" s="5">
        <f t="shared" si="34"/>
        <v>-126.37019659297584</v>
      </c>
      <c r="R263" s="5">
        <f t="shared" si="35"/>
        <v>634.15129183057002</v>
      </c>
      <c r="S263" s="5">
        <f t="shared" si="36"/>
        <v>9.9765465966112164E-3</v>
      </c>
      <c r="T263" s="17"/>
    </row>
    <row r="264" spans="1:20">
      <c r="A264" s="5">
        <v>263</v>
      </c>
      <c r="B264" s="5">
        <v>7232</v>
      </c>
      <c r="C264" s="5">
        <v>12735</v>
      </c>
      <c r="D264" s="5">
        <v>758</v>
      </c>
      <c r="E264" s="5">
        <v>1236</v>
      </c>
      <c r="F264" s="5">
        <v>8855</v>
      </c>
      <c r="G264" s="5">
        <v>4712</v>
      </c>
      <c r="H264" s="5">
        <v>471</v>
      </c>
      <c r="I264" s="5">
        <v>2</v>
      </c>
      <c r="J264" s="5">
        <v>75</v>
      </c>
      <c r="K264" s="5">
        <v>24</v>
      </c>
      <c r="L264" s="5">
        <v>700</v>
      </c>
      <c r="M264" s="5">
        <f t="shared" si="31"/>
        <v>724.58565325022096</v>
      </c>
      <c r="N264" s="5">
        <f t="shared" si="32"/>
        <v>-24.585653250220957</v>
      </c>
      <c r="O264" s="5">
        <f t="shared" si="33"/>
        <v>604.45434574010028</v>
      </c>
      <c r="P264" s="5">
        <f t="shared" si="37"/>
        <v>382.88511171750093</v>
      </c>
      <c r="Q264" s="5">
        <f t="shared" si="34"/>
        <v>-14860.904949955278</v>
      </c>
      <c r="R264" s="5">
        <f t="shared" si="35"/>
        <v>365365.05608409271</v>
      </c>
      <c r="S264" s="5">
        <f t="shared" si="36"/>
        <v>3.512236178602994E-2</v>
      </c>
      <c r="T264" s="17"/>
    </row>
    <row r="265" spans="1:20">
      <c r="A265" s="5">
        <v>264</v>
      </c>
      <c r="B265" s="5">
        <v>10188</v>
      </c>
      <c r="C265" s="5">
        <v>16978</v>
      </c>
      <c r="D265" s="5">
        <v>1473</v>
      </c>
      <c r="E265" s="5">
        <v>2136</v>
      </c>
      <c r="F265" s="5">
        <v>14450</v>
      </c>
      <c r="G265" s="5">
        <v>8536</v>
      </c>
      <c r="H265" s="5">
        <v>1395</v>
      </c>
      <c r="I265" s="5">
        <v>13</v>
      </c>
      <c r="J265" s="5">
        <v>61</v>
      </c>
      <c r="K265" s="5">
        <v>13</v>
      </c>
      <c r="L265" s="5">
        <v>1441</v>
      </c>
      <c r="M265" s="5">
        <f t="shared" si="31"/>
        <v>1475.0943954762279</v>
      </c>
      <c r="N265" s="5">
        <f t="shared" si="32"/>
        <v>-34.094395476227874</v>
      </c>
      <c r="O265" s="5">
        <f t="shared" si="33"/>
        <v>1162.4278028894278</v>
      </c>
      <c r="P265" s="5">
        <f t="shared" si="37"/>
        <v>90.416178720646968</v>
      </c>
      <c r="Q265" s="5">
        <f t="shared" si="34"/>
        <v>-39632.27322427481</v>
      </c>
      <c r="R265" s="5">
        <f t="shared" si="35"/>
        <v>1351238.3969303423</v>
      </c>
      <c r="S265" s="5">
        <f t="shared" si="36"/>
        <v>2.3660232807930517E-2</v>
      </c>
      <c r="T265" s="17"/>
    </row>
    <row r="266" spans="1:20">
      <c r="A266" s="5">
        <v>265</v>
      </c>
      <c r="B266" s="5">
        <v>6408</v>
      </c>
      <c r="C266" s="5">
        <v>11881</v>
      </c>
      <c r="D266" s="5">
        <v>909</v>
      </c>
      <c r="E266" s="5">
        <v>14974</v>
      </c>
      <c r="F266" s="5">
        <v>7243</v>
      </c>
      <c r="G266" s="5">
        <v>4040</v>
      </c>
      <c r="H266" s="5">
        <v>490</v>
      </c>
      <c r="I266" s="5">
        <v>26</v>
      </c>
      <c r="J266" s="5">
        <v>162</v>
      </c>
      <c r="K266" s="5">
        <v>7</v>
      </c>
      <c r="L266" s="5">
        <v>861</v>
      </c>
      <c r="M266" s="5">
        <f t="shared" si="31"/>
        <v>871.48024008883021</v>
      </c>
      <c r="N266" s="5">
        <f t="shared" si="32"/>
        <v>-10.480240088830215</v>
      </c>
      <c r="O266" s="5">
        <f t="shared" si="33"/>
        <v>109.83543231952395</v>
      </c>
      <c r="P266" s="5">
        <f t="shared" si="37"/>
        <v>557.62833466016184</v>
      </c>
      <c r="Q266" s="5">
        <f t="shared" si="34"/>
        <v>-1151.1017009690727</v>
      </c>
      <c r="R266" s="5">
        <f t="shared" si="35"/>
        <v>12063.822192816726</v>
      </c>
      <c r="S266" s="5">
        <f t="shared" si="36"/>
        <v>1.2172171996318483E-2</v>
      </c>
      <c r="T266" s="17"/>
    </row>
    <row r="267" spans="1:20">
      <c r="A267" s="5">
        <v>266</v>
      </c>
      <c r="B267" s="5">
        <v>3414</v>
      </c>
      <c r="C267" s="5">
        <v>6050</v>
      </c>
      <c r="D267" s="5">
        <v>515</v>
      </c>
      <c r="E267" s="5">
        <v>710</v>
      </c>
      <c r="F267" s="5">
        <v>5005</v>
      </c>
      <c r="G267" s="5">
        <v>2704</v>
      </c>
      <c r="H267" s="5">
        <v>340</v>
      </c>
      <c r="I267" s="5">
        <v>2</v>
      </c>
      <c r="J267" s="5">
        <v>47</v>
      </c>
      <c r="K267" s="5">
        <v>4</v>
      </c>
      <c r="L267" s="5">
        <v>493</v>
      </c>
      <c r="M267" s="5">
        <f t="shared" si="31"/>
        <v>484.88612078058884</v>
      </c>
      <c r="N267" s="5">
        <f t="shared" si="32"/>
        <v>8.1138792194111602</v>
      </c>
      <c r="O267" s="5">
        <f t="shared" si="33"/>
        <v>65.835035987192256</v>
      </c>
      <c r="P267" s="5">
        <f t="shared" si="37"/>
        <v>345.74127284911469</v>
      </c>
      <c r="Q267" s="5">
        <f t="shared" si="34"/>
        <v>534.17753040566515</v>
      </c>
      <c r="R267" s="5">
        <f t="shared" si="35"/>
        <v>4334.2519634348992</v>
      </c>
      <c r="S267" s="5">
        <f t="shared" si="36"/>
        <v>1.6458172858846168E-2</v>
      </c>
      <c r="T267" s="17"/>
    </row>
    <row r="268" spans="1:20">
      <c r="A268" s="5">
        <v>267</v>
      </c>
      <c r="B268" s="5">
        <v>53056</v>
      </c>
      <c r="C268" s="5">
        <v>65260</v>
      </c>
      <c r="D268" s="5">
        <v>2003</v>
      </c>
      <c r="E268" s="5">
        <v>2089</v>
      </c>
      <c r="F268" s="5">
        <v>23679</v>
      </c>
      <c r="G268" s="5">
        <v>17104</v>
      </c>
      <c r="H268" s="5">
        <v>975</v>
      </c>
      <c r="I268" s="5">
        <v>6</v>
      </c>
      <c r="J268" s="5">
        <v>696</v>
      </c>
      <c r="K268" s="5">
        <v>28</v>
      </c>
      <c r="L268" s="5">
        <v>1412</v>
      </c>
      <c r="M268" s="5">
        <f t="shared" si="31"/>
        <v>1390.6577064150201</v>
      </c>
      <c r="N268" s="5">
        <f t="shared" si="32"/>
        <v>21.342293584979871</v>
      </c>
      <c r="O268" s="5">
        <f t="shared" si="33"/>
        <v>455.49349546747294</v>
      </c>
      <c r="P268" s="5">
        <f t="shared" si="37"/>
        <v>174.99094662718463</v>
      </c>
      <c r="Q268" s="5">
        <f t="shared" si="34"/>
        <v>9721.2759063155063</v>
      </c>
      <c r="R268" s="5">
        <f t="shared" si="35"/>
        <v>207474.3244131768</v>
      </c>
      <c r="S268" s="5">
        <f t="shared" si="36"/>
        <v>1.5114938799560815E-2</v>
      </c>
      <c r="T268" s="17"/>
    </row>
    <row r="269" spans="1:20">
      <c r="A269" s="5">
        <v>268</v>
      </c>
      <c r="B269" s="5">
        <v>66976</v>
      </c>
      <c r="C269" s="5">
        <v>111502</v>
      </c>
      <c r="D269" s="5">
        <v>1191</v>
      </c>
      <c r="E269" s="5">
        <v>1641</v>
      </c>
      <c r="F269" s="5">
        <v>40203</v>
      </c>
      <c r="G269" s="5">
        <v>19968</v>
      </c>
      <c r="H269" s="5">
        <v>708</v>
      </c>
      <c r="I269" s="5">
        <v>7</v>
      </c>
      <c r="J269" s="5">
        <v>215</v>
      </c>
      <c r="K269" s="5">
        <v>47</v>
      </c>
      <c r="L269" s="5">
        <v>1054</v>
      </c>
      <c r="M269" s="5">
        <f t="shared" si="31"/>
        <v>1033.3977882318543</v>
      </c>
      <c r="N269" s="5">
        <f t="shared" si="32"/>
        <v>20.602211768145708</v>
      </c>
      <c r="O269" s="5">
        <f t="shared" si="33"/>
        <v>424.45112973952149</v>
      </c>
      <c r="P269" s="5">
        <f t="shared" si="37"/>
        <v>0.54772109560855553</v>
      </c>
      <c r="Q269" s="5">
        <f t="shared" si="34"/>
        <v>8744.6320601223106</v>
      </c>
      <c r="R269" s="5">
        <f t="shared" si="35"/>
        <v>180158.7615371561</v>
      </c>
      <c r="S269" s="5">
        <f t="shared" si="36"/>
        <v>1.9546690482111675E-2</v>
      </c>
      <c r="T269" s="17"/>
    </row>
    <row r="270" spans="1:20">
      <c r="A270" s="5">
        <v>269</v>
      </c>
      <c r="B270" s="5">
        <v>76096</v>
      </c>
      <c r="C270" s="5">
        <v>94644</v>
      </c>
      <c r="D270" s="5">
        <v>2889</v>
      </c>
      <c r="E270" s="5">
        <v>4596</v>
      </c>
      <c r="F270" s="5">
        <v>31096</v>
      </c>
      <c r="G270" s="5">
        <v>19744</v>
      </c>
      <c r="H270" s="5">
        <v>1276</v>
      </c>
      <c r="I270" s="5">
        <v>22</v>
      </c>
      <c r="J270" s="5">
        <v>534</v>
      </c>
      <c r="K270" s="5">
        <v>31</v>
      </c>
      <c r="L270" s="5">
        <v>2495</v>
      </c>
      <c r="M270" s="5">
        <f t="shared" si="31"/>
        <v>2449.0794584895066</v>
      </c>
      <c r="N270" s="5">
        <f t="shared" si="32"/>
        <v>45.920541510493422</v>
      </c>
      <c r="O270" s="5">
        <f t="shared" si="33"/>
        <v>2108.6961326169494</v>
      </c>
      <c r="P270" s="5">
        <f t="shared" si="37"/>
        <v>641.01782094224893</v>
      </c>
      <c r="Q270" s="5">
        <f t="shared" si="34"/>
        <v>96832.468290853561</v>
      </c>
      <c r="R270" s="5">
        <f t="shared" si="35"/>
        <v>4446599.3797136787</v>
      </c>
      <c r="S270" s="5">
        <f t="shared" si="36"/>
        <v>1.8405026657512393E-2</v>
      </c>
      <c r="T270" s="17"/>
    </row>
    <row r="271" spans="1:20">
      <c r="A271" s="5">
        <v>270</v>
      </c>
      <c r="B271" s="5">
        <v>5458</v>
      </c>
      <c r="C271" s="5">
        <v>9098</v>
      </c>
      <c r="D271" s="5">
        <v>1007</v>
      </c>
      <c r="E271" s="5">
        <v>1181</v>
      </c>
      <c r="F271" s="5">
        <v>5307</v>
      </c>
      <c r="G271" s="5">
        <v>3204</v>
      </c>
      <c r="H271" s="5">
        <v>537</v>
      </c>
      <c r="I271" s="5">
        <v>1</v>
      </c>
      <c r="J271" s="5">
        <v>143</v>
      </c>
      <c r="K271" s="5">
        <v>27</v>
      </c>
      <c r="L271" s="5">
        <v>933</v>
      </c>
      <c r="M271" s="5">
        <f t="shared" si="31"/>
        <v>914.11904714564287</v>
      </c>
      <c r="N271" s="5">
        <f t="shared" si="32"/>
        <v>18.880952854357133</v>
      </c>
      <c r="O271" s="5">
        <f t="shared" si="33"/>
        <v>356.49038068845675</v>
      </c>
      <c r="P271" s="5">
        <f t="shared" si="37"/>
        <v>731.13935469305432</v>
      </c>
      <c r="Q271" s="5">
        <f t="shared" si="34"/>
        <v>6730.8780708105787</v>
      </c>
      <c r="R271" s="5">
        <f t="shared" si="35"/>
        <v>127085.39152340082</v>
      </c>
      <c r="S271" s="5">
        <f t="shared" si="36"/>
        <v>2.0236819779589639E-2</v>
      </c>
      <c r="T271" s="17"/>
    </row>
    <row r="272" spans="1:20">
      <c r="A272" s="5">
        <v>271</v>
      </c>
      <c r="B272" s="5">
        <v>3706</v>
      </c>
      <c r="C272" s="5">
        <v>6194</v>
      </c>
      <c r="D272" s="5">
        <v>895</v>
      </c>
      <c r="E272" s="5">
        <v>1173</v>
      </c>
      <c r="F272" s="5">
        <v>4700</v>
      </c>
      <c r="G272" s="5">
        <v>2726</v>
      </c>
      <c r="H272" s="5">
        <v>493</v>
      </c>
      <c r="I272" s="5">
        <v>18</v>
      </c>
      <c r="J272" s="5">
        <v>46</v>
      </c>
      <c r="K272" s="5">
        <v>7</v>
      </c>
      <c r="L272" s="5">
        <v>884</v>
      </c>
      <c r="M272" s="5">
        <f t="shared" si="31"/>
        <v>883.00008573027765</v>
      </c>
      <c r="N272" s="5">
        <f t="shared" si="32"/>
        <v>0.99991426972235331</v>
      </c>
      <c r="O272" s="5">
        <f t="shared" si="33"/>
        <v>0.99982854679438715</v>
      </c>
      <c r="P272" s="5">
        <f t="shared" si="37"/>
        <v>319.73154086519776</v>
      </c>
      <c r="Q272" s="5">
        <f t="shared" si="34"/>
        <v>0.99974283121547136</v>
      </c>
      <c r="R272" s="5">
        <f t="shared" si="35"/>
        <v>0.999657122984976</v>
      </c>
      <c r="S272" s="5">
        <f t="shared" si="36"/>
        <v>1.1311247395049246E-3</v>
      </c>
      <c r="T272" s="17"/>
    </row>
    <row r="273" spans="1:20">
      <c r="A273" s="5">
        <v>272</v>
      </c>
      <c r="B273" s="5">
        <v>18320</v>
      </c>
      <c r="C273" s="5">
        <v>31448</v>
      </c>
      <c r="D273" s="5">
        <v>3742</v>
      </c>
      <c r="E273" s="5">
        <v>7854</v>
      </c>
      <c r="F273" s="5">
        <v>25584</v>
      </c>
      <c r="G273" s="5">
        <v>14920</v>
      </c>
      <c r="H273" s="5">
        <v>3300</v>
      </c>
      <c r="I273" s="5">
        <v>36</v>
      </c>
      <c r="J273" s="5">
        <v>98</v>
      </c>
      <c r="K273" s="5">
        <v>14</v>
      </c>
      <c r="L273" s="5">
        <v>3682</v>
      </c>
      <c r="M273" s="5">
        <f t="shared" si="31"/>
        <v>3798.8316489907602</v>
      </c>
      <c r="N273" s="5">
        <f t="shared" si="32"/>
        <v>-116.83164899076019</v>
      </c>
      <c r="O273" s="5">
        <f t="shared" si="33"/>
        <v>13649.634205900196</v>
      </c>
      <c r="P273" s="5">
        <f t="shared" si="37"/>
        <v>13884.277300409098</v>
      </c>
      <c r="Q273" s="5">
        <f t="shared" si="34"/>
        <v>-1594709.2723960055</v>
      </c>
      <c r="R273" s="5">
        <f t="shared" si="35"/>
        <v>186312513.95488068</v>
      </c>
      <c r="S273" s="5">
        <f t="shared" si="36"/>
        <v>3.1730485874731172E-2</v>
      </c>
      <c r="T273" s="17"/>
    </row>
    <row r="274" spans="1:20">
      <c r="A274" s="5">
        <v>273</v>
      </c>
      <c r="B274" s="5">
        <v>2316</v>
      </c>
      <c r="C274" s="5">
        <v>3611</v>
      </c>
      <c r="D274" s="5">
        <v>722</v>
      </c>
      <c r="E274" s="5">
        <v>862</v>
      </c>
      <c r="F274" s="5">
        <v>2545</v>
      </c>
      <c r="G274" s="5">
        <v>1529</v>
      </c>
      <c r="H274" s="5">
        <v>372</v>
      </c>
      <c r="I274" s="5">
        <v>0</v>
      </c>
      <c r="J274" s="5">
        <v>25</v>
      </c>
      <c r="K274" s="5">
        <v>5</v>
      </c>
      <c r="L274" s="5">
        <v>716</v>
      </c>
      <c r="M274" s="5">
        <f t="shared" si="31"/>
        <v>714.28160714903834</v>
      </c>
      <c r="N274" s="5">
        <f t="shared" si="32"/>
        <v>1.7183928509616635</v>
      </c>
      <c r="O274" s="5">
        <f t="shared" si="33"/>
        <v>2.9528739902361538</v>
      </c>
      <c r="P274" s="5">
        <f t="shared" si="37"/>
        <v>14054.112420674001</v>
      </c>
      <c r="Q274" s="5">
        <f t="shared" si="34"/>
        <v>5.0741975546124474</v>
      </c>
      <c r="R274" s="5">
        <f t="shared" si="35"/>
        <v>8.7194648022131851</v>
      </c>
      <c r="S274" s="5">
        <f t="shared" si="36"/>
        <v>2.3999900153095859E-3</v>
      </c>
      <c r="T274" s="17"/>
    </row>
    <row r="275" spans="1:20">
      <c r="A275" s="5">
        <v>274</v>
      </c>
      <c r="B275" s="5">
        <v>139008</v>
      </c>
      <c r="C275" s="5">
        <v>277100</v>
      </c>
      <c r="D275" s="5">
        <v>1779</v>
      </c>
      <c r="E275" s="5">
        <v>2356</v>
      </c>
      <c r="F275" s="5">
        <v>107502</v>
      </c>
      <c r="G275" s="5">
        <v>38720</v>
      </c>
      <c r="H275" s="5">
        <v>1008</v>
      </c>
      <c r="I275" s="5">
        <v>23</v>
      </c>
      <c r="J275" s="5">
        <v>204</v>
      </c>
      <c r="K275" s="5">
        <v>44</v>
      </c>
      <c r="L275" s="5">
        <v>1643</v>
      </c>
      <c r="M275" s="5">
        <f t="shared" si="31"/>
        <v>1623.5963223885067</v>
      </c>
      <c r="N275" s="5">
        <f t="shared" si="32"/>
        <v>19.403677611493322</v>
      </c>
      <c r="O275" s="5">
        <f t="shared" si="33"/>
        <v>376.5027048507672</v>
      </c>
      <c r="P275" s="5">
        <f t="shared" si="37"/>
        <v>312.76929706109331</v>
      </c>
      <c r="Q275" s="5">
        <f t="shared" si="34"/>
        <v>7305.5371047795097</v>
      </c>
      <c r="R275" s="5">
        <f t="shared" si="35"/>
        <v>141754.28675994393</v>
      </c>
      <c r="S275" s="5">
        <f t="shared" si="36"/>
        <v>1.1809907249843774E-2</v>
      </c>
      <c r="T275" s="17"/>
    </row>
    <row r="276" spans="1:20">
      <c r="A276" s="5">
        <v>275</v>
      </c>
      <c r="B276" s="5">
        <v>5854</v>
      </c>
      <c r="C276" s="5">
        <v>11854</v>
      </c>
      <c r="D276" s="5">
        <v>1043</v>
      </c>
      <c r="E276" s="5">
        <v>19779</v>
      </c>
      <c r="F276" s="5">
        <v>5901</v>
      </c>
      <c r="G276" s="5">
        <v>2894</v>
      </c>
      <c r="H276" s="5">
        <v>583</v>
      </c>
      <c r="I276" s="5">
        <v>11</v>
      </c>
      <c r="J276" s="5">
        <v>202</v>
      </c>
      <c r="K276" s="5">
        <v>5</v>
      </c>
      <c r="L276" s="5">
        <v>947</v>
      </c>
      <c r="M276" s="5">
        <f t="shared" si="31"/>
        <v>988.77107246182243</v>
      </c>
      <c r="N276" s="5">
        <f t="shared" si="32"/>
        <v>-41.771072461822428</v>
      </c>
      <c r="O276" s="5">
        <f t="shared" si="33"/>
        <v>1744.8224946108201</v>
      </c>
      <c r="P276" s="5">
        <f t="shared" si="37"/>
        <v>3742.3500465326451</v>
      </c>
      <c r="Q276" s="5">
        <f t="shared" si="34"/>
        <v>-72883.106855406339</v>
      </c>
      <c r="R276" s="5">
        <f t="shared" si="35"/>
        <v>3044405.5376999252</v>
      </c>
      <c r="S276" s="5">
        <f t="shared" si="36"/>
        <v>4.4108841036771304E-2</v>
      </c>
      <c r="T276" s="17"/>
    </row>
    <row r="277" spans="1:20">
      <c r="A277" s="5">
        <v>276</v>
      </c>
      <c r="B277" s="5">
        <v>109056</v>
      </c>
      <c r="C277" s="5">
        <v>191324</v>
      </c>
      <c r="D277" s="5">
        <v>2552</v>
      </c>
      <c r="E277" s="5">
        <v>4906</v>
      </c>
      <c r="F277" s="5">
        <v>48765</v>
      </c>
      <c r="G277" s="5">
        <v>25024</v>
      </c>
      <c r="H277" s="5">
        <v>1353</v>
      </c>
      <c r="I277" s="5">
        <v>7</v>
      </c>
      <c r="J277" s="5">
        <v>148</v>
      </c>
      <c r="K277" s="5">
        <v>39</v>
      </c>
      <c r="L277" s="5">
        <v>2457</v>
      </c>
      <c r="M277" s="5">
        <f t="shared" si="31"/>
        <v>2468.4968210761967</v>
      </c>
      <c r="N277" s="5">
        <f t="shared" si="32"/>
        <v>-11.496821076196738</v>
      </c>
      <c r="O277" s="5">
        <f t="shared" si="33"/>
        <v>132.17689485808154</v>
      </c>
      <c r="P277" s="5">
        <f t="shared" si="37"/>
        <v>916.53029696005899</v>
      </c>
      <c r="Q277" s="5">
        <f t="shared" si="34"/>
        <v>-1519.6141105906322</v>
      </c>
      <c r="R277" s="5">
        <f t="shared" si="35"/>
        <v>17470.731534324343</v>
      </c>
      <c r="S277" s="5">
        <f t="shared" si="36"/>
        <v>4.6792108572229294E-3</v>
      </c>
      <c r="T277" s="17"/>
    </row>
    <row r="278" spans="1:20">
      <c r="A278" s="5">
        <v>277</v>
      </c>
      <c r="B278" s="5">
        <v>3212</v>
      </c>
      <c r="C278" s="5">
        <v>4908</v>
      </c>
      <c r="D278" s="5">
        <v>735</v>
      </c>
      <c r="E278" s="5">
        <v>897</v>
      </c>
      <c r="F278" s="5">
        <v>3399</v>
      </c>
      <c r="G278" s="5">
        <v>2162</v>
      </c>
      <c r="H278" s="5">
        <v>375</v>
      </c>
      <c r="I278" s="5">
        <v>1</v>
      </c>
      <c r="J278" s="5">
        <v>40</v>
      </c>
      <c r="K278" s="5">
        <v>8</v>
      </c>
      <c r="L278" s="5">
        <v>720</v>
      </c>
      <c r="M278" s="5">
        <f t="shared" si="31"/>
        <v>716.45552844509655</v>
      </c>
      <c r="N278" s="5">
        <f t="shared" si="32"/>
        <v>3.5444715549034527</v>
      </c>
      <c r="O278" s="5">
        <f t="shared" si="33"/>
        <v>12.5632786035197</v>
      </c>
      <c r="P278" s="5">
        <f t="shared" si="37"/>
        <v>226.2404840143889</v>
      </c>
      <c r="Q278" s="5">
        <f t="shared" si="34"/>
        <v>44.530183646502749</v>
      </c>
      <c r="R278" s="5">
        <f t="shared" si="35"/>
        <v>157.83596926965592</v>
      </c>
      <c r="S278" s="5">
        <f t="shared" si="36"/>
        <v>4.9228771595881283E-3</v>
      </c>
      <c r="T278" s="17"/>
    </row>
    <row r="279" spans="1:20">
      <c r="A279" s="5">
        <v>278</v>
      </c>
      <c r="B279" s="5">
        <v>3046</v>
      </c>
      <c r="C279" s="5">
        <v>4909</v>
      </c>
      <c r="D279" s="5">
        <v>909</v>
      </c>
      <c r="E279" s="5">
        <v>1147</v>
      </c>
      <c r="F279" s="5">
        <v>3559</v>
      </c>
      <c r="G279" s="5">
        <v>2126</v>
      </c>
      <c r="H279" s="5">
        <v>477</v>
      </c>
      <c r="I279" s="5">
        <v>1</v>
      </c>
      <c r="J279" s="5">
        <v>71</v>
      </c>
      <c r="K279" s="5">
        <v>17</v>
      </c>
      <c r="L279" s="5">
        <v>872</v>
      </c>
      <c r="M279" s="5">
        <f t="shared" si="31"/>
        <v>873.59489517469899</v>
      </c>
      <c r="N279" s="5">
        <f t="shared" si="32"/>
        <v>-1.5948951746989906</v>
      </c>
      <c r="O279" s="5">
        <f t="shared" si="33"/>
        <v>2.5436906182781236</v>
      </c>
      <c r="P279" s="5">
        <f t="shared" si="37"/>
        <v>26.413090381344514</v>
      </c>
      <c r="Q279" s="5">
        <f t="shared" si="34"/>
        <v>-4.056919893018871</v>
      </c>
      <c r="R279" s="5">
        <f t="shared" si="35"/>
        <v>6.4703619615161427</v>
      </c>
      <c r="S279" s="5">
        <f t="shared" si="36"/>
        <v>1.8290082278658148E-3</v>
      </c>
      <c r="T279" s="17"/>
    </row>
    <row r="280" spans="1:20">
      <c r="A280" s="5">
        <v>279</v>
      </c>
      <c r="B280" s="5">
        <v>12044</v>
      </c>
      <c r="C280" s="5">
        <v>20327</v>
      </c>
      <c r="D280" s="5">
        <v>2240</v>
      </c>
      <c r="E280" s="5">
        <v>3599</v>
      </c>
      <c r="F280" s="5">
        <v>17717</v>
      </c>
      <c r="G280" s="5">
        <v>10400</v>
      </c>
      <c r="H280" s="5">
        <v>2119</v>
      </c>
      <c r="I280" s="5">
        <v>0</v>
      </c>
      <c r="J280" s="5">
        <v>104</v>
      </c>
      <c r="K280" s="5">
        <v>13</v>
      </c>
      <c r="L280" s="5">
        <v>2193</v>
      </c>
      <c r="M280" s="5">
        <f t="shared" si="31"/>
        <v>2220.7120115130974</v>
      </c>
      <c r="N280" s="5">
        <f t="shared" si="32"/>
        <v>-27.712011513097423</v>
      </c>
      <c r="O280" s="5">
        <f t="shared" si="33"/>
        <v>767.9555821020441</v>
      </c>
      <c r="P280" s="5">
        <f t="shared" si="37"/>
        <v>682.10376583343827</v>
      </c>
      <c r="Q280" s="5">
        <f t="shared" si="34"/>
        <v>-21281.593932759279</v>
      </c>
      <c r="R280" s="5">
        <f t="shared" si="35"/>
        <v>589755.7760816894</v>
      </c>
      <c r="S280" s="5">
        <f t="shared" si="36"/>
        <v>1.2636576157363166E-2</v>
      </c>
      <c r="T280" s="17"/>
    </row>
    <row r="281" spans="1:20">
      <c r="A281" s="5">
        <v>280</v>
      </c>
      <c r="B281" s="5">
        <v>9652</v>
      </c>
      <c r="C281" s="5">
        <v>16968</v>
      </c>
      <c r="D281" s="5">
        <v>1400</v>
      </c>
      <c r="E281" s="5">
        <v>2801</v>
      </c>
      <c r="F281" s="5">
        <v>15917</v>
      </c>
      <c r="G281" s="5">
        <v>8972</v>
      </c>
      <c r="H281" s="5">
        <v>1035</v>
      </c>
      <c r="I281" s="5">
        <v>1</v>
      </c>
      <c r="J281" s="5">
        <v>34</v>
      </c>
      <c r="K281" s="5">
        <v>4</v>
      </c>
      <c r="L281" s="5">
        <v>1381</v>
      </c>
      <c r="M281" s="5">
        <f t="shared" si="31"/>
        <v>1408.7984626174944</v>
      </c>
      <c r="N281" s="5">
        <f t="shared" si="32"/>
        <v>-27.798462617494351</v>
      </c>
      <c r="O281" s="5">
        <f t="shared" si="33"/>
        <v>772.75452389623092</v>
      </c>
      <c r="P281" s="5">
        <f t="shared" si="37"/>
        <v>7.4737934514486669E-3</v>
      </c>
      <c r="Q281" s="5">
        <f t="shared" si="34"/>
        <v>-21481.38774502902</v>
      </c>
      <c r="R281" s="5">
        <f t="shared" si="35"/>
        <v>597149.55420209048</v>
      </c>
      <c r="S281" s="5">
        <f t="shared" si="36"/>
        <v>2.0129227094492653E-2</v>
      </c>
      <c r="T281" s="17"/>
    </row>
    <row r="282" spans="1:20">
      <c r="A282" s="5">
        <v>281</v>
      </c>
      <c r="B282" s="5">
        <v>28112</v>
      </c>
      <c r="C282" s="5">
        <v>47721</v>
      </c>
      <c r="D282" s="5">
        <v>1631</v>
      </c>
      <c r="E282" s="5">
        <v>2438</v>
      </c>
      <c r="F282" s="5">
        <v>41207</v>
      </c>
      <c r="G282" s="5">
        <v>23440</v>
      </c>
      <c r="H282" s="5">
        <v>1225</v>
      </c>
      <c r="I282" s="5">
        <v>11</v>
      </c>
      <c r="J282" s="5">
        <v>129</v>
      </c>
      <c r="K282" s="5">
        <v>12</v>
      </c>
      <c r="L282" s="5">
        <v>1537</v>
      </c>
      <c r="M282" s="5">
        <f t="shared" si="31"/>
        <v>1560.0544967126571</v>
      </c>
      <c r="N282" s="5">
        <f t="shared" si="32"/>
        <v>-23.054496712657055</v>
      </c>
      <c r="O282" s="5">
        <f t="shared" si="33"/>
        <v>531.50981867391499</v>
      </c>
      <c r="P282" s="5">
        <f t="shared" si="37"/>
        <v>22.505212506258744</v>
      </c>
      <c r="Q282" s="5">
        <f t="shared" si="34"/>
        <v>-12253.69136736272</v>
      </c>
      <c r="R282" s="5">
        <f t="shared" si="35"/>
        <v>282502.687346778</v>
      </c>
      <c r="S282" s="5">
        <f t="shared" si="36"/>
        <v>1.499967255215163E-2</v>
      </c>
      <c r="T282" s="17"/>
    </row>
    <row r="283" spans="1:20">
      <c r="A283" s="5">
        <v>282</v>
      </c>
      <c r="B283" s="5">
        <v>8628</v>
      </c>
      <c r="C283" s="5">
        <v>14847</v>
      </c>
      <c r="D283" s="5">
        <v>870</v>
      </c>
      <c r="E283" s="5">
        <v>1692</v>
      </c>
      <c r="F283" s="5">
        <v>11970</v>
      </c>
      <c r="G283" s="5">
        <v>6796</v>
      </c>
      <c r="H283" s="5">
        <v>774</v>
      </c>
      <c r="I283" s="5">
        <v>4</v>
      </c>
      <c r="J283" s="5">
        <v>72</v>
      </c>
      <c r="K283" s="5">
        <v>18</v>
      </c>
      <c r="L283" s="5">
        <v>843</v>
      </c>
      <c r="M283" s="5">
        <f t="shared" si="31"/>
        <v>844.61891776496111</v>
      </c>
      <c r="N283" s="5">
        <f t="shared" si="32"/>
        <v>-1.6189177649611111</v>
      </c>
      <c r="O283" s="5">
        <f t="shared" si="33"/>
        <v>2.6208947297066794</v>
      </c>
      <c r="P283" s="5">
        <f t="shared" si="37"/>
        <v>459.48404482290556</v>
      </c>
      <c r="Q283" s="5">
        <f t="shared" si="34"/>
        <v>-4.2430130380150928</v>
      </c>
      <c r="R283" s="5">
        <f t="shared" si="35"/>
        <v>6.8690891842042481</v>
      </c>
      <c r="S283" s="5">
        <f t="shared" si="36"/>
        <v>1.9204243949716619E-3</v>
      </c>
      <c r="T283" s="17"/>
    </row>
    <row r="284" spans="1:20">
      <c r="A284" s="5">
        <v>283</v>
      </c>
      <c r="B284" s="5">
        <v>2431</v>
      </c>
      <c r="C284" s="5">
        <v>4180</v>
      </c>
      <c r="D284" s="5">
        <v>389</v>
      </c>
      <c r="E284" s="5">
        <v>7980</v>
      </c>
      <c r="F284" s="5">
        <v>3963</v>
      </c>
      <c r="G284" s="5">
        <v>2301</v>
      </c>
      <c r="H284" s="5">
        <v>342</v>
      </c>
      <c r="I284" s="5">
        <v>0</v>
      </c>
      <c r="J284" s="5">
        <v>15</v>
      </c>
      <c r="K284" s="5">
        <v>3</v>
      </c>
      <c r="L284" s="5">
        <v>383</v>
      </c>
      <c r="M284" s="5">
        <f t="shared" si="31"/>
        <v>429.18048495851485</v>
      </c>
      <c r="N284" s="5">
        <f t="shared" si="32"/>
        <v>-46.180484958514853</v>
      </c>
      <c r="O284" s="5">
        <f t="shared" si="33"/>
        <v>2132.6371910036164</v>
      </c>
      <c r="P284" s="5">
        <f t="shared" si="37"/>
        <v>1985.7332707456051</v>
      </c>
      <c r="Q284" s="5">
        <f t="shared" si="34"/>
        <v>-98486.219721111876</v>
      </c>
      <c r="R284" s="5">
        <f t="shared" si="35"/>
        <v>4548141.3884517951</v>
      </c>
      <c r="S284" s="5">
        <f t="shared" si="36"/>
        <v>0.12057567874285863</v>
      </c>
      <c r="T284" s="17"/>
    </row>
    <row r="285" spans="1:20">
      <c r="A285" s="5">
        <v>284</v>
      </c>
      <c r="B285" s="5">
        <v>20560</v>
      </c>
      <c r="C285" s="5">
        <v>24112</v>
      </c>
      <c r="D285" s="5">
        <v>936</v>
      </c>
      <c r="E285" s="5">
        <v>1126</v>
      </c>
      <c r="F285" s="5">
        <v>5648</v>
      </c>
      <c r="G285" s="5">
        <v>3856</v>
      </c>
      <c r="H285" s="5">
        <v>460</v>
      </c>
      <c r="I285" s="5">
        <v>14</v>
      </c>
      <c r="J285" s="5">
        <v>102</v>
      </c>
      <c r="K285" s="5">
        <v>9</v>
      </c>
      <c r="L285" s="5">
        <v>860</v>
      </c>
      <c r="M285" s="5">
        <f t="shared" si="31"/>
        <v>861.38381163987697</v>
      </c>
      <c r="N285" s="5">
        <f t="shared" si="32"/>
        <v>-1.3838116398769671</v>
      </c>
      <c r="O285" s="5">
        <f t="shared" si="33"/>
        <v>1.9149346546589809</v>
      </c>
      <c r="P285" s="5">
        <f t="shared" si="37"/>
        <v>2006.7419404167636</v>
      </c>
      <c r="Q285" s="5">
        <f t="shared" si="34"/>
        <v>-2.6499088647208779</v>
      </c>
      <c r="R285" s="5">
        <f t="shared" si="35"/>
        <v>3.6669747316139105</v>
      </c>
      <c r="S285" s="5">
        <f t="shared" si="36"/>
        <v>1.60908330218252E-3</v>
      </c>
      <c r="T285" s="17"/>
    </row>
    <row r="286" spans="1:20">
      <c r="A286" s="5">
        <v>285</v>
      </c>
      <c r="B286" s="5">
        <v>20896</v>
      </c>
      <c r="C286" s="5">
        <v>29062</v>
      </c>
      <c r="D286" s="5">
        <v>1418</v>
      </c>
      <c r="E286" s="5">
        <v>2048</v>
      </c>
      <c r="F286" s="5">
        <v>19738</v>
      </c>
      <c r="G286" s="5">
        <v>13656</v>
      </c>
      <c r="H286" s="5">
        <v>998</v>
      </c>
      <c r="I286" s="5">
        <v>103</v>
      </c>
      <c r="J286" s="5">
        <v>469</v>
      </c>
      <c r="K286" s="5">
        <v>33</v>
      </c>
      <c r="L286" s="5">
        <v>1038</v>
      </c>
      <c r="M286" s="5">
        <f t="shared" si="31"/>
        <v>1088.3934692172265</v>
      </c>
      <c r="N286" s="5">
        <f t="shared" si="32"/>
        <v>-50.393469217226539</v>
      </c>
      <c r="O286" s="5">
        <f t="shared" si="33"/>
        <v>2539.5017397475585</v>
      </c>
      <c r="P286" s="5">
        <f t="shared" si="37"/>
        <v>2401.9465358490584</v>
      </c>
      <c r="Q286" s="5">
        <f t="shared" si="34"/>
        <v>-127974.30274906183</v>
      </c>
      <c r="R286" s="5">
        <f t="shared" si="35"/>
        <v>6449069.0861808769</v>
      </c>
      <c r="S286" s="5">
        <f t="shared" si="36"/>
        <v>4.8548621596557359E-2</v>
      </c>
      <c r="T286" s="17"/>
    </row>
    <row r="287" spans="1:20">
      <c r="A287" s="5">
        <v>286</v>
      </c>
      <c r="B287" s="5">
        <v>2402</v>
      </c>
      <c r="C287" s="5">
        <v>4072</v>
      </c>
      <c r="D287" s="5">
        <v>170</v>
      </c>
      <c r="E287" s="5">
        <v>286</v>
      </c>
      <c r="F287" s="5">
        <v>3147</v>
      </c>
      <c r="G287" s="5">
        <v>1794</v>
      </c>
      <c r="H287" s="5">
        <v>137</v>
      </c>
      <c r="I287" s="5">
        <v>5</v>
      </c>
      <c r="J287" s="5">
        <v>57</v>
      </c>
      <c r="K287" s="5">
        <v>5</v>
      </c>
      <c r="L287" s="5">
        <v>145</v>
      </c>
      <c r="M287" s="5">
        <f t="shared" si="31"/>
        <v>125.84839646752648</v>
      </c>
      <c r="N287" s="5">
        <f t="shared" si="32"/>
        <v>19.151603532473516</v>
      </c>
      <c r="O287" s="5">
        <f t="shared" si="33"/>
        <v>366.78391786505205</v>
      </c>
      <c r="P287" s="5">
        <f t="shared" si="37"/>
        <v>4836.5171437610734</v>
      </c>
      <c r="Q287" s="5">
        <f t="shared" si="34"/>
        <v>7024.5001770388062</v>
      </c>
      <c r="R287" s="5">
        <f t="shared" si="35"/>
        <v>134530.44240443726</v>
      </c>
      <c r="S287" s="5">
        <f t="shared" si="36"/>
        <v>0.13208002436188632</v>
      </c>
      <c r="T287" s="17"/>
    </row>
    <row r="288" spans="1:20">
      <c r="A288" s="5">
        <v>287</v>
      </c>
      <c r="B288" s="5">
        <v>1729</v>
      </c>
      <c r="C288" s="5">
        <v>3289</v>
      </c>
      <c r="D288" s="5">
        <v>596</v>
      </c>
      <c r="E288" s="5">
        <v>735</v>
      </c>
      <c r="F288" s="5">
        <v>2888</v>
      </c>
      <c r="G288" s="5">
        <v>1406</v>
      </c>
      <c r="H288" s="5">
        <v>340</v>
      </c>
      <c r="I288" s="5">
        <v>0</v>
      </c>
      <c r="J288" s="5">
        <v>23</v>
      </c>
      <c r="K288" s="5">
        <v>2</v>
      </c>
      <c r="L288" s="5">
        <v>591</v>
      </c>
      <c r="M288" s="5">
        <f t="shared" si="31"/>
        <v>586.19503397977724</v>
      </c>
      <c r="N288" s="5">
        <f t="shared" si="32"/>
        <v>4.8049660202227642</v>
      </c>
      <c r="O288" s="5">
        <f t="shared" si="33"/>
        <v>23.087698455495389</v>
      </c>
      <c r="P288" s="5">
        <f t="shared" si="37"/>
        <v>205.82600790792043</v>
      </c>
      <c r="Q288" s="5">
        <f t="shared" si="34"/>
        <v>110.93560656380494</v>
      </c>
      <c r="R288" s="5">
        <f t="shared" si="35"/>
        <v>533.04181997188414</v>
      </c>
      <c r="S288" s="5">
        <f t="shared" si="36"/>
        <v>8.1302301526611914E-3</v>
      </c>
      <c r="T288" s="17"/>
    </row>
    <row r="289" spans="1:20">
      <c r="A289" s="5">
        <v>288</v>
      </c>
      <c r="B289" s="5">
        <v>4320</v>
      </c>
      <c r="C289" s="5">
        <v>7127</v>
      </c>
      <c r="D289" s="5">
        <v>753</v>
      </c>
      <c r="E289" s="5">
        <v>1021</v>
      </c>
      <c r="F289" s="5">
        <v>4569</v>
      </c>
      <c r="G289" s="5">
        <v>2782</v>
      </c>
      <c r="H289" s="5">
        <v>459</v>
      </c>
      <c r="I289" s="5">
        <v>5</v>
      </c>
      <c r="J289" s="5">
        <v>141</v>
      </c>
      <c r="K289" s="5">
        <v>26</v>
      </c>
      <c r="L289" s="5">
        <v>681</v>
      </c>
      <c r="M289" s="5">
        <f t="shared" si="31"/>
        <v>660.66796528887744</v>
      </c>
      <c r="N289" s="5">
        <f t="shared" si="32"/>
        <v>20.33203471112256</v>
      </c>
      <c r="O289" s="5">
        <f t="shared" si="33"/>
        <v>413.39163549429264</v>
      </c>
      <c r="P289" s="5">
        <f t="shared" si="37"/>
        <v>241.08986213192071</v>
      </c>
      <c r="Q289" s="5">
        <f t="shared" si="34"/>
        <v>8405.0930821576821</v>
      </c>
      <c r="R289" s="5">
        <f t="shared" si="35"/>
        <v>170892.64429664612</v>
      </c>
      <c r="S289" s="5">
        <f t="shared" si="36"/>
        <v>2.9856144950253391E-2</v>
      </c>
      <c r="T289" s="17"/>
    </row>
    <row r="290" spans="1:20">
      <c r="A290" s="5">
        <v>289</v>
      </c>
      <c r="B290" s="5">
        <v>2585</v>
      </c>
      <c r="C290" s="5">
        <v>4410</v>
      </c>
      <c r="D290" s="5">
        <v>569</v>
      </c>
      <c r="E290" s="5">
        <v>781</v>
      </c>
      <c r="F290" s="5">
        <v>3802</v>
      </c>
      <c r="G290" s="5">
        <v>2144</v>
      </c>
      <c r="H290" s="5">
        <v>348</v>
      </c>
      <c r="I290" s="5">
        <v>0</v>
      </c>
      <c r="J290" s="5">
        <v>19</v>
      </c>
      <c r="K290" s="5">
        <v>5</v>
      </c>
      <c r="L290" s="5">
        <v>560</v>
      </c>
      <c r="M290" s="5">
        <f t="shared" si="31"/>
        <v>565.80616464472746</v>
      </c>
      <c r="N290" s="5">
        <f t="shared" si="32"/>
        <v>-5.8061646447274597</v>
      </c>
      <c r="O290" s="5">
        <f t="shared" si="33"/>
        <v>33.711547881683146</v>
      </c>
      <c r="P290" s="5">
        <f t="shared" si="37"/>
        <v>683.20546556615841</v>
      </c>
      <c r="Q290" s="5">
        <f t="shared" si="34"/>
        <v>-195.73479742966558</v>
      </c>
      <c r="R290" s="5">
        <f t="shared" si="35"/>
        <v>1136.4684605790153</v>
      </c>
      <c r="S290" s="5">
        <f t="shared" si="36"/>
        <v>1.0368151151299035E-2</v>
      </c>
      <c r="T290" s="17"/>
    </row>
    <row r="291" spans="1:20">
      <c r="A291" s="5">
        <v>290</v>
      </c>
      <c r="B291" s="5">
        <v>3322</v>
      </c>
      <c r="C291" s="5">
        <v>5969</v>
      </c>
      <c r="D291" s="5">
        <v>610</v>
      </c>
      <c r="E291" s="5">
        <v>852</v>
      </c>
      <c r="F291" s="5">
        <v>4111</v>
      </c>
      <c r="G291" s="5">
        <v>2236</v>
      </c>
      <c r="H291" s="5">
        <v>375</v>
      </c>
      <c r="I291" s="5">
        <v>1</v>
      </c>
      <c r="J291" s="5">
        <v>71</v>
      </c>
      <c r="K291" s="5">
        <v>23</v>
      </c>
      <c r="L291" s="5">
        <v>569</v>
      </c>
      <c r="M291" s="5">
        <f t="shared" si="31"/>
        <v>575.69138669276481</v>
      </c>
      <c r="N291" s="5">
        <f t="shared" si="32"/>
        <v>-6.6913866927648087</v>
      </c>
      <c r="O291" s="5">
        <f t="shared" si="33"/>
        <v>44.774655872109967</v>
      </c>
      <c r="P291" s="5">
        <f t="shared" si="37"/>
        <v>0.78361807433143849</v>
      </c>
      <c r="Q291" s="5">
        <f t="shared" si="34"/>
        <v>-299.60453647576031</v>
      </c>
      <c r="R291" s="5">
        <f t="shared" si="35"/>
        <v>2004.7698084658716</v>
      </c>
      <c r="S291" s="5">
        <f t="shared" si="36"/>
        <v>1.1759906314173653E-2</v>
      </c>
      <c r="T291" s="17"/>
    </row>
    <row r="292" spans="1:20">
      <c r="A292" s="5">
        <v>291</v>
      </c>
      <c r="B292" s="5">
        <v>3600</v>
      </c>
      <c r="C292" s="5">
        <v>5807</v>
      </c>
      <c r="D292" s="5">
        <v>691</v>
      </c>
      <c r="E292" s="5">
        <v>913</v>
      </c>
      <c r="F292" s="5">
        <v>3351</v>
      </c>
      <c r="G292" s="5">
        <v>2110</v>
      </c>
      <c r="H292" s="5">
        <v>436</v>
      </c>
      <c r="I292" s="5">
        <v>0</v>
      </c>
      <c r="J292" s="5">
        <v>72</v>
      </c>
      <c r="K292" s="5">
        <v>21</v>
      </c>
      <c r="L292" s="5">
        <v>656</v>
      </c>
      <c r="M292" s="5">
        <f t="shared" si="31"/>
        <v>655.0924762986615</v>
      </c>
      <c r="N292" s="5">
        <f t="shared" si="32"/>
        <v>0.90752370133850491</v>
      </c>
      <c r="O292" s="5">
        <f t="shared" si="33"/>
        <v>0.82359926849113985</v>
      </c>
      <c r="P292" s="5">
        <f t="shared" si="37"/>
        <v>57.743439177611378</v>
      </c>
      <c r="Q292" s="5">
        <f t="shared" si="34"/>
        <v>0.74743585656076428</v>
      </c>
      <c r="R292" s="5">
        <f t="shared" si="35"/>
        <v>0.67831575505914066</v>
      </c>
      <c r="S292" s="5">
        <f t="shared" si="36"/>
        <v>1.3834202764306477E-3</v>
      </c>
      <c r="T292" s="17"/>
    </row>
    <row r="293" spans="1:20">
      <c r="A293" s="5">
        <v>292</v>
      </c>
      <c r="B293" s="5">
        <v>11620</v>
      </c>
      <c r="C293" s="5">
        <v>21564</v>
      </c>
      <c r="D293" s="5">
        <v>1160</v>
      </c>
      <c r="E293" s="5">
        <v>2042</v>
      </c>
      <c r="F293" s="5">
        <v>20024</v>
      </c>
      <c r="G293" s="5">
        <v>10568</v>
      </c>
      <c r="H293" s="5">
        <v>920</v>
      </c>
      <c r="I293" s="5">
        <v>5</v>
      </c>
      <c r="J293" s="5">
        <v>54</v>
      </c>
      <c r="K293" s="5">
        <v>7</v>
      </c>
      <c r="L293" s="5">
        <v>1138</v>
      </c>
      <c r="M293" s="5">
        <f t="shared" si="31"/>
        <v>1147.1013211995639</v>
      </c>
      <c r="N293" s="5">
        <f t="shared" si="32"/>
        <v>-9.1013211995639267</v>
      </c>
      <c r="O293" s="5">
        <f t="shared" si="33"/>
        <v>82.83404757763175</v>
      </c>
      <c r="P293" s="5">
        <f t="shared" si="37"/>
        <v>100.17697625032061</v>
      </c>
      <c r="Q293" s="5">
        <f t="shared" si="34"/>
        <v>-753.89927326398674</v>
      </c>
      <c r="R293" s="5">
        <f t="shared" si="35"/>
        <v>6861.4794380933608</v>
      </c>
      <c r="S293" s="5">
        <f t="shared" si="36"/>
        <v>7.9976460453110073E-3</v>
      </c>
      <c r="T293" s="17"/>
    </row>
    <row r="294" spans="1:20">
      <c r="A294" s="5">
        <v>293</v>
      </c>
      <c r="B294" s="5">
        <v>4248</v>
      </c>
      <c r="C294" s="5">
        <v>7004</v>
      </c>
      <c r="D294" s="5">
        <v>724</v>
      </c>
      <c r="E294" s="5">
        <v>920</v>
      </c>
      <c r="F294" s="5">
        <v>5063</v>
      </c>
      <c r="G294" s="5">
        <v>3114</v>
      </c>
      <c r="H294" s="5">
        <v>501</v>
      </c>
      <c r="I294" s="5">
        <v>5</v>
      </c>
      <c r="J294" s="5">
        <v>93</v>
      </c>
      <c r="K294" s="5">
        <v>19</v>
      </c>
      <c r="L294" s="5">
        <v>671</v>
      </c>
      <c r="M294" s="5">
        <f t="shared" si="31"/>
        <v>670.72469866149663</v>
      </c>
      <c r="N294" s="5">
        <f t="shared" si="32"/>
        <v>0.27530133850336824</v>
      </c>
      <c r="O294" s="5">
        <f t="shared" si="33"/>
        <v>7.5790826981746148E-2</v>
      </c>
      <c r="P294" s="5">
        <f t="shared" si="37"/>
        <v>87.921050221391553</v>
      </c>
      <c r="Q294" s="5">
        <f t="shared" si="34"/>
        <v>2.0865316114351912E-2</v>
      </c>
      <c r="R294" s="5">
        <f t="shared" si="35"/>
        <v>5.7442494545769801E-3</v>
      </c>
      <c r="S294" s="5">
        <f t="shared" si="36"/>
        <v>4.1028515425241171E-4</v>
      </c>
      <c r="T294" s="17"/>
    </row>
    <row r="295" spans="1:20">
      <c r="A295" s="5">
        <v>294</v>
      </c>
      <c r="B295" s="5">
        <v>2763</v>
      </c>
      <c r="C295" s="5">
        <v>4388</v>
      </c>
      <c r="D295" s="5">
        <v>564</v>
      </c>
      <c r="E295" s="5">
        <v>650</v>
      </c>
      <c r="F295" s="5">
        <v>3519</v>
      </c>
      <c r="G295" s="5">
        <v>2124</v>
      </c>
      <c r="H295" s="5">
        <v>375</v>
      </c>
      <c r="I295" s="5">
        <v>0</v>
      </c>
      <c r="J295" s="5">
        <v>62</v>
      </c>
      <c r="K295" s="5">
        <v>10</v>
      </c>
      <c r="L295" s="5">
        <v>523</v>
      </c>
      <c r="M295" s="5">
        <f t="shared" si="31"/>
        <v>524.88977061826949</v>
      </c>
      <c r="N295" s="5">
        <f t="shared" si="32"/>
        <v>-1.8897706182694947</v>
      </c>
      <c r="O295" s="5">
        <f t="shared" si="33"/>
        <v>3.5712329896746682</v>
      </c>
      <c r="P295" s="5">
        <f t="shared" si="37"/>
        <v>4.6875365780042735</v>
      </c>
      <c r="Q295" s="5">
        <f t="shared" si="34"/>
        <v>-6.7488111748819133</v>
      </c>
      <c r="R295" s="5">
        <f t="shared" si="35"/>
        <v>12.753705066540668</v>
      </c>
      <c r="S295" s="5">
        <f t="shared" si="36"/>
        <v>3.6133281420066819E-3</v>
      </c>
      <c r="T295" s="17"/>
    </row>
    <row r="296" spans="1:20">
      <c r="A296" s="5">
        <v>295</v>
      </c>
      <c r="B296" s="5">
        <v>3558</v>
      </c>
      <c r="C296" s="5">
        <v>5396</v>
      </c>
      <c r="D296" s="5">
        <v>621</v>
      </c>
      <c r="E296" s="5">
        <v>775</v>
      </c>
      <c r="F296" s="5">
        <v>3708</v>
      </c>
      <c r="G296" s="5">
        <v>2392</v>
      </c>
      <c r="H296" s="5">
        <v>403</v>
      </c>
      <c r="I296" s="5">
        <v>0</v>
      </c>
      <c r="J296" s="5">
        <v>78</v>
      </c>
      <c r="K296" s="5">
        <v>16</v>
      </c>
      <c r="L296" s="5">
        <v>568</v>
      </c>
      <c r="M296" s="5">
        <f t="shared" si="31"/>
        <v>573.4086750983796</v>
      </c>
      <c r="N296" s="5">
        <f t="shared" si="32"/>
        <v>-5.4086750983796037</v>
      </c>
      <c r="O296" s="5">
        <f t="shared" si="33"/>
        <v>29.253766319831616</v>
      </c>
      <c r="P296" s="5">
        <f t="shared" si="37"/>
        <v>12.382688740138997</v>
      </c>
      <c r="Q296" s="5">
        <f t="shared" si="34"/>
        <v>-158.22411742788921</v>
      </c>
      <c r="R296" s="5">
        <f t="shared" si="35"/>
        <v>855.78284389531461</v>
      </c>
      <c r="S296" s="5">
        <f t="shared" si="36"/>
        <v>9.5223153140485978E-3</v>
      </c>
      <c r="T296" s="17"/>
    </row>
    <row r="297" spans="1:20">
      <c r="A297" s="5">
        <v>296</v>
      </c>
      <c r="B297" s="5">
        <v>8324</v>
      </c>
      <c r="C297" s="5">
        <v>14480</v>
      </c>
      <c r="D297" s="5">
        <v>840</v>
      </c>
      <c r="E297" s="5">
        <v>1388</v>
      </c>
      <c r="F297" s="5">
        <v>13786</v>
      </c>
      <c r="G297" s="5">
        <v>7736</v>
      </c>
      <c r="H297" s="5">
        <v>662</v>
      </c>
      <c r="I297" s="5">
        <v>0</v>
      </c>
      <c r="J297" s="5">
        <v>14</v>
      </c>
      <c r="K297" s="5">
        <v>1</v>
      </c>
      <c r="L297" s="5">
        <v>834</v>
      </c>
      <c r="M297" s="5">
        <f t="shared" si="31"/>
        <v>847.38563987294503</v>
      </c>
      <c r="N297" s="5">
        <f t="shared" si="32"/>
        <v>-13.385639872945035</v>
      </c>
      <c r="O297" s="5">
        <f t="shared" si="33"/>
        <v>179.17535480817597</v>
      </c>
      <c r="P297" s="5">
        <f t="shared" si="37"/>
        <v>63.631967014657718</v>
      </c>
      <c r="Q297" s="5">
        <f t="shared" si="34"/>
        <v>-2398.3767735693941</v>
      </c>
      <c r="R297" s="5">
        <f t="shared" si="35"/>
        <v>32103.807770635747</v>
      </c>
      <c r="S297" s="5">
        <f t="shared" si="36"/>
        <v>1.6049927905209874E-2</v>
      </c>
      <c r="T297" s="17"/>
    </row>
    <row r="298" spans="1:20">
      <c r="A298" s="5">
        <v>297</v>
      </c>
      <c r="B298" s="5">
        <v>6952</v>
      </c>
      <c r="C298" s="5">
        <v>11469</v>
      </c>
      <c r="D298" s="5">
        <v>909</v>
      </c>
      <c r="E298" s="5">
        <v>1229</v>
      </c>
      <c r="F298" s="5">
        <v>7431</v>
      </c>
      <c r="G298" s="5">
        <v>4292</v>
      </c>
      <c r="H298" s="5">
        <v>646</v>
      </c>
      <c r="I298" s="5">
        <v>11</v>
      </c>
      <c r="J298" s="5">
        <v>231</v>
      </c>
      <c r="K298" s="5">
        <v>43</v>
      </c>
      <c r="L298" s="5">
        <v>779</v>
      </c>
      <c r="M298" s="5">
        <f t="shared" si="31"/>
        <v>755.64148336776077</v>
      </c>
      <c r="N298" s="5">
        <f t="shared" si="32"/>
        <v>23.35851663223923</v>
      </c>
      <c r="O298" s="5">
        <f t="shared" si="33"/>
        <v>545.62029925859667</v>
      </c>
      <c r="P298" s="5">
        <f t="shared" si="37"/>
        <v>1350.1330372774751</v>
      </c>
      <c r="Q298" s="5">
        <f t="shared" si="34"/>
        <v>12744.880835119277</v>
      </c>
      <c r="R298" s="5">
        <f t="shared" si="35"/>
        <v>297701.51096304058</v>
      </c>
      <c r="S298" s="5">
        <f t="shared" si="36"/>
        <v>2.998525883471018E-2</v>
      </c>
      <c r="T298" s="17"/>
    </row>
    <row r="299" spans="1:20">
      <c r="A299" s="5">
        <v>298</v>
      </c>
      <c r="B299" s="5">
        <v>2823</v>
      </c>
      <c r="C299" s="5">
        <v>4955</v>
      </c>
      <c r="D299" s="5">
        <v>552</v>
      </c>
      <c r="E299" s="5">
        <v>622</v>
      </c>
      <c r="F299" s="5">
        <v>3579</v>
      </c>
      <c r="G299" s="5">
        <v>1966</v>
      </c>
      <c r="H299" s="5">
        <v>348</v>
      </c>
      <c r="I299" s="5">
        <v>1</v>
      </c>
      <c r="J299" s="5">
        <v>72</v>
      </c>
      <c r="K299" s="5">
        <v>16</v>
      </c>
      <c r="L299" s="5">
        <v>503</v>
      </c>
      <c r="M299" s="5">
        <f t="shared" si="31"/>
        <v>508.62866449134418</v>
      </c>
      <c r="N299" s="5">
        <f t="shared" si="32"/>
        <v>-5.6286644913441819</v>
      </c>
      <c r="O299" s="5">
        <f t="shared" si="33"/>
        <v>31.681863956118857</v>
      </c>
      <c r="P299" s="5">
        <f t="shared" si="37"/>
        <v>840.25666949143044</v>
      </c>
      <c r="Q299" s="5">
        <f t="shared" si="34"/>
        <v>-178.32658266940331</v>
      </c>
      <c r="R299" s="5">
        <f t="shared" si="35"/>
        <v>1003.7405037340232</v>
      </c>
      <c r="S299" s="5">
        <f t="shared" si="36"/>
        <v>1.1190187855555034E-2</v>
      </c>
      <c r="T299" s="17"/>
    </row>
    <row r="300" spans="1:20">
      <c r="A300" s="5">
        <v>299</v>
      </c>
      <c r="B300" s="5">
        <v>63840</v>
      </c>
      <c r="C300" s="5">
        <v>102620</v>
      </c>
      <c r="D300" s="5">
        <v>1382</v>
      </c>
      <c r="E300" s="5">
        <v>1871</v>
      </c>
      <c r="F300" s="5">
        <v>32470</v>
      </c>
      <c r="G300" s="5">
        <v>16480</v>
      </c>
      <c r="H300" s="5">
        <v>760</v>
      </c>
      <c r="I300" s="5">
        <v>9</v>
      </c>
      <c r="J300" s="5">
        <v>197</v>
      </c>
      <c r="K300" s="5">
        <v>28</v>
      </c>
      <c r="L300" s="5">
        <v>1229</v>
      </c>
      <c r="M300" s="5">
        <f t="shared" si="31"/>
        <v>1228.1700715325396</v>
      </c>
      <c r="N300" s="5">
        <f t="shared" si="32"/>
        <v>0.82992846746037685</v>
      </c>
      <c r="O300" s="5">
        <f t="shared" si="33"/>
        <v>0.6887812611011298</v>
      </c>
      <c r="P300" s="5">
        <f t="shared" si="37"/>
        <v>41.713423007519822</v>
      </c>
      <c r="Q300" s="5">
        <f t="shared" si="34"/>
        <v>0.57163917644108631</v>
      </c>
      <c r="R300" s="5">
        <f t="shared" si="35"/>
        <v>0.47441962564406276</v>
      </c>
      <c r="S300" s="5">
        <f t="shared" si="36"/>
        <v>6.7528760574481434E-4</v>
      </c>
      <c r="T300" s="17"/>
    </row>
    <row r="301" spans="1:20">
      <c r="A301" s="5">
        <v>300</v>
      </c>
      <c r="B301" s="5">
        <v>11608</v>
      </c>
      <c r="C301" s="5">
        <v>15323</v>
      </c>
      <c r="D301" s="5">
        <v>985</v>
      </c>
      <c r="E301" s="5">
        <v>940</v>
      </c>
      <c r="F301" s="5">
        <v>8419</v>
      </c>
      <c r="G301" s="5">
        <v>5840</v>
      </c>
      <c r="H301" s="5">
        <v>594</v>
      </c>
      <c r="I301" s="5">
        <v>4</v>
      </c>
      <c r="J301" s="5">
        <v>330</v>
      </c>
      <c r="K301" s="5">
        <v>29</v>
      </c>
      <c r="L301" s="5">
        <v>705</v>
      </c>
      <c r="M301" s="5">
        <f t="shared" si="31"/>
        <v>717.83632758630097</v>
      </c>
      <c r="N301" s="5">
        <f t="shared" si="32"/>
        <v>-12.836327586300968</v>
      </c>
      <c r="O301" s="5">
        <f t="shared" si="33"/>
        <v>164.77130590283122</v>
      </c>
      <c r="P301" s="5">
        <f t="shared" si="37"/>
        <v>186.7665545269686</v>
      </c>
      <c r="Q301" s="5">
        <f t="shared" si="34"/>
        <v>-2115.0584593913477</v>
      </c>
      <c r="R301" s="5">
        <f t="shared" si="35"/>
        <v>27149.58324892438</v>
      </c>
      <c r="S301" s="5">
        <f t="shared" si="36"/>
        <v>1.8207556860001372E-2</v>
      </c>
      <c r="T301" s="17"/>
    </row>
    <row r="302" spans="1:20">
      <c r="A302" s="5">
        <v>301</v>
      </c>
      <c r="B302" s="5">
        <v>58304</v>
      </c>
      <c r="C302" s="5">
        <v>80871</v>
      </c>
      <c r="D302" s="5">
        <v>884</v>
      </c>
      <c r="E302" s="5">
        <v>1034</v>
      </c>
      <c r="F302" s="5">
        <v>2289</v>
      </c>
      <c r="G302" s="5">
        <v>1408</v>
      </c>
      <c r="H302" s="5">
        <v>340</v>
      </c>
      <c r="I302" s="5">
        <v>0</v>
      </c>
      <c r="J302" s="5">
        <v>148</v>
      </c>
      <c r="K302" s="5">
        <v>7</v>
      </c>
      <c r="L302" s="5">
        <v>715</v>
      </c>
      <c r="M302" s="5">
        <f t="shared" si="31"/>
        <v>735.66129316138267</v>
      </c>
      <c r="N302" s="5">
        <f t="shared" si="32"/>
        <v>-20.661293161382673</v>
      </c>
      <c r="O302" s="5">
        <f t="shared" si="33"/>
        <v>426.88903510059839</v>
      </c>
      <c r="P302" s="5">
        <f t="shared" si="37"/>
        <v>61.23008625121377</v>
      </c>
      <c r="Q302" s="5">
        <f t="shared" si="34"/>
        <v>-8820.0795015932417</v>
      </c>
      <c r="R302" s="5">
        <f t="shared" si="35"/>
        <v>182234.24828911992</v>
      </c>
      <c r="S302" s="5">
        <f t="shared" si="36"/>
        <v>2.8896913512423319E-2</v>
      </c>
      <c r="T302" s="17"/>
    </row>
    <row r="303" spans="1:20">
      <c r="A303" s="5">
        <v>302</v>
      </c>
      <c r="B303" s="5">
        <v>4762</v>
      </c>
      <c r="C303" s="5">
        <v>8303</v>
      </c>
      <c r="D303" s="5">
        <v>842</v>
      </c>
      <c r="E303" s="5">
        <v>1014</v>
      </c>
      <c r="F303" s="5">
        <v>6086</v>
      </c>
      <c r="G303" s="5">
        <v>3494</v>
      </c>
      <c r="H303" s="5">
        <v>569</v>
      </c>
      <c r="I303" s="5">
        <v>2</v>
      </c>
      <c r="J303" s="5">
        <v>208</v>
      </c>
      <c r="K303" s="5">
        <v>28</v>
      </c>
      <c r="L303" s="5">
        <v>725</v>
      </c>
      <c r="M303" s="5">
        <f t="shared" si="31"/>
        <v>689.89614891129679</v>
      </c>
      <c r="N303" s="5">
        <f t="shared" si="32"/>
        <v>35.103851088703209</v>
      </c>
      <c r="O303" s="5">
        <f t="shared" si="33"/>
        <v>1232.2803612578496</v>
      </c>
      <c r="P303" s="5">
        <f t="shared" si="37"/>
        <v>3109.7513132328863</v>
      </c>
      <c r="Q303" s="5">
        <f t="shared" si="34"/>
        <v>43257.786301128945</v>
      </c>
      <c r="R303" s="5">
        <f t="shared" si="35"/>
        <v>1518514.8887417761</v>
      </c>
      <c r="S303" s="5">
        <f t="shared" si="36"/>
        <v>4.8419104949935461E-2</v>
      </c>
      <c r="T303" s="17"/>
    </row>
    <row r="304" spans="1:20">
      <c r="A304" s="5">
        <v>303</v>
      </c>
      <c r="B304" s="5">
        <v>6150</v>
      </c>
      <c r="C304" s="5">
        <v>10217</v>
      </c>
      <c r="D304" s="5">
        <v>750</v>
      </c>
      <c r="E304" s="5">
        <v>969</v>
      </c>
      <c r="F304" s="5">
        <v>6253</v>
      </c>
      <c r="G304" s="5">
        <v>3742</v>
      </c>
      <c r="H304" s="5">
        <v>445</v>
      </c>
      <c r="I304" s="5">
        <v>12</v>
      </c>
      <c r="J304" s="5">
        <v>148</v>
      </c>
      <c r="K304" s="5">
        <v>28</v>
      </c>
      <c r="L304" s="5">
        <v>676</v>
      </c>
      <c r="M304" s="5">
        <f t="shared" si="31"/>
        <v>655.21972111208629</v>
      </c>
      <c r="N304" s="5">
        <f t="shared" si="32"/>
        <v>20.78027888791371</v>
      </c>
      <c r="O304" s="5">
        <f t="shared" si="33"/>
        <v>431.81999065947224</v>
      </c>
      <c r="P304" s="5">
        <f t="shared" si="37"/>
        <v>205.16472059122975</v>
      </c>
      <c r="Q304" s="5">
        <f t="shared" si="34"/>
        <v>8973.3398352801269</v>
      </c>
      <c r="R304" s="5">
        <f t="shared" si="35"/>
        <v>186468.5043331467</v>
      </c>
      <c r="S304" s="5">
        <f t="shared" si="36"/>
        <v>3.0740057526499571E-2</v>
      </c>
      <c r="T304" s="17"/>
    </row>
    <row r="305" spans="1:20">
      <c r="A305" s="5">
        <v>304</v>
      </c>
      <c r="B305" s="5">
        <v>4644</v>
      </c>
      <c r="C305" s="5">
        <v>8178</v>
      </c>
      <c r="D305" s="5">
        <v>768</v>
      </c>
      <c r="E305" s="5">
        <v>1000</v>
      </c>
      <c r="F305" s="5">
        <v>5651</v>
      </c>
      <c r="G305" s="5">
        <v>3144</v>
      </c>
      <c r="H305" s="5">
        <v>506</v>
      </c>
      <c r="I305" s="5">
        <v>4</v>
      </c>
      <c r="J305" s="5">
        <v>154</v>
      </c>
      <c r="K305" s="5">
        <v>26</v>
      </c>
      <c r="L305" s="5">
        <v>683</v>
      </c>
      <c r="M305" s="5">
        <f t="shared" si="31"/>
        <v>663.95760521657053</v>
      </c>
      <c r="N305" s="5">
        <f t="shared" si="32"/>
        <v>19.042394783429472</v>
      </c>
      <c r="O305" s="5">
        <f t="shared" si="33"/>
        <v>362.61279908798195</v>
      </c>
      <c r="P305" s="5">
        <f t="shared" si="37"/>
        <v>3.0202411606189798</v>
      </c>
      <c r="Q305" s="5">
        <f t="shared" si="34"/>
        <v>6905.0160737577471</v>
      </c>
      <c r="R305" s="5">
        <f t="shared" si="35"/>
        <v>131488.04206242115</v>
      </c>
      <c r="S305" s="5">
        <f t="shared" si="36"/>
        <v>2.7880519448652229E-2</v>
      </c>
      <c r="T305" s="17"/>
    </row>
    <row r="306" spans="1:20">
      <c r="A306" s="5">
        <v>305</v>
      </c>
      <c r="B306" s="5">
        <v>22464</v>
      </c>
      <c r="C306" s="5">
        <v>29650</v>
      </c>
      <c r="D306" s="5">
        <v>1029</v>
      </c>
      <c r="E306" s="5">
        <v>1408</v>
      </c>
      <c r="F306" s="5">
        <v>9376</v>
      </c>
      <c r="G306" s="5">
        <v>6864</v>
      </c>
      <c r="H306" s="5">
        <v>546</v>
      </c>
      <c r="I306" s="5">
        <v>3</v>
      </c>
      <c r="J306" s="5">
        <v>142</v>
      </c>
      <c r="K306" s="5">
        <v>18</v>
      </c>
      <c r="L306" s="5">
        <v>934</v>
      </c>
      <c r="M306" s="5">
        <f t="shared" si="31"/>
        <v>923.47153986482795</v>
      </c>
      <c r="N306" s="5">
        <f t="shared" si="32"/>
        <v>10.528460135172054</v>
      </c>
      <c r="O306" s="5">
        <f t="shared" si="33"/>
        <v>110.84847281790715</v>
      </c>
      <c r="P306" s="5">
        <f t="shared" si="37"/>
        <v>72.487083194798174</v>
      </c>
      <c r="Q306" s="5">
        <f t="shared" si="34"/>
        <v>1167.0637271080384</v>
      </c>
      <c r="R306" s="5">
        <f t="shared" si="35"/>
        <v>12287.383926062301</v>
      </c>
      <c r="S306" s="5">
        <f t="shared" si="36"/>
        <v>1.1272441258214191E-2</v>
      </c>
      <c r="T306" s="17"/>
    </row>
    <row r="307" spans="1:20">
      <c r="A307" s="5">
        <v>306</v>
      </c>
      <c r="B307" s="5">
        <v>3754</v>
      </c>
      <c r="C307" s="5">
        <v>6295</v>
      </c>
      <c r="D307" s="5">
        <v>791</v>
      </c>
      <c r="E307" s="5">
        <v>1072</v>
      </c>
      <c r="F307" s="5">
        <v>4343</v>
      </c>
      <c r="G307" s="5">
        <v>2590</v>
      </c>
      <c r="H307" s="5">
        <v>482</v>
      </c>
      <c r="I307" s="5">
        <v>8</v>
      </c>
      <c r="J307" s="5">
        <v>107</v>
      </c>
      <c r="K307" s="5">
        <v>20</v>
      </c>
      <c r="L307" s="5">
        <v>730</v>
      </c>
      <c r="M307" s="5">
        <f t="shared" si="31"/>
        <v>727.65917415681031</v>
      </c>
      <c r="N307" s="5">
        <f t="shared" si="32"/>
        <v>2.3408258431896911</v>
      </c>
      <c r="O307" s="5">
        <f t="shared" si="33"/>
        <v>5.4794656281447285</v>
      </c>
      <c r="P307" s="5">
        <f t="shared" si="37"/>
        <v>67.037355299245533</v>
      </c>
      <c r="Q307" s="5">
        <f t="shared" si="34"/>
        <v>12.826474749230815</v>
      </c>
      <c r="R307" s="5">
        <f t="shared" si="35"/>
        <v>30.024543570019503</v>
      </c>
      <c r="S307" s="5">
        <f t="shared" si="36"/>
        <v>3.2066107440954675E-3</v>
      </c>
      <c r="T307" s="17"/>
    </row>
    <row r="308" spans="1:20">
      <c r="A308" s="5">
        <v>307</v>
      </c>
      <c r="B308" s="5">
        <v>4452</v>
      </c>
      <c r="C308" s="5">
        <v>7998</v>
      </c>
      <c r="D308" s="5">
        <v>666</v>
      </c>
      <c r="E308" s="5">
        <v>948</v>
      </c>
      <c r="F308" s="5">
        <v>7037</v>
      </c>
      <c r="G308" s="5">
        <v>3768</v>
      </c>
      <c r="H308" s="5">
        <v>397</v>
      </c>
      <c r="I308" s="5">
        <v>0</v>
      </c>
      <c r="J308" s="5">
        <v>22</v>
      </c>
      <c r="K308" s="5">
        <v>3</v>
      </c>
      <c r="L308" s="5">
        <v>658</v>
      </c>
      <c r="M308" s="5">
        <f t="shared" si="31"/>
        <v>659.85191513486654</v>
      </c>
      <c r="N308" s="5">
        <f t="shared" si="32"/>
        <v>-1.8519151348665446</v>
      </c>
      <c r="O308" s="5">
        <f t="shared" si="33"/>
        <v>3.4295896667477721</v>
      </c>
      <c r="P308" s="5">
        <f t="shared" si="37"/>
        <v>17.579076909071961</v>
      </c>
      <c r="Q308" s="5">
        <f t="shared" si="34"/>
        <v>-6.3513090102321081</v>
      </c>
      <c r="R308" s="5">
        <f t="shared" si="35"/>
        <v>11.762085282263094</v>
      </c>
      <c r="S308" s="5">
        <f t="shared" si="36"/>
        <v>2.8144606912865419E-3</v>
      </c>
      <c r="T308" s="17"/>
    </row>
    <row r="309" spans="1:20">
      <c r="A309" s="5">
        <v>308</v>
      </c>
      <c r="B309" s="5">
        <v>3576</v>
      </c>
      <c r="C309" s="5">
        <v>5525</v>
      </c>
      <c r="D309" s="5">
        <v>664</v>
      </c>
      <c r="E309" s="5">
        <v>870</v>
      </c>
      <c r="F309" s="5">
        <v>4229</v>
      </c>
      <c r="G309" s="5">
        <v>2672</v>
      </c>
      <c r="H309" s="5">
        <v>403</v>
      </c>
      <c r="I309" s="5">
        <v>2</v>
      </c>
      <c r="J309" s="5">
        <v>84</v>
      </c>
      <c r="K309" s="5">
        <v>13</v>
      </c>
      <c r="L309" s="5">
        <v>618</v>
      </c>
      <c r="M309" s="5">
        <f t="shared" si="31"/>
        <v>609.75009464404434</v>
      </c>
      <c r="N309" s="5">
        <f t="shared" si="32"/>
        <v>8.2499053559556614</v>
      </c>
      <c r="O309" s="5">
        <f t="shared" si="33"/>
        <v>68.060938382225913</v>
      </c>
      <c r="P309" s="5">
        <f t="shared" si="37"/>
        <v>102.04677722879539</v>
      </c>
      <c r="Q309" s="5">
        <f t="shared" si="34"/>
        <v>561.49630009089378</v>
      </c>
      <c r="R309" s="5">
        <f t="shared" si="35"/>
        <v>4632.291333469153</v>
      </c>
      <c r="S309" s="5">
        <f t="shared" si="36"/>
        <v>1.3349361417403983E-2</v>
      </c>
      <c r="T309" s="17"/>
    </row>
    <row r="310" spans="1:20">
      <c r="A310" s="5">
        <v>309</v>
      </c>
      <c r="B310" s="5">
        <v>3028</v>
      </c>
      <c r="C310" s="5">
        <v>4794</v>
      </c>
      <c r="D310" s="5">
        <v>579</v>
      </c>
      <c r="E310" s="5">
        <v>740</v>
      </c>
      <c r="F310" s="5">
        <v>3574</v>
      </c>
      <c r="G310" s="5">
        <v>2184</v>
      </c>
      <c r="H310" s="5">
        <v>349</v>
      </c>
      <c r="I310" s="5">
        <v>2</v>
      </c>
      <c r="J310" s="5">
        <v>59</v>
      </c>
      <c r="K310" s="5">
        <v>12</v>
      </c>
      <c r="L310" s="5">
        <v>548</v>
      </c>
      <c r="M310" s="5">
        <f t="shared" si="31"/>
        <v>545.31500525769513</v>
      </c>
      <c r="N310" s="5">
        <f t="shared" si="32"/>
        <v>2.6849947423048661</v>
      </c>
      <c r="O310" s="5">
        <f t="shared" si="33"/>
        <v>7.2091967662047747</v>
      </c>
      <c r="P310" s="5">
        <f t="shared" si="37"/>
        <v>30.968230137923271</v>
      </c>
      <c r="Q310" s="5">
        <f t="shared" si="34"/>
        <v>19.356655413501063</v>
      </c>
      <c r="R310" s="5">
        <f t="shared" si="35"/>
        <v>51.972518013857382</v>
      </c>
      <c r="S310" s="5">
        <f t="shared" si="36"/>
        <v>4.8996254421621649E-3</v>
      </c>
      <c r="T310" s="17"/>
    </row>
    <row r="311" spans="1:20">
      <c r="A311" s="5">
        <v>310</v>
      </c>
      <c r="B311" s="5">
        <v>4022</v>
      </c>
      <c r="C311" s="5">
        <v>6503</v>
      </c>
      <c r="D311" s="5">
        <v>647</v>
      </c>
      <c r="E311" s="5">
        <v>995</v>
      </c>
      <c r="F311" s="5">
        <v>5416</v>
      </c>
      <c r="G311" s="5">
        <v>3312</v>
      </c>
      <c r="H311" s="5">
        <v>423</v>
      </c>
      <c r="I311" s="5">
        <v>3</v>
      </c>
      <c r="J311" s="5">
        <v>65</v>
      </c>
      <c r="K311" s="5">
        <v>14</v>
      </c>
      <c r="L311" s="5">
        <v>616</v>
      </c>
      <c r="M311" s="5">
        <f t="shared" si="31"/>
        <v>613.04086463274757</v>
      </c>
      <c r="N311" s="5">
        <f t="shared" si="32"/>
        <v>2.9591353672524292</v>
      </c>
      <c r="O311" s="5">
        <f t="shared" si="33"/>
        <v>8.7564821217241686</v>
      </c>
      <c r="P311" s="5">
        <f t="shared" si="37"/>
        <v>7.515308224664044E-2</v>
      </c>
      <c r="Q311" s="5">
        <f t="shared" si="34"/>
        <v>25.911615939107577</v>
      </c>
      <c r="R311" s="5">
        <f t="shared" si="35"/>
        <v>76.675979148075001</v>
      </c>
      <c r="S311" s="5">
        <f t="shared" si="36"/>
        <v>4.8037911806045929E-3</v>
      </c>
      <c r="T311" s="17"/>
    </row>
    <row r="312" spans="1:20">
      <c r="A312" s="5">
        <v>311</v>
      </c>
      <c r="B312" s="5">
        <v>52736</v>
      </c>
      <c r="C312" s="5">
        <v>73584</v>
      </c>
      <c r="D312" s="5">
        <v>1635</v>
      </c>
      <c r="E312" s="5">
        <v>2824</v>
      </c>
      <c r="F312" s="5">
        <v>18580</v>
      </c>
      <c r="G312" s="5">
        <v>10144</v>
      </c>
      <c r="H312" s="5">
        <v>876</v>
      </c>
      <c r="I312" s="5">
        <v>0</v>
      </c>
      <c r="J312" s="5">
        <v>24</v>
      </c>
      <c r="K312" s="5">
        <v>4</v>
      </c>
      <c r="L312" s="5">
        <v>1622</v>
      </c>
      <c r="M312" s="5">
        <f t="shared" si="31"/>
        <v>1627.3369716186864</v>
      </c>
      <c r="N312" s="5">
        <f t="shared" si="32"/>
        <v>-5.336971618686448</v>
      </c>
      <c r="O312" s="5">
        <f t="shared" si="33"/>
        <v>28.483266058664643</v>
      </c>
      <c r="P312" s="5">
        <f t="shared" si="37"/>
        <v>68.825391122143841</v>
      </c>
      <c r="Q312" s="5">
        <f t="shared" si="34"/>
        <v>-152.0143825625882</v>
      </c>
      <c r="R312" s="5">
        <f t="shared" si="35"/>
        <v>811.29644536867727</v>
      </c>
      <c r="S312" s="5">
        <f t="shared" si="36"/>
        <v>3.2903647464158125E-3</v>
      </c>
      <c r="T312" s="17"/>
    </row>
    <row r="313" spans="1:20">
      <c r="A313" s="5">
        <v>312</v>
      </c>
      <c r="B313" s="5">
        <v>47376</v>
      </c>
      <c r="C313" s="5">
        <v>70212</v>
      </c>
      <c r="D313" s="5">
        <v>1557</v>
      </c>
      <c r="E313" s="5">
        <v>2051</v>
      </c>
      <c r="F313" s="5">
        <v>22710</v>
      </c>
      <c r="G313" s="5">
        <v>13344</v>
      </c>
      <c r="H313" s="5">
        <v>697</v>
      </c>
      <c r="I313" s="5">
        <v>9</v>
      </c>
      <c r="J313" s="5">
        <v>186</v>
      </c>
      <c r="K313" s="5">
        <v>23</v>
      </c>
      <c r="L313" s="5">
        <v>1426</v>
      </c>
      <c r="M313" s="5">
        <f t="shared" si="31"/>
        <v>1415.0267005999649</v>
      </c>
      <c r="N313" s="5">
        <f t="shared" si="32"/>
        <v>10.973299400035103</v>
      </c>
      <c r="O313" s="5">
        <f t="shared" si="33"/>
        <v>120.41329972281075</v>
      </c>
      <c r="P313" s="5">
        <f t="shared" si="37"/>
        <v>266.02494070414815</v>
      </c>
      <c r="Q313" s="5">
        <f t="shared" si="34"/>
        <v>1321.3311896045661</v>
      </c>
      <c r="R313" s="5">
        <f t="shared" si="35"/>
        <v>14499.362750135455</v>
      </c>
      <c r="S313" s="5">
        <f t="shared" si="36"/>
        <v>7.6951608695898337E-3</v>
      </c>
      <c r="T313" s="17"/>
    </row>
    <row r="314" spans="1:20">
      <c r="A314" s="5">
        <v>313</v>
      </c>
      <c r="B314" s="5">
        <v>3234</v>
      </c>
      <c r="C314" s="5">
        <v>5113</v>
      </c>
      <c r="D314" s="5">
        <v>756</v>
      </c>
      <c r="E314" s="5">
        <v>937</v>
      </c>
      <c r="F314" s="5">
        <v>3476</v>
      </c>
      <c r="G314" s="5">
        <v>2174</v>
      </c>
      <c r="H314" s="5">
        <v>347</v>
      </c>
      <c r="I314" s="5">
        <v>0</v>
      </c>
      <c r="J314" s="5">
        <v>58</v>
      </c>
      <c r="K314" s="5">
        <v>17</v>
      </c>
      <c r="L314" s="5">
        <v>724</v>
      </c>
      <c r="M314" s="5">
        <f t="shared" si="31"/>
        <v>727.80500243909444</v>
      </c>
      <c r="N314" s="5">
        <f t="shared" si="32"/>
        <v>-3.8050024390944372</v>
      </c>
      <c r="O314" s="5">
        <f t="shared" si="33"/>
        <v>14.478043561514617</v>
      </c>
      <c r="P314" s="5">
        <f t="shared" si="37"/>
        <v>218.39820524841954</v>
      </c>
      <c r="Q314" s="5">
        <f t="shared" si="34"/>
        <v>-55.088991064878634</v>
      </c>
      <c r="R314" s="5">
        <f t="shared" si="35"/>
        <v>209.61374536911487</v>
      </c>
      <c r="S314" s="5">
        <f t="shared" si="36"/>
        <v>5.2555282307934215E-3</v>
      </c>
      <c r="T314" s="17"/>
    </row>
    <row r="315" spans="1:20">
      <c r="A315" s="5">
        <v>314</v>
      </c>
      <c r="B315" s="5">
        <v>3322</v>
      </c>
      <c r="C315" s="5">
        <v>5553</v>
      </c>
      <c r="D315" s="5">
        <v>702</v>
      </c>
      <c r="E315" s="5">
        <v>863</v>
      </c>
      <c r="F315" s="5">
        <v>3484</v>
      </c>
      <c r="G315" s="5">
        <v>1968</v>
      </c>
      <c r="H315" s="5">
        <v>328</v>
      </c>
      <c r="I315" s="5">
        <v>2</v>
      </c>
      <c r="J315" s="5">
        <v>74</v>
      </c>
      <c r="K315" s="5">
        <v>14</v>
      </c>
      <c r="L315" s="5">
        <v>656</v>
      </c>
      <c r="M315" s="5">
        <f t="shared" si="31"/>
        <v>656.21193084217794</v>
      </c>
      <c r="N315" s="5">
        <f t="shared" si="32"/>
        <v>-0.21193084217793512</v>
      </c>
      <c r="O315" s="5">
        <f t="shared" si="33"/>
        <v>4.4914681866248841E-2</v>
      </c>
      <c r="P315" s="5">
        <f t="shared" si="37"/>
        <v>12.910163500568103</v>
      </c>
      <c r="Q315" s="5">
        <f t="shared" si="34"/>
        <v>-9.5188063540681475E-3</v>
      </c>
      <c r="R315" s="5">
        <f t="shared" si="35"/>
        <v>2.0173286471463427E-3</v>
      </c>
      <c r="S315" s="5">
        <f t="shared" si="36"/>
        <v>3.2306530819807181E-4</v>
      </c>
      <c r="T315" s="17"/>
    </row>
    <row r="316" spans="1:20">
      <c r="A316" s="5">
        <v>315</v>
      </c>
      <c r="B316" s="5">
        <v>6768</v>
      </c>
      <c r="C316" s="5">
        <v>11525</v>
      </c>
      <c r="D316" s="5">
        <v>768</v>
      </c>
      <c r="E316" s="5">
        <v>930</v>
      </c>
      <c r="F316" s="5">
        <v>7048</v>
      </c>
      <c r="G316" s="5">
        <v>4012</v>
      </c>
      <c r="H316" s="5">
        <v>408</v>
      </c>
      <c r="I316" s="5">
        <v>2</v>
      </c>
      <c r="J316" s="5">
        <v>180</v>
      </c>
      <c r="K316" s="5">
        <v>44</v>
      </c>
      <c r="L316" s="5">
        <v>672</v>
      </c>
      <c r="M316" s="5">
        <f t="shared" si="31"/>
        <v>651.27553930087709</v>
      </c>
      <c r="N316" s="5">
        <f t="shared" si="32"/>
        <v>20.724460699122915</v>
      </c>
      <c r="O316" s="5">
        <f t="shared" si="33"/>
        <v>429.50327126949026</v>
      </c>
      <c r="P316" s="5">
        <f t="shared" si="37"/>
        <v>438.33249077065375</v>
      </c>
      <c r="Q316" s="5">
        <f t="shared" si="34"/>
        <v>8901.2236655692795</v>
      </c>
      <c r="R316" s="5">
        <f t="shared" si="35"/>
        <v>184473.06003119334</v>
      </c>
      <c r="S316" s="5">
        <f t="shared" si="36"/>
        <v>3.0839971278456717E-2</v>
      </c>
      <c r="T316" s="17"/>
    </row>
    <row r="317" spans="1:20">
      <c r="A317" s="5">
        <v>316</v>
      </c>
      <c r="B317" s="5">
        <v>11304</v>
      </c>
      <c r="C317" s="5">
        <v>20647</v>
      </c>
      <c r="D317" s="5">
        <v>1141</v>
      </c>
      <c r="E317" s="5">
        <v>1874</v>
      </c>
      <c r="F317" s="5">
        <v>14792</v>
      </c>
      <c r="G317" s="5">
        <v>7800</v>
      </c>
      <c r="H317" s="5">
        <v>732</v>
      </c>
      <c r="I317" s="5">
        <v>18</v>
      </c>
      <c r="J317" s="5">
        <v>168</v>
      </c>
      <c r="K317" s="5">
        <v>49</v>
      </c>
      <c r="L317" s="5">
        <v>1065</v>
      </c>
      <c r="M317" s="5">
        <f t="shared" si="31"/>
        <v>1060.1782065242974</v>
      </c>
      <c r="N317" s="5">
        <f t="shared" si="32"/>
        <v>4.8217934757026342</v>
      </c>
      <c r="O317" s="5">
        <f t="shared" si="33"/>
        <v>23.249692322328489</v>
      </c>
      <c r="P317" s="5">
        <f t="shared" si="37"/>
        <v>252.89482481884571</v>
      </c>
      <c r="Q317" s="5">
        <f t="shared" si="34"/>
        <v>112.10521475189714</v>
      </c>
      <c r="R317" s="5">
        <f t="shared" si="35"/>
        <v>540.54819308294032</v>
      </c>
      <c r="S317" s="5">
        <f t="shared" si="36"/>
        <v>4.5275056109883886E-3</v>
      </c>
      <c r="T317" s="17"/>
    </row>
    <row r="318" spans="1:20">
      <c r="A318" s="5">
        <v>317</v>
      </c>
      <c r="B318" s="5">
        <v>13544</v>
      </c>
      <c r="C318" s="5">
        <v>18474</v>
      </c>
      <c r="D318" s="5">
        <v>759</v>
      </c>
      <c r="E318" s="5">
        <v>1082</v>
      </c>
      <c r="F318" s="5">
        <v>7326</v>
      </c>
      <c r="G318" s="5">
        <v>4120</v>
      </c>
      <c r="H318" s="5">
        <v>408</v>
      </c>
      <c r="I318" s="5">
        <v>0</v>
      </c>
      <c r="J318" s="5">
        <v>36</v>
      </c>
      <c r="K318" s="5">
        <v>5</v>
      </c>
      <c r="L318" s="5">
        <v>733</v>
      </c>
      <c r="M318" s="5">
        <f t="shared" si="31"/>
        <v>737.8552189336051</v>
      </c>
      <c r="N318" s="5">
        <f t="shared" si="32"/>
        <v>-4.8552189336051015</v>
      </c>
      <c r="O318" s="5">
        <f t="shared" si="33"/>
        <v>23.573150893237457</v>
      </c>
      <c r="P318" s="5">
        <f t="shared" si="37"/>
        <v>93.644569169895902</v>
      </c>
      <c r="Q318" s="5">
        <f t="shared" si="34"/>
        <v>-114.45280854157652</v>
      </c>
      <c r="R318" s="5">
        <f t="shared" si="35"/>
        <v>555.69344303534194</v>
      </c>
      <c r="S318" s="5">
        <f t="shared" si="36"/>
        <v>6.6237638930492513E-3</v>
      </c>
      <c r="T318" s="17"/>
    </row>
    <row r="319" spans="1:20">
      <c r="A319" s="5">
        <v>318</v>
      </c>
      <c r="B319" s="5">
        <v>3418</v>
      </c>
      <c r="C319" s="5">
        <v>5659</v>
      </c>
      <c r="D319" s="5">
        <v>581</v>
      </c>
      <c r="E319" s="5">
        <v>770</v>
      </c>
      <c r="F319" s="5">
        <v>4491</v>
      </c>
      <c r="G319" s="5">
        <v>2620</v>
      </c>
      <c r="H319" s="5">
        <v>327</v>
      </c>
      <c r="I319" s="5">
        <v>2</v>
      </c>
      <c r="J319" s="5">
        <v>51</v>
      </c>
      <c r="K319" s="5">
        <v>6</v>
      </c>
      <c r="L319" s="5">
        <v>546</v>
      </c>
      <c r="M319" s="5">
        <f t="shared" si="31"/>
        <v>548.97480333500812</v>
      </c>
      <c r="N319" s="5">
        <f t="shared" si="32"/>
        <v>-2.9748033350081187</v>
      </c>
      <c r="O319" s="5">
        <f t="shared" si="33"/>
        <v>8.8494548819754257</v>
      </c>
      <c r="P319" s="5">
        <f t="shared" si="37"/>
        <v>3.5359628234468494</v>
      </c>
      <c r="Q319" s="5">
        <f t="shared" si="34"/>
        <v>-26.325387895904374</v>
      </c>
      <c r="R319" s="5">
        <f t="shared" si="35"/>
        <v>78.3128517081187</v>
      </c>
      <c r="S319" s="5">
        <f t="shared" si="36"/>
        <v>5.4483577564251257E-3</v>
      </c>
      <c r="T319" s="17"/>
    </row>
    <row r="320" spans="1:20">
      <c r="A320" s="5">
        <v>319</v>
      </c>
      <c r="B320" s="5">
        <v>3662</v>
      </c>
      <c r="C320" s="5">
        <v>6476</v>
      </c>
      <c r="D320" s="5">
        <v>560</v>
      </c>
      <c r="E320" s="5">
        <v>677</v>
      </c>
      <c r="F320" s="5">
        <v>4930</v>
      </c>
      <c r="G320" s="5">
        <v>2660</v>
      </c>
      <c r="H320" s="5">
        <v>319</v>
      </c>
      <c r="I320" s="5">
        <v>2</v>
      </c>
      <c r="J320" s="5">
        <v>67</v>
      </c>
      <c r="K320" s="5">
        <v>14</v>
      </c>
      <c r="L320" s="5">
        <v>522</v>
      </c>
      <c r="M320" s="5">
        <f t="shared" si="31"/>
        <v>519.39955898689652</v>
      </c>
      <c r="N320" s="5">
        <f t="shared" si="32"/>
        <v>2.6004410131034774</v>
      </c>
      <c r="O320" s="5">
        <f t="shared" si="33"/>
        <v>6.7622934626306401</v>
      </c>
      <c r="P320" s="5">
        <f t="shared" si="37"/>
        <v>31.083349541150294</v>
      </c>
      <c r="Q320" s="5">
        <f t="shared" si="34"/>
        <v>17.584945262866245</v>
      </c>
      <c r="R320" s="5">
        <f t="shared" si="35"/>
        <v>45.728612874737095</v>
      </c>
      <c r="S320" s="5">
        <f t="shared" si="36"/>
        <v>4.9816877645660488E-3</v>
      </c>
      <c r="T320" s="17"/>
    </row>
    <row r="321" spans="1:20">
      <c r="A321" s="5">
        <v>320</v>
      </c>
      <c r="B321" s="5">
        <v>56672</v>
      </c>
      <c r="C321" s="5">
        <v>104966</v>
      </c>
      <c r="D321" s="5">
        <v>2579</v>
      </c>
      <c r="E321" s="5">
        <v>1850</v>
      </c>
      <c r="F321" s="5">
        <v>78678</v>
      </c>
      <c r="G321" s="5">
        <v>37408</v>
      </c>
      <c r="H321" s="5">
        <v>1831</v>
      </c>
      <c r="I321" s="5">
        <v>20</v>
      </c>
      <c r="J321" s="5">
        <v>1372</v>
      </c>
      <c r="K321" s="5">
        <v>47</v>
      </c>
      <c r="L321" s="5">
        <v>1334</v>
      </c>
      <c r="M321" s="5">
        <f t="shared" si="31"/>
        <v>1383.7286189336023</v>
      </c>
      <c r="N321" s="5">
        <f t="shared" si="32"/>
        <v>-49.72861893360232</v>
      </c>
      <c r="O321" s="5">
        <f t="shared" si="33"/>
        <v>2472.9355410434309</v>
      </c>
      <c r="P321" s="5">
        <f t="shared" si="37"/>
        <v>2738.3305149059288</v>
      </c>
      <c r="Q321" s="5">
        <f t="shared" si="34"/>
        <v>-122975.66916791046</v>
      </c>
      <c r="R321" s="5">
        <f t="shared" si="35"/>
        <v>6115410.1901557669</v>
      </c>
      <c r="S321" s="5">
        <f t="shared" si="36"/>
        <v>3.7277825287557964E-2</v>
      </c>
      <c r="T321" s="17"/>
    </row>
    <row r="322" spans="1:20">
      <c r="A322" s="5">
        <v>321</v>
      </c>
      <c r="B322" s="5">
        <v>3294</v>
      </c>
      <c r="C322" s="5">
        <v>5499</v>
      </c>
      <c r="D322" s="5">
        <v>526</v>
      </c>
      <c r="E322" s="5">
        <v>599</v>
      </c>
      <c r="F322" s="5">
        <v>4658</v>
      </c>
      <c r="G322" s="5">
        <v>2710</v>
      </c>
      <c r="H322" s="5">
        <v>305</v>
      </c>
      <c r="I322" s="5">
        <v>2</v>
      </c>
      <c r="J322" s="5">
        <v>57</v>
      </c>
      <c r="K322" s="5">
        <v>6</v>
      </c>
      <c r="L322" s="5">
        <v>488</v>
      </c>
      <c r="M322" s="5">
        <f t="shared" si="31"/>
        <v>486.91392885987011</v>
      </c>
      <c r="N322" s="5">
        <f t="shared" si="32"/>
        <v>1.0860711401298886</v>
      </c>
      <c r="O322" s="5">
        <f t="shared" si="33"/>
        <v>1.1795505214230362</v>
      </c>
      <c r="P322" s="5">
        <f t="shared" si="37"/>
        <v>2582.1327272894587</v>
      </c>
      <c r="Q322" s="5">
        <f t="shared" si="34"/>
        <v>1.2810757796427215</v>
      </c>
      <c r="R322" s="5">
        <f t="shared" si="35"/>
        <v>1.3913394325893564</v>
      </c>
      <c r="S322" s="5">
        <f t="shared" si="36"/>
        <v>2.2255556150202636E-3</v>
      </c>
      <c r="T322" s="17"/>
    </row>
    <row r="323" spans="1:20">
      <c r="A323" s="5">
        <v>322</v>
      </c>
      <c r="B323" s="5">
        <v>3110</v>
      </c>
      <c r="C323" s="5">
        <v>5405</v>
      </c>
      <c r="D323" s="5">
        <v>732</v>
      </c>
      <c r="E323" s="5">
        <v>892</v>
      </c>
      <c r="F323" s="5">
        <v>4605</v>
      </c>
      <c r="G323" s="5">
        <v>2540</v>
      </c>
      <c r="H323" s="5">
        <v>342</v>
      </c>
      <c r="I323" s="5">
        <v>2</v>
      </c>
      <c r="J323" s="5">
        <v>33</v>
      </c>
      <c r="K323" s="5">
        <v>10</v>
      </c>
      <c r="L323" s="5">
        <v>712</v>
      </c>
      <c r="M323" s="5">
        <f t="shared" ref="M323:M386" si="38">$AE$3+$AD$3*B323+$AC$3*C323+$AB$3*D323+$AA$3*E323+$Z$3*F323+$Y$3*G323+$X$3*H323+$W$3*I323+$V$3*J323+$U$3*K323</f>
        <v>721.65262732918598</v>
      </c>
      <c r="N323" s="5">
        <f t="shared" ref="N323:N386" si="39">L323-M323</f>
        <v>-9.6526273291859752</v>
      </c>
      <c r="O323" s="5">
        <f t="shared" ref="O323:O386" si="40">N323^2</f>
        <v>93.17321435614798</v>
      </c>
      <c r="P323" s="5">
        <f t="shared" si="37"/>
        <v>115.31964481488687</v>
      </c>
      <c r="Q323" s="5">
        <f t="shared" ref="Q323:Q386" si="41">N323^3</f>
        <v>-899.36631524225709</v>
      </c>
      <c r="R323" s="5">
        <f t="shared" ref="R323:R386" si="42">N323^4</f>
        <v>8681.2478734566994</v>
      </c>
      <c r="S323" s="5">
        <f t="shared" ref="S323:S386" si="43">ABS(N323/L323)</f>
        <v>1.3557060855598279E-2</v>
      </c>
      <c r="T323" s="17"/>
    </row>
    <row r="324" spans="1:20">
      <c r="A324" s="5">
        <v>323</v>
      </c>
      <c r="B324" s="5">
        <v>3806</v>
      </c>
      <c r="C324" s="5">
        <v>6486</v>
      </c>
      <c r="D324" s="5">
        <v>722</v>
      </c>
      <c r="E324" s="5">
        <v>880</v>
      </c>
      <c r="F324" s="5">
        <v>4955</v>
      </c>
      <c r="G324" s="5">
        <v>2772</v>
      </c>
      <c r="H324" s="5">
        <v>361</v>
      </c>
      <c r="I324" s="5">
        <v>1</v>
      </c>
      <c r="J324" s="5">
        <v>79</v>
      </c>
      <c r="K324" s="5">
        <v>17</v>
      </c>
      <c r="L324" s="5">
        <v>658</v>
      </c>
      <c r="M324" s="5">
        <f t="shared" si="38"/>
        <v>674.54545350833291</v>
      </c>
      <c r="N324" s="5">
        <f t="shared" si="39"/>
        <v>-16.545453508332912</v>
      </c>
      <c r="O324" s="5">
        <f t="shared" si="40"/>
        <v>273.75203179640584</v>
      </c>
      <c r="P324" s="5">
        <f t="shared" ref="P324:P387" si="44">(N324-N323)^2</f>
        <v>47.511052735933362</v>
      </c>
      <c r="Q324" s="5">
        <f t="shared" si="41"/>
        <v>-4529.3515148991064</v>
      </c>
      <c r="R324" s="5">
        <f t="shared" si="42"/>
        <v>74940.174912660397</v>
      </c>
      <c r="S324" s="5">
        <f t="shared" si="43"/>
        <v>2.5145066122086491E-2</v>
      </c>
      <c r="T324" s="17"/>
    </row>
    <row r="325" spans="1:20">
      <c r="A325" s="5">
        <v>324</v>
      </c>
      <c r="B325" s="5">
        <v>3776</v>
      </c>
      <c r="C325" s="5">
        <v>6736</v>
      </c>
      <c r="D325" s="5">
        <v>577</v>
      </c>
      <c r="E325" s="5">
        <v>719</v>
      </c>
      <c r="F325" s="5">
        <v>4846</v>
      </c>
      <c r="G325" s="5">
        <v>2614</v>
      </c>
      <c r="H325" s="5">
        <v>371</v>
      </c>
      <c r="I325" s="5">
        <v>3</v>
      </c>
      <c r="J325" s="5">
        <v>97</v>
      </c>
      <c r="K325" s="5">
        <v>22</v>
      </c>
      <c r="L325" s="5">
        <v>529</v>
      </c>
      <c r="M325" s="5">
        <f t="shared" si="38"/>
        <v>517.49685027483565</v>
      </c>
      <c r="N325" s="5">
        <f t="shared" si="39"/>
        <v>11.503149725164349</v>
      </c>
      <c r="O325" s="5">
        <f t="shared" si="40"/>
        <v>132.32245359954862</v>
      </c>
      <c r="P325" s="5">
        <f t="shared" si="44"/>
        <v>786.72414335015299</v>
      </c>
      <c r="Q325" s="5">
        <f t="shared" si="41"/>
        <v>1522.12499575672</v>
      </c>
      <c r="R325" s="5">
        <f t="shared" si="42"/>
        <v>17509.231726604699</v>
      </c>
      <c r="S325" s="5">
        <f t="shared" si="43"/>
        <v>2.1745084546624476E-2</v>
      </c>
      <c r="T325" s="17"/>
    </row>
    <row r="326" spans="1:20">
      <c r="A326" s="5">
        <v>325</v>
      </c>
      <c r="B326" s="5">
        <v>39040</v>
      </c>
      <c r="C326" s="5">
        <v>55633</v>
      </c>
      <c r="D326" s="5">
        <v>1684</v>
      </c>
      <c r="E326" s="5">
        <v>2123</v>
      </c>
      <c r="F326" s="5">
        <v>32021</v>
      </c>
      <c r="G326" s="5">
        <v>19712</v>
      </c>
      <c r="H326" s="5">
        <v>1101</v>
      </c>
      <c r="I326" s="5">
        <v>16</v>
      </c>
      <c r="J326" s="5">
        <v>617</v>
      </c>
      <c r="K326" s="5">
        <v>58</v>
      </c>
      <c r="L326" s="5">
        <v>1183</v>
      </c>
      <c r="M326" s="5">
        <f t="shared" si="38"/>
        <v>1189.2157480355343</v>
      </c>
      <c r="N326" s="5">
        <f t="shared" si="39"/>
        <v>-6.2157480355342614</v>
      </c>
      <c r="O326" s="5">
        <f t="shared" si="40"/>
        <v>38.635523641248028</v>
      </c>
      <c r="P326" s="5">
        <f t="shared" si="44"/>
        <v>313.95933785409022</v>
      </c>
      <c r="Q326" s="5">
        <f t="shared" si="41"/>
        <v>-240.14868017492495</v>
      </c>
      <c r="R326" s="5">
        <f t="shared" si="42"/>
        <v>1492.7036870334352</v>
      </c>
      <c r="S326" s="5">
        <f t="shared" si="43"/>
        <v>5.2542248821084202E-3</v>
      </c>
      <c r="T326" s="17"/>
    </row>
    <row r="327" spans="1:20">
      <c r="A327" s="5">
        <v>326</v>
      </c>
      <c r="B327" s="5">
        <v>4032</v>
      </c>
      <c r="C327" s="5">
        <v>7278</v>
      </c>
      <c r="D327" s="5">
        <v>684</v>
      </c>
      <c r="E327" s="5">
        <v>848</v>
      </c>
      <c r="F327" s="5">
        <v>4935</v>
      </c>
      <c r="G327" s="5">
        <v>2644</v>
      </c>
      <c r="H327" s="5">
        <v>432</v>
      </c>
      <c r="I327" s="5">
        <v>7</v>
      </c>
      <c r="J327" s="5">
        <v>139</v>
      </c>
      <c r="K327" s="5">
        <v>34</v>
      </c>
      <c r="L327" s="5">
        <v>607</v>
      </c>
      <c r="M327" s="5">
        <f t="shared" si="38"/>
        <v>600.21489728860797</v>
      </c>
      <c r="N327" s="5">
        <f t="shared" si="39"/>
        <v>6.7851027113920281</v>
      </c>
      <c r="O327" s="5">
        <f t="shared" si="40"/>
        <v>46.037618804139449</v>
      </c>
      <c r="P327" s="5">
        <f t="shared" si="44"/>
        <v>169.02212014385387</v>
      </c>
      <c r="Q327" s="5">
        <f t="shared" si="41"/>
        <v>312.3699721739992</v>
      </c>
      <c r="R327" s="5">
        <f t="shared" si="42"/>
        <v>2119.4623451552543</v>
      </c>
      <c r="S327" s="5">
        <f t="shared" si="43"/>
        <v>1.1178093428981925E-2</v>
      </c>
      <c r="T327" s="17"/>
    </row>
    <row r="328" spans="1:20">
      <c r="A328" s="5">
        <v>327</v>
      </c>
      <c r="B328" s="5">
        <v>21248</v>
      </c>
      <c r="C328" s="5">
        <v>34095</v>
      </c>
      <c r="D328" s="5">
        <v>1049</v>
      </c>
      <c r="E328" s="5">
        <v>1438</v>
      </c>
      <c r="F328" s="5">
        <v>11280</v>
      </c>
      <c r="G328" s="5">
        <v>6664</v>
      </c>
      <c r="H328" s="5">
        <v>536</v>
      </c>
      <c r="I328" s="5">
        <v>20</v>
      </c>
      <c r="J328" s="5">
        <v>199</v>
      </c>
      <c r="K328" s="5">
        <v>32</v>
      </c>
      <c r="L328" s="5">
        <v>918</v>
      </c>
      <c r="M328" s="5">
        <f t="shared" si="38"/>
        <v>912.80150731134552</v>
      </c>
      <c r="N328" s="5">
        <f t="shared" si="39"/>
        <v>5.1984926886544827</v>
      </c>
      <c r="O328" s="5">
        <f t="shared" si="40"/>
        <v>27.024326233994113</v>
      </c>
      <c r="P328" s="5">
        <f t="shared" si="44"/>
        <v>2.5173313642512345</v>
      </c>
      <c r="Q328" s="5">
        <f t="shared" si="41"/>
        <v>140.48576234323193</v>
      </c>
      <c r="R328" s="5">
        <f t="shared" si="42"/>
        <v>730.3142084013424</v>
      </c>
      <c r="S328" s="5">
        <f t="shared" si="43"/>
        <v>5.662846066072421E-3</v>
      </c>
      <c r="T328" s="17"/>
    </row>
    <row r="329" spans="1:20">
      <c r="A329" s="5">
        <v>328</v>
      </c>
      <c r="B329" s="5">
        <v>4344</v>
      </c>
      <c r="C329" s="5">
        <v>8025</v>
      </c>
      <c r="D329" s="5">
        <v>692</v>
      </c>
      <c r="E329" s="5">
        <v>872</v>
      </c>
      <c r="F329" s="5">
        <v>4911</v>
      </c>
      <c r="G329" s="5">
        <v>2528</v>
      </c>
      <c r="H329" s="5">
        <v>367</v>
      </c>
      <c r="I329" s="5">
        <v>1</v>
      </c>
      <c r="J329" s="5">
        <v>107</v>
      </c>
      <c r="K329" s="5">
        <v>26</v>
      </c>
      <c r="L329" s="5">
        <v>626</v>
      </c>
      <c r="M329" s="5">
        <f t="shared" si="38"/>
        <v>626.33501109292251</v>
      </c>
      <c r="N329" s="5">
        <f t="shared" si="39"/>
        <v>-0.33501109292251385</v>
      </c>
      <c r="O329" s="5">
        <f t="shared" si="40"/>
        <v>0.11223243238113721</v>
      </c>
      <c r="P329" s="5">
        <f t="shared" si="44"/>
        <v>30.619664100726922</v>
      </c>
      <c r="Q329" s="5">
        <f t="shared" si="41"/>
        <v>-3.759910983335691E-2</v>
      </c>
      <c r="R329" s="5">
        <f t="shared" si="42"/>
        <v>1.2596118878186537E-2</v>
      </c>
      <c r="S329" s="5">
        <f t="shared" si="43"/>
        <v>5.3516149029155565E-4</v>
      </c>
      <c r="T329" s="17"/>
    </row>
    <row r="330" spans="1:20">
      <c r="A330" s="5">
        <v>329</v>
      </c>
      <c r="B330" s="5">
        <v>2718</v>
      </c>
      <c r="C330" s="5">
        <v>4698</v>
      </c>
      <c r="D330" s="5">
        <v>566</v>
      </c>
      <c r="E330" s="5">
        <v>663</v>
      </c>
      <c r="F330" s="5">
        <v>3601</v>
      </c>
      <c r="G330" s="5">
        <v>1992</v>
      </c>
      <c r="H330" s="5">
        <v>306</v>
      </c>
      <c r="I330" s="5">
        <v>0</v>
      </c>
      <c r="J330" s="5">
        <v>50</v>
      </c>
      <c r="K330" s="5">
        <v>10</v>
      </c>
      <c r="L330" s="5">
        <v>528</v>
      </c>
      <c r="M330" s="5">
        <f t="shared" si="38"/>
        <v>536.57627874138996</v>
      </c>
      <c r="N330" s="5">
        <f t="shared" si="39"/>
        <v>-8.5762787413899559</v>
      </c>
      <c r="O330" s="5">
        <f t="shared" si="40"/>
        <v>73.552557050017285</v>
      </c>
      <c r="P330" s="5">
        <f t="shared" si="44"/>
        <v>67.91849245367608</v>
      </c>
      <c r="Q330" s="5">
        <f t="shared" si="41"/>
        <v>-630.80723140293514</v>
      </c>
      <c r="R330" s="5">
        <f t="shared" si="42"/>
        <v>5409.9786485960476</v>
      </c>
      <c r="S330" s="5">
        <f t="shared" si="43"/>
        <v>1.62429521617234E-2</v>
      </c>
      <c r="T330" s="17"/>
    </row>
    <row r="331" spans="1:20">
      <c r="A331" s="5">
        <v>330</v>
      </c>
      <c r="B331" s="5">
        <v>3024</v>
      </c>
      <c r="C331" s="5">
        <v>5630</v>
      </c>
      <c r="D331" s="5">
        <v>596</v>
      </c>
      <c r="E331" s="5">
        <v>721</v>
      </c>
      <c r="F331" s="5">
        <v>4114</v>
      </c>
      <c r="G331" s="5">
        <v>2098</v>
      </c>
      <c r="H331" s="5">
        <v>341</v>
      </c>
      <c r="I331" s="5">
        <v>0</v>
      </c>
      <c r="J331" s="5">
        <v>64</v>
      </c>
      <c r="K331" s="5">
        <v>20</v>
      </c>
      <c r="L331" s="5">
        <v>560</v>
      </c>
      <c r="M331" s="5">
        <f t="shared" si="38"/>
        <v>563.56777402145997</v>
      </c>
      <c r="N331" s="5">
        <f t="shared" si="39"/>
        <v>-3.567774021459968</v>
      </c>
      <c r="O331" s="5">
        <f t="shared" si="40"/>
        <v>12.729011468204632</v>
      </c>
      <c r="P331" s="5">
        <f t="shared" si="44"/>
        <v>25.085119529560966</v>
      </c>
      <c r="Q331" s="5">
        <f t="shared" si="41"/>
        <v>-45.41423643512649</v>
      </c>
      <c r="R331" s="5">
        <f t="shared" si="42"/>
        <v>162.02773295768506</v>
      </c>
      <c r="S331" s="5">
        <f t="shared" si="43"/>
        <v>6.3710250383213719E-3</v>
      </c>
      <c r="T331" s="17"/>
    </row>
    <row r="332" spans="1:20">
      <c r="A332" s="5">
        <v>331</v>
      </c>
      <c r="B332" s="5">
        <v>10152</v>
      </c>
      <c r="C332" s="5">
        <v>17099</v>
      </c>
      <c r="D332" s="5">
        <v>1636</v>
      </c>
      <c r="E332" s="5">
        <v>2755</v>
      </c>
      <c r="F332" s="5">
        <v>15382</v>
      </c>
      <c r="G332" s="5">
        <v>8980</v>
      </c>
      <c r="H332" s="5">
        <v>1613</v>
      </c>
      <c r="I332" s="5">
        <v>2</v>
      </c>
      <c r="J332" s="5">
        <v>55</v>
      </c>
      <c r="K332" s="5">
        <v>10</v>
      </c>
      <c r="L332" s="5">
        <v>1599</v>
      </c>
      <c r="M332" s="5">
        <f t="shared" si="38"/>
        <v>1644.2907590152813</v>
      </c>
      <c r="N332" s="5">
        <f t="shared" si="39"/>
        <v>-45.29075901528131</v>
      </c>
      <c r="O332" s="5">
        <f t="shared" si="40"/>
        <v>2051.2528521802851</v>
      </c>
      <c r="P332" s="5">
        <f t="shared" si="44"/>
        <v>1740.8074767946409</v>
      </c>
      <c r="Q332" s="5">
        <f t="shared" si="41"/>
        <v>-92902.798607505742</v>
      </c>
      <c r="R332" s="5">
        <f t="shared" si="42"/>
        <v>4207638.2635777546</v>
      </c>
      <c r="S332" s="5">
        <f t="shared" si="43"/>
        <v>2.8324427151520518E-2</v>
      </c>
      <c r="T332" s="17"/>
    </row>
    <row r="333" spans="1:20">
      <c r="A333" s="5">
        <v>332</v>
      </c>
      <c r="B333" s="5">
        <v>4708</v>
      </c>
      <c r="C333" s="5">
        <v>8090</v>
      </c>
      <c r="D333" s="5">
        <v>678</v>
      </c>
      <c r="E333" s="5">
        <v>889</v>
      </c>
      <c r="F333" s="5">
        <v>4664</v>
      </c>
      <c r="G333" s="5">
        <v>2690</v>
      </c>
      <c r="H333" s="5">
        <v>390</v>
      </c>
      <c r="I333" s="5">
        <v>1</v>
      </c>
      <c r="J333" s="5">
        <v>142</v>
      </c>
      <c r="K333" s="5">
        <v>37</v>
      </c>
      <c r="L333" s="5">
        <v>594</v>
      </c>
      <c r="M333" s="5">
        <f t="shared" si="38"/>
        <v>589.98229438044018</v>
      </c>
      <c r="N333" s="5">
        <f t="shared" si="39"/>
        <v>4.0177056195598198</v>
      </c>
      <c r="O333" s="5">
        <f t="shared" si="40"/>
        <v>16.141958445442555</v>
      </c>
      <c r="P333" s="5">
        <f t="shared" si="44"/>
        <v>2431.3246846453785</v>
      </c>
      <c r="Q333" s="5">
        <f t="shared" si="41"/>
        <v>64.853637156955642</v>
      </c>
      <c r="R333" s="5">
        <f t="shared" si="42"/>
        <v>260.56282245439422</v>
      </c>
      <c r="S333" s="5">
        <f t="shared" si="43"/>
        <v>6.763814174343131E-3</v>
      </c>
      <c r="T333" s="17"/>
    </row>
    <row r="334" spans="1:20">
      <c r="A334" s="5">
        <v>333</v>
      </c>
      <c r="B334" s="5">
        <v>2772</v>
      </c>
      <c r="C334" s="5">
        <v>4642</v>
      </c>
      <c r="D334" s="5">
        <v>526</v>
      </c>
      <c r="E334" s="5">
        <v>604</v>
      </c>
      <c r="F334" s="5">
        <v>3353</v>
      </c>
      <c r="G334" s="5">
        <v>1943</v>
      </c>
      <c r="H334" s="5">
        <v>305</v>
      </c>
      <c r="I334" s="5">
        <v>2</v>
      </c>
      <c r="J334" s="5">
        <v>72</v>
      </c>
      <c r="K334" s="5">
        <v>9</v>
      </c>
      <c r="L334" s="5">
        <v>479</v>
      </c>
      <c r="M334" s="5">
        <f t="shared" si="38"/>
        <v>475.7221291844682</v>
      </c>
      <c r="N334" s="5">
        <f t="shared" si="39"/>
        <v>3.2778708155317986</v>
      </c>
      <c r="O334" s="5">
        <f t="shared" si="40"/>
        <v>10.744437083315098</v>
      </c>
      <c r="P334" s="5">
        <f t="shared" si="44"/>
        <v>0.54735553725118047</v>
      </c>
      <c r="Q334" s="5">
        <f t="shared" si="41"/>
        <v>35.218876744716162</v>
      </c>
      <c r="R334" s="5">
        <f t="shared" si="42"/>
        <v>115.44292823731666</v>
      </c>
      <c r="S334" s="5">
        <f t="shared" si="43"/>
        <v>6.8431541034066779E-3</v>
      </c>
      <c r="T334" s="17"/>
    </row>
    <row r="335" spans="1:20">
      <c r="A335" s="5">
        <v>334</v>
      </c>
      <c r="B335" s="5">
        <v>2812</v>
      </c>
      <c r="C335" s="5">
        <v>4954</v>
      </c>
      <c r="D335" s="5">
        <v>536</v>
      </c>
      <c r="E335" s="5">
        <v>672</v>
      </c>
      <c r="F335" s="5">
        <v>3382</v>
      </c>
      <c r="G335" s="5">
        <v>1853</v>
      </c>
      <c r="H335" s="5">
        <v>323</v>
      </c>
      <c r="I335" s="5">
        <v>4</v>
      </c>
      <c r="J335" s="5">
        <v>79</v>
      </c>
      <c r="K335" s="5">
        <v>16</v>
      </c>
      <c r="L335" s="5">
        <v>485</v>
      </c>
      <c r="M335" s="5">
        <f t="shared" si="38"/>
        <v>487.29895539536074</v>
      </c>
      <c r="N335" s="5">
        <f t="shared" si="39"/>
        <v>-2.2989553953607356</v>
      </c>
      <c r="O335" s="5">
        <f t="shared" si="40"/>
        <v>5.2851959098582357</v>
      </c>
      <c r="P335" s="5">
        <f t="shared" si="44"/>
        <v>31.100990586497979</v>
      </c>
      <c r="Q335" s="5">
        <f t="shared" si="41"/>
        <v>-12.150429652507082</v>
      </c>
      <c r="R335" s="5">
        <f t="shared" si="42"/>
        <v>27.933295805582222</v>
      </c>
      <c r="S335" s="5">
        <f t="shared" si="43"/>
        <v>4.74011421723863E-3</v>
      </c>
      <c r="T335" s="17"/>
    </row>
    <row r="336" spans="1:20">
      <c r="A336" s="5">
        <v>335</v>
      </c>
      <c r="B336" s="5">
        <v>6460</v>
      </c>
      <c r="C336" s="5">
        <v>11373</v>
      </c>
      <c r="D336" s="5">
        <v>823</v>
      </c>
      <c r="E336" s="5">
        <v>1197</v>
      </c>
      <c r="F336" s="5">
        <v>6279</v>
      </c>
      <c r="G336" s="5">
        <v>3612</v>
      </c>
      <c r="H336" s="5">
        <v>505</v>
      </c>
      <c r="I336" s="5">
        <v>25</v>
      </c>
      <c r="J336" s="5">
        <v>244</v>
      </c>
      <c r="K336" s="5">
        <v>44</v>
      </c>
      <c r="L336" s="5">
        <v>706</v>
      </c>
      <c r="M336" s="5">
        <f t="shared" si="38"/>
        <v>662.21562513266406</v>
      </c>
      <c r="N336" s="5">
        <f t="shared" si="39"/>
        <v>43.784374867335941</v>
      </c>
      <c r="O336" s="5">
        <f t="shared" si="40"/>
        <v>1917.0714825233993</v>
      </c>
      <c r="P336" s="5">
        <f t="shared" si="44"/>
        <v>2123.6733281007755</v>
      </c>
      <c r="Q336" s="5">
        <f t="shared" si="41"/>
        <v>83937.776438283981</v>
      </c>
      <c r="R336" s="5">
        <f t="shared" si="42"/>
        <v>3675163.0691044638</v>
      </c>
      <c r="S336" s="5">
        <f t="shared" si="43"/>
        <v>6.2017528140702466E-2</v>
      </c>
      <c r="T336" s="17"/>
    </row>
    <row r="337" spans="1:20">
      <c r="A337" s="5">
        <v>336</v>
      </c>
      <c r="B337" s="5">
        <v>18056</v>
      </c>
      <c r="C337" s="5">
        <v>32576</v>
      </c>
      <c r="D337" s="5">
        <v>1062</v>
      </c>
      <c r="E337" s="5">
        <v>1389</v>
      </c>
      <c r="F337" s="5">
        <v>26514</v>
      </c>
      <c r="G337" s="5">
        <v>14728</v>
      </c>
      <c r="H337" s="5">
        <v>701</v>
      </c>
      <c r="I337" s="5">
        <v>25</v>
      </c>
      <c r="J337" s="5">
        <v>307</v>
      </c>
      <c r="K337" s="5">
        <v>58</v>
      </c>
      <c r="L337" s="5">
        <v>875</v>
      </c>
      <c r="M337" s="5">
        <f t="shared" si="38"/>
        <v>857.72876470354038</v>
      </c>
      <c r="N337" s="5">
        <f t="shared" si="39"/>
        <v>17.271235296459622</v>
      </c>
      <c r="O337" s="5">
        <f t="shared" si="40"/>
        <v>298.2955686656727</v>
      </c>
      <c r="P337" s="5">
        <f t="shared" si="44"/>
        <v>702.94656990476778</v>
      </c>
      <c r="Q337" s="5">
        <f t="shared" si="41"/>
        <v>5151.9329543160611</v>
      </c>
      <c r="R337" s="5">
        <f t="shared" si="42"/>
        <v>88980.246285577057</v>
      </c>
      <c r="S337" s="5">
        <f t="shared" si="43"/>
        <v>1.9738554624525284E-2</v>
      </c>
      <c r="T337" s="17"/>
    </row>
    <row r="338" spans="1:20">
      <c r="A338" s="5">
        <v>337</v>
      </c>
      <c r="B338" s="5">
        <v>5016</v>
      </c>
      <c r="C338" s="5">
        <v>8745</v>
      </c>
      <c r="D338" s="5">
        <v>679</v>
      </c>
      <c r="E338" s="5">
        <v>966</v>
      </c>
      <c r="F338" s="5">
        <v>5904</v>
      </c>
      <c r="G338" s="5">
        <v>3322</v>
      </c>
      <c r="H338" s="5">
        <v>488</v>
      </c>
      <c r="I338" s="5">
        <v>6</v>
      </c>
      <c r="J338" s="5">
        <v>212</v>
      </c>
      <c r="K338" s="5">
        <v>36</v>
      </c>
      <c r="L338" s="5">
        <v>569</v>
      </c>
      <c r="M338" s="5">
        <f t="shared" si="38"/>
        <v>529.96581548877134</v>
      </c>
      <c r="N338" s="5">
        <f t="shared" si="39"/>
        <v>39.034184511228659</v>
      </c>
      <c r="O338" s="5">
        <f t="shared" si="40"/>
        <v>1523.6675604566433</v>
      </c>
      <c r="P338" s="5">
        <f t="shared" si="44"/>
        <v>473.62595852461624</v>
      </c>
      <c r="Q338" s="5">
        <f t="shared" si="41"/>
        <v>59475.120688638264</v>
      </c>
      <c r="R338" s="5">
        <f t="shared" si="42"/>
        <v>2321562.8347878987</v>
      </c>
      <c r="S338" s="5">
        <f t="shared" si="43"/>
        <v>6.8601378754356165E-2</v>
      </c>
      <c r="T338" s="17"/>
    </row>
    <row r="339" spans="1:20">
      <c r="A339" s="5">
        <v>338</v>
      </c>
      <c r="B339" s="5">
        <v>3528</v>
      </c>
      <c r="C339" s="5">
        <v>6181</v>
      </c>
      <c r="D339" s="5">
        <v>470</v>
      </c>
      <c r="E339" s="5">
        <v>583</v>
      </c>
      <c r="F339" s="5">
        <v>4249</v>
      </c>
      <c r="G339" s="5">
        <v>2352</v>
      </c>
      <c r="H339" s="5">
        <v>322</v>
      </c>
      <c r="I339" s="5">
        <v>2</v>
      </c>
      <c r="J339" s="5">
        <v>95</v>
      </c>
      <c r="K339" s="5">
        <v>17</v>
      </c>
      <c r="L339" s="5">
        <v>415</v>
      </c>
      <c r="M339" s="5">
        <f t="shared" si="38"/>
        <v>405.43094402272163</v>
      </c>
      <c r="N339" s="5">
        <f t="shared" si="39"/>
        <v>9.5690559772783672</v>
      </c>
      <c r="O339" s="5">
        <f t="shared" si="40"/>
        <v>91.566832296286847</v>
      </c>
      <c r="P339" s="5">
        <f t="shared" si="44"/>
        <v>868.19379952221163</v>
      </c>
      <c r="Q339" s="5">
        <f t="shared" si="41"/>
        <v>876.20814390522946</v>
      </c>
      <c r="R339" s="5">
        <f t="shared" si="42"/>
        <v>8384.4847767763204</v>
      </c>
      <c r="S339" s="5">
        <f t="shared" si="43"/>
        <v>2.3057966210309318E-2</v>
      </c>
      <c r="T339" s="17"/>
    </row>
    <row r="340" spans="1:20">
      <c r="A340" s="5">
        <v>339</v>
      </c>
      <c r="B340" s="5">
        <v>6444</v>
      </c>
      <c r="C340" s="5">
        <v>11509</v>
      </c>
      <c r="D340" s="5">
        <v>734</v>
      </c>
      <c r="E340" s="5">
        <v>1157</v>
      </c>
      <c r="F340" s="5">
        <v>7910</v>
      </c>
      <c r="G340" s="5">
        <v>4136</v>
      </c>
      <c r="H340" s="5">
        <v>512</v>
      </c>
      <c r="I340" s="5">
        <v>5</v>
      </c>
      <c r="J340" s="5">
        <v>194</v>
      </c>
      <c r="K340" s="5">
        <v>33</v>
      </c>
      <c r="L340" s="5">
        <v>625</v>
      </c>
      <c r="M340" s="5">
        <f t="shared" si="38"/>
        <v>599.77096654663615</v>
      </c>
      <c r="N340" s="5">
        <f t="shared" si="39"/>
        <v>25.229033453363854</v>
      </c>
      <c r="O340" s="5">
        <f t="shared" si="40"/>
        <v>636.50412899095249</v>
      </c>
      <c r="P340" s="5">
        <f t="shared" si="44"/>
        <v>245.23489455150479</v>
      </c>
      <c r="Q340" s="5">
        <f t="shared" si="41"/>
        <v>16058.383963516962</v>
      </c>
      <c r="R340" s="5">
        <f t="shared" si="42"/>
        <v>405137.50622253108</v>
      </c>
      <c r="S340" s="5">
        <f t="shared" si="43"/>
        <v>4.0366453525382165E-2</v>
      </c>
      <c r="T340" s="17"/>
    </row>
    <row r="341" spans="1:20">
      <c r="A341" s="5">
        <v>340</v>
      </c>
      <c r="B341" s="5">
        <v>4458</v>
      </c>
      <c r="C341" s="5">
        <v>7753</v>
      </c>
      <c r="D341" s="5">
        <v>491</v>
      </c>
      <c r="E341" s="5">
        <v>676</v>
      </c>
      <c r="F341" s="5">
        <v>5493</v>
      </c>
      <c r="G341" s="5">
        <v>3106</v>
      </c>
      <c r="H341" s="5">
        <v>340</v>
      </c>
      <c r="I341" s="5">
        <v>6</v>
      </c>
      <c r="J341" s="5">
        <v>101</v>
      </c>
      <c r="K341" s="5">
        <v>29</v>
      </c>
      <c r="L341" s="5">
        <v>432</v>
      </c>
      <c r="M341" s="5">
        <f t="shared" si="38"/>
        <v>434.34319537528222</v>
      </c>
      <c r="N341" s="5">
        <f t="shared" si="39"/>
        <v>-2.343195375282221</v>
      </c>
      <c r="O341" s="5">
        <f t="shared" si="40"/>
        <v>5.4905645667439886</v>
      </c>
      <c r="P341" s="5">
        <f t="shared" si="44"/>
        <v>760.2278025792217</v>
      </c>
      <c r="Q341" s="5">
        <f t="shared" si="41"/>
        <v>-12.865465500482946</v>
      </c>
      <c r="R341" s="5">
        <f t="shared" si="42"/>
        <v>30.146299261584602</v>
      </c>
      <c r="S341" s="5">
        <f t="shared" si="43"/>
        <v>5.4240633687088445E-3</v>
      </c>
      <c r="T341" s="17"/>
    </row>
    <row r="342" spans="1:20">
      <c r="A342" s="5">
        <v>341</v>
      </c>
      <c r="B342" s="5">
        <v>12540</v>
      </c>
      <c r="C342" s="5">
        <v>19301</v>
      </c>
      <c r="D342" s="5">
        <v>344</v>
      </c>
      <c r="E342" s="5">
        <v>396</v>
      </c>
      <c r="F342" s="5">
        <v>16914</v>
      </c>
      <c r="G342" s="5">
        <v>11008</v>
      </c>
      <c r="H342" s="5">
        <v>289</v>
      </c>
      <c r="I342" s="5">
        <v>3</v>
      </c>
      <c r="J342" s="5">
        <v>46</v>
      </c>
      <c r="K342" s="5">
        <v>14</v>
      </c>
      <c r="L342" s="5">
        <v>322</v>
      </c>
      <c r="M342" s="5">
        <f t="shared" si="38"/>
        <v>318.54390699310613</v>
      </c>
      <c r="N342" s="5">
        <f t="shared" si="39"/>
        <v>3.456093006893866</v>
      </c>
      <c r="O342" s="5">
        <f t="shared" si="40"/>
        <v>11.944578872300685</v>
      </c>
      <c r="P342" s="5">
        <f t="shared" si="44"/>
        <v>33.63174573964254</v>
      </c>
      <c r="Q342" s="5">
        <f t="shared" si="41"/>
        <v>41.281575510850615</v>
      </c>
      <c r="R342" s="5">
        <f t="shared" si="42"/>
        <v>142.67296443661189</v>
      </c>
      <c r="S342" s="5">
        <f t="shared" si="43"/>
        <v>1.0733208095943683E-2</v>
      </c>
      <c r="T342" s="17"/>
    </row>
    <row r="343" spans="1:20">
      <c r="A343" s="5">
        <v>342</v>
      </c>
      <c r="B343" s="5">
        <v>4362</v>
      </c>
      <c r="C343" s="5">
        <v>7378</v>
      </c>
      <c r="D343" s="5">
        <v>604</v>
      </c>
      <c r="E343" s="5">
        <v>767</v>
      </c>
      <c r="F343" s="5">
        <v>5681</v>
      </c>
      <c r="G343" s="5">
        <v>3216</v>
      </c>
      <c r="H343" s="5">
        <v>469</v>
      </c>
      <c r="I343" s="5">
        <v>3</v>
      </c>
      <c r="J343" s="5">
        <v>156</v>
      </c>
      <c r="K343" s="5">
        <v>20</v>
      </c>
      <c r="L343" s="5">
        <v>509</v>
      </c>
      <c r="M343" s="5">
        <f t="shared" si="38"/>
        <v>489.98404415716817</v>
      </c>
      <c r="N343" s="5">
        <f t="shared" si="39"/>
        <v>19.015955842831829</v>
      </c>
      <c r="O343" s="5">
        <f t="shared" si="40"/>
        <v>361.60657661652999</v>
      </c>
      <c r="P343" s="5">
        <f t="shared" si="44"/>
        <v>242.10933147320338</v>
      </c>
      <c r="Q343" s="5">
        <f t="shared" si="41"/>
        <v>6876.2946934175188</v>
      </c>
      <c r="R343" s="5">
        <f t="shared" si="42"/>
        <v>130759.31625232637</v>
      </c>
      <c r="S343" s="5">
        <f t="shared" si="43"/>
        <v>3.7359441734443673E-2</v>
      </c>
      <c r="T343" s="17"/>
    </row>
    <row r="344" spans="1:20">
      <c r="A344" s="5">
        <v>343</v>
      </c>
      <c r="B344" s="5">
        <v>38960</v>
      </c>
      <c r="C344" s="5">
        <v>65149</v>
      </c>
      <c r="D344" s="5">
        <v>2298</v>
      </c>
      <c r="E344" s="5">
        <v>3000</v>
      </c>
      <c r="F344" s="5">
        <v>57722</v>
      </c>
      <c r="G344" s="5">
        <v>34368</v>
      </c>
      <c r="H344" s="5">
        <v>1978</v>
      </c>
      <c r="I344" s="5">
        <v>37</v>
      </c>
      <c r="J344" s="5">
        <v>821</v>
      </c>
      <c r="K344" s="5">
        <v>90</v>
      </c>
      <c r="L344" s="5">
        <v>1702</v>
      </c>
      <c r="M344" s="5">
        <f t="shared" si="38"/>
        <v>1682.3658189053826</v>
      </c>
      <c r="N344" s="5">
        <f t="shared" si="39"/>
        <v>19.634181094617361</v>
      </c>
      <c r="O344" s="5">
        <f t="shared" si="40"/>
        <v>385.50106725622982</v>
      </c>
      <c r="P344" s="5">
        <f t="shared" si="44"/>
        <v>0.38220246194528418</v>
      </c>
      <c r="Q344" s="5">
        <f t="shared" si="41"/>
        <v>7568.9977666770828</v>
      </c>
      <c r="R344" s="5">
        <f t="shared" si="42"/>
        <v>148611.07285569221</v>
      </c>
      <c r="S344" s="5">
        <f t="shared" si="43"/>
        <v>1.1535946589081881E-2</v>
      </c>
      <c r="T344" s="17"/>
    </row>
    <row r="345" spans="1:20">
      <c r="A345" s="5">
        <v>344</v>
      </c>
      <c r="B345" s="5">
        <v>3144</v>
      </c>
      <c r="C345" s="5">
        <v>5067</v>
      </c>
      <c r="D345" s="5">
        <v>392</v>
      </c>
      <c r="E345" s="5">
        <v>507</v>
      </c>
      <c r="F345" s="5">
        <v>3586</v>
      </c>
      <c r="G345" s="5">
        <v>2148</v>
      </c>
      <c r="H345" s="5">
        <v>271</v>
      </c>
      <c r="I345" s="5">
        <v>1</v>
      </c>
      <c r="J345" s="5">
        <v>58</v>
      </c>
      <c r="K345" s="5">
        <v>13</v>
      </c>
      <c r="L345" s="5">
        <v>356</v>
      </c>
      <c r="M345" s="5">
        <f t="shared" si="38"/>
        <v>356.31045917802828</v>
      </c>
      <c r="N345" s="5">
        <f t="shared" si="39"/>
        <v>-0.31045917802828171</v>
      </c>
      <c r="O345" s="5">
        <f t="shared" si="40"/>
        <v>9.6384901221996319E-2</v>
      </c>
      <c r="P345" s="5">
        <f t="shared" si="44"/>
        <v>397.78867560523844</v>
      </c>
      <c r="Q345" s="5">
        <f t="shared" si="41"/>
        <v>-2.9923577207718103E-2</v>
      </c>
      <c r="R345" s="5">
        <f t="shared" si="42"/>
        <v>9.2900491835739875E-3</v>
      </c>
      <c r="S345" s="5">
        <f t="shared" si="43"/>
        <v>8.7207634277607223E-4</v>
      </c>
      <c r="T345" s="17"/>
    </row>
    <row r="346" spans="1:20">
      <c r="A346" s="5">
        <v>345</v>
      </c>
      <c r="B346" s="5">
        <v>4336</v>
      </c>
      <c r="C346" s="5">
        <v>7705</v>
      </c>
      <c r="D346" s="5">
        <v>574</v>
      </c>
      <c r="E346" s="5">
        <v>847</v>
      </c>
      <c r="F346" s="5">
        <v>5156</v>
      </c>
      <c r="G346" s="5">
        <v>2752</v>
      </c>
      <c r="H346" s="5">
        <v>403</v>
      </c>
      <c r="I346" s="5">
        <v>12</v>
      </c>
      <c r="J346" s="5">
        <v>155</v>
      </c>
      <c r="K346" s="5">
        <v>23</v>
      </c>
      <c r="L346" s="5">
        <v>484</v>
      </c>
      <c r="M346" s="5">
        <f t="shared" si="38"/>
        <v>467.05941324885242</v>
      </c>
      <c r="N346" s="5">
        <f t="shared" si="39"/>
        <v>16.940586751147578</v>
      </c>
      <c r="O346" s="5">
        <f t="shared" si="40"/>
        <v>286.98347947315682</v>
      </c>
      <c r="P346" s="5">
        <f t="shared" si="44"/>
        <v>297.59858565053497</v>
      </c>
      <c r="Q346" s="5">
        <f t="shared" si="41"/>
        <v>4861.6685301611933</v>
      </c>
      <c r="R346" s="5">
        <f t="shared" si="42"/>
        <v>82359.517490519822</v>
      </c>
      <c r="S346" s="5">
        <f t="shared" si="43"/>
        <v>3.5001212295759455E-2</v>
      </c>
      <c r="T346" s="17"/>
    </row>
    <row r="347" spans="1:20">
      <c r="A347" s="5">
        <v>346</v>
      </c>
      <c r="B347" s="5">
        <v>81856</v>
      </c>
      <c r="C347" s="5">
        <v>124753</v>
      </c>
      <c r="D347" s="5">
        <v>3000</v>
      </c>
      <c r="E347" s="5">
        <v>2718</v>
      </c>
      <c r="F347" s="5">
        <v>52477</v>
      </c>
      <c r="G347" s="5">
        <v>27392</v>
      </c>
      <c r="H347" s="5">
        <v>1756</v>
      </c>
      <c r="I347" s="5">
        <v>45</v>
      </c>
      <c r="J347" s="5">
        <v>1639</v>
      </c>
      <c r="K347" s="5">
        <v>122</v>
      </c>
      <c r="L347" s="5">
        <v>1637</v>
      </c>
      <c r="M347" s="5">
        <f t="shared" si="38"/>
        <v>1623.0320223580359</v>
      </c>
      <c r="N347" s="5">
        <f t="shared" si="39"/>
        <v>13.967977641964126</v>
      </c>
      <c r="O347" s="5">
        <f t="shared" si="40"/>
        <v>195.1043994064097</v>
      </c>
      <c r="P347" s="5">
        <f t="shared" si="44"/>
        <v>8.8364049160004345</v>
      </c>
      <c r="Q347" s="5">
        <f t="shared" si="41"/>
        <v>2725.2138887575693</v>
      </c>
      <c r="R347" s="5">
        <f t="shared" si="42"/>
        <v>38065.726667735842</v>
      </c>
      <c r="S347" s="5">
        <f t="shared" si="43"/>
        <v>8.5326680769481529E-3</v>
      </c>
      <c r="T347" s="17"/>
    </row>
    <row r="348" spans="1:20">
      <c r="A348" s="5">
        <v>347</v>
      </c>
      <c r="B348" s="5">
        <v>5728</v>
      </c>
      <c r="C348" s="5">
        <v>10164</v>
      </c>
      <c r="D348" s="5">
        <v>676</v>
      </c>
      <c r="E348" s="5">
        <v>1049</v>
      </c>
      <c r="F348" s="5">
        <v>6890</v>
      </c>
      <c r="G348" s="5">
        <v>3714</v>
      </c>
      <c r="H348" s="5">
        <v>475</v>
      </c>
      <c r="I348" s="5">
        <v>3</v>
      </c>
      <c r="J348" s="5">
        <v>155</v>
      </c>
      <c r="K348" s="5">
        <v>32</v>
      </c>
      <c r="L348" s="5">
        <v>587</v>
      </c>
      <c r="M348" s="5">
        <f t="shared" si="38"/>
        <v>575.02502041881974</v>
      </c>
      <c r="N348" s="5">
        <f t="shared" si="39"/>
        <v>11.974979581180264</v>
      </c>
      <c r="O348" s="5">
        <f t="shared" si="40"/>
        <v>143.40013596968424</v>
      </c>
      <c r="P348" s="5">
        <f t="shared" si="44"/>
        <v>3.9720412702882326</v>
      </c>
      <c r="Q348" s="5">
        <f t="shared" si="41"/>
        <v>1717.2137001754425</v>
      </c>
      <c r="R348" s="5">
        <f t="shared" si="42"/>
        <v>20563.598996123928</v>
      </c>
      <c r="S348" s="5">
        <f t="shared" si="43"/>
        <v>2.0400305930460418E-2</v>
      </c>
      <c r="T348" s="17"/>
    </row>
    <row r="349" spans="1:20">
      <c r="A349" s="5">
        <v>348</v>
      </c>
      <c r="B349" s="5">
        <v>5490</v>
      </c>
      <c r="C349" s="5">
        <v>9518</v>
      </c>
      <c r="D349" s="5">
        <v>647</v>
      </c>
      <c r="E349" s="5">
        <v>847</v>
      </c>
      <c r="F349" s="5">
        <v>6549</v>
      </c>
      <c r="G349" s="5">
        <v>3716</v>
      </c>
      <c r="H349" s="5">
        <v>476</v>
      </c>
      <c r="I349" s="5">
        <v>4</v>
      </c>
      <c r="J349" s="5">
        <v>166</v>
      </c>
      <c r="K349" s="5">
        <v>33</v>
      </c>
      <c r="L349" s="5">
        <v>555</v>
      </c>
      <c r="M349" s="5">
        <f t="shared" si="38"/>
        <v>536.10530753049875</v>
      </c>
      <c r="N349" s="5">
        <f t="shared" si="39"/>
        <v>18.894692469501251</v>
      </c>
      <c r="O349" s="5">
        <f t="shared" si="40"/>
        <v>357.00940351702729</v>
      </c>
      <c r="P349" s="5">
        <f t="shared" si="44"/>
        <v>47.882426456795578</v>
      </c>
      <c r="Q349" s="5">
        <f t="shared" si="41"/>
        <v>6745.5828881743091</v>
      </c>
      <c r="R349" s="5">
        <f t="shared" si="42"/>
        <v>127455.71419958361</v>
      </c>
      <c r="S349" s="5">
        <f t="shared" si="43"/>
        <v>3.4044490936038292E-2</v>
      </c>
      <c r="T349" s="17"/>
    </row>
    <row r="350" spans="1:20">
      <c r="A350" s="5">
        <v>349</v>
      </c>
      <c r="B350" s="5">
        <v>23832</v>
      </c>
      <c r="C350" s="5">
        <v>42313</v>
      </c>
      <c r="D350" s="5">
        <v>1701</v>
      </c>
      <c r="E350" s="5">
        <v>2838</v>
      </c>
      <c r="F350" s="5">
        <v>37816</v>
      </c>
      <c r="G350" s="5">
        <v>21352</v>
      </c>
      <c r="H350" s="5">
        <v>1578</v>
      </c>
      <c r="I350" s="5">
        <v>6</v>
      </c>
      <c r="J350" s="5">
        <v>210</v>
      </c>
      <c r="K350" s="5">
        <v>39</v>
      </c>
      <c r="L350" s="5">
        <v>1570</v>
      </c>
      <c r="M350" s="5">
        <f t="shared" si="38"/>
        <v>1588.5740371139145</v>
      </c>
      <c r="N350" s="5">
        <f t="shared" si="39"/>
        <v>-18.574037113914528</v>
      </c>
      <c r="O350" s="5">
        <f t="shared" si="40"/>
        <v>344.99485470907433</v>
      </c>
      <c r="P350" s="5">
        <f t="shared" si="44"/>
        <v>1403.9056965951368</v>
      </c>
      <c r="Q350" s="5">
        <f t="shared" si="41"/>
        <v>-6407.9472354758973</v>
      </c>
      <c r="R350" s="5">
        <f t="shared" si="42"/>
        <v>119021.44977573531</v>
      </c>
      <c r="S350" s="5">
        <f t="shared" si="43"/>
        <v>1.1830596887843648E-2</v>
      </c>
      <c r="T350" s="17"/>
    </row>
    <row r="351" spans="1:20">
      <c r="A351" s="5">
        <v>350</v>
      </c>
      <c r="B351" s="5">
        <v>18552</v>
      </c>
      <c r="C351" s="5">
        <v>25542</v>
      </c>
      <c r="D351" s="5">
        <v>1005</v>
      </c>
      <c r="E351" s="5">
        <v>1021</v>
      </c>
      <c r="F351" s="5">
        <v>15973</v>
      </c>
      <c r="G351" s="5">
        <v>10584</v>
      </c>
      <c r="H351" s="5">
        <v>676</v>
      </c>
      <c r="I351" s="5">
        <v>4</v>
      </c>
      <c r="J351" s="5">
        <v>400</v>
      </c>
      <c r="K351" s="5">
        <v>25</v>
      </c>
      <c r="L351" s="5">
        <v>676</v>
      </c>
      <c r="M351" s="5">
        <f t="shared" si="38"/>
        <v>668.8139794166832</v>
      </c>
      <c r="N351" s="5">
        <f t="shared" si="39"/>
        <v>7.1860205833168038</v>
      </c>
      <c r="O351" s="5">
        <f t="shared" si="40"/>
        <v>51.638891823852781</v>
      </c>
      <c r="P351" s="5">
        <f t="shared" si="44"/>
        <v>663.58057256468715</v>
      </c>
      <c r="Q351" s="5">
        <f t="shared" si="41"/>
        <v>371.0781395458759</v>
      </c>
      <c r="R351" s="5">
        <f t="shared" si="42"/>
        <v>2666.5751487955695</v>
      </c>
      <c r="S351" s="5">
        <f t="shared" si="43"/>
        <v>1.0630207963486396E-2</v>
      </c>
      <c r="T351" s="17"/>
    </row>
    <row r="352" spans="1:20">
      <c r="A352" s="5">
        <v>351</v>
      </c>
      <c r="B352" s="5">
        <v>4132</v>
      </c>
      <c r="C352" s="5">
        <v>7165</v>
      </c>
      <c r="D352" s="5">
        <v>552</v>
      </c>
      <c r="E352" s="5">
        <v>713</v>
      </c>
      <c r="F352" s="5">
        <v>4908</v>
      </c>
      <c r="G352" s="5">
        <v>2754</v>
      </c>
      <c r="H352" s="5">
        <v>398</v>
      </c>
      <c r="I352" s="5">
        <v>2</v>
      </c>
      <c r="J352" s="5">
        <v>98</v>
      </c>
      <c r="K352" s="5">
        <v>18</v>
      </c>
      <c r="L352" s="5">
        <v>495</v>
      </c>
      <c r="M352" s="5">
        <f t="shared" si="38"/>
        <v>487.90998899318106</v>
      </c>
      <c r="N352" s="5">
        <f t="shared" si="39"/>
        <v>7.0900110068189406</v>
      </c>
      <c r="O352" s="5">
        <f t="shared" si="40"/>
        <v>50.268256076813728</v>
      </c>
      <c r="P352" s="5">
        <f t="shared" si="44"/>
        <v>9.2178387792990531E-3</v>
      </c>
      <c r="Q352" s="5">
        <f t="shared" si="41"/>
        <v>356.4024888782024</v>
      </c>
      <c r="R352" s="5">
        <f t="shared" si="42"/>
        <v>2526.8975690041202</v>
      </c>
      <c r="S352" s="5">
        <f t="shared" si="43"/>
        <v>1.4323254559230184E-2</v>
      </c>
      <c r="T352" s="17"/>
    </row>
    <row r="353" spans="1:20">
      <c r="A353" s="5">
        <v>352</v>
      </c>
      <c r="B353" s="5">
        <v>4910</v>
      </c>
      <c r="C353" s="5">
        <v>9209</v>
      </c>
      <c r="D353" s="5">
        <v>625</v>
      </c>
      <c r="E353" s="5">
        <v>869</v>
      </c>
      <c r="F353" s="5">
        <v>5768</v>
      </c>
      <c r="G353" s="5">
        <v>2812</v>
      </c>
      <c r="H353" s="5">
        <v>411</v>
      </c>
      <c r="I353" s="5">
        <v>12</v>
      </c>
      <c r="J353" s="5">
        <v>138</v>
      </c>
      <c r="K353" s="5">
        <v>38</v>
      </c>
      <c r="L353" s="5">
        <v>561</v>
      </c>
      <c r="M353" s="5">
        <f t="shared" si="38"/>
        <v>547.544722176812</v>
      </c>
      <c r="N353" s="5">
        <f t="shared" si="39"/>
        <v>13.455277823187998</v>
      </c>
      <c r="O353" s="5">
        <f t="shared" si="40"/>
        <v>181.04450129917475</v>
      </c>
      <c r="P353" s="5">
        <f t="shared" si="44"/>
        <v>40.516621643569081</v>
      </c>
      <c r="Q353" s="5">
        <f t="shared" si="41"/>
        <v>2436.0040633409167</v>
      </c>
      <c r="R353" s="5">
        <f t="shared" si="42"/>
        <v>32777.111450666889</v>
      </c>
      <c r="S353" s="5">
        <f t="shared" si="43"/>
        <v>2.3984452447750444E-2</v>
      </c>
      <c r="T353" s="17"/>
    </row>
    <row r="354" spans="1:20">
      <c r="A354" s="5">
        <v>353</v>
      </c>
      <c r="B354" s="5">
        <v>4202</v>
      </c>
      <c r="C354" s="5">
        <v>7633</v>
      </c>
      <c r="D354" s="5">
        <v>562</v>
      </c>
      <c r="E354" s="5">
        <v>730</v>
      </c>
      <c r="F354" s="5">
        <v>6173</v>
      </c>
      <c r="G354" s="5">
        <v>3298</v>
      </c>
      <c r="H354" s="5">
        <v>428</v>
      </c>
      <c r="I354" s="5">
        <v>3</v>
      </c>
      <c r="J354" s="5">
        <v>148</v>
      </c>
      <c r="K354" s="5">
        <v>16</v>
      </c>
      <c r="L354" s="5">
        <v>481</v>
      </c>
      <c r="M354" s="5">
        <f t="shared" si="38"/>
        <v>450.79957015824124</v>
      </c>
      <c r="N354" s="5">
        <f t="shared" si="39"/>
        <v>30.200429841758762</v>
      </c>
      <c r="O354" s="5">
        <f t="shared" si="40"/>
        <v>912.06596262699316</v>
      </c>
      <c r="P354" s="5">
        <f t="shared" si="44"/>
        <v>280.40011612504452</v>
      </c>
      <c r="Q354" s="5">
        <f t="shared" si="41"/>
        <v>27544.784115372677</v>
      </c>
      <c r="R354" s="5">
        <f t="shared" si="42"/>
        <v>831864.32018270367</v>
      </c>
      <c r="S354" s="5">
        <f t="shared" si="43"/>
        <v>6.27867564277729E-2</v>
      </c>
      <c r="T354" s="17"/>
    </row>
    <row r="355" spans="1:20">
      <c r="A355" s="5">
        <v>354</v>
      </c>
      <c r="B355" s="5">
        <v>5976</v>
      </c>
      <c r="C355" s="5">
        <v>10441</v>
      </c>
      <c r="D355" s="5">
        <v>689</v>
      </c>
      <c r="E355" s="5">
        <v>833</v>
      </c>
      <c r="F355" s="5">
        <v>7055</v>
      </c>
      <c r="G355" s="5">
        <v>4046</v>
      </c>
      <c r="H355" s="5">
        <v>487</v>
      </c>
      <c r="I355" s="5">
        <v>2</v>
      </c>
      <c r="J355" s="5">
        <v>267</v>
      </c>
      <c r="K355" s="5">
        <v>40</v>
      </c>
      <c r="L355" s="5">
        <v>544</v>
      </c>
      <c r="M355" s="5">
        <f t="shared" si="38"/>
        <v>489.06764274457942</v>
      </c>
      <c r="N355" s="5">
        <f t="shared" si="39"/>
        <v>54.932357255420584</v>
      </c>
      <c r="O355" s="5">
        <f t="shared" si="40"/>
        <v>3017.5638736371584</v>
      </c>
      <c r="P355" s="5">
        <f t="shared" si="44"/>
        <v>611.66823359463717</v>
      </c>
      <c r="Q355" s="5">
        <f t="shared" si="41"/>
        <v>165761.89674768719</v>
      </c>
      <c r="R355" s="5">
        <f t="shared" si="42"/>
        <v>9105691.7314800918</v>
      </c>
      <c r="S355" s="5">
        <f t="shared" si="43"/>
        <v>0.10097859789599373</v>
      </c>
      <c r="T355" s="17"/>
    </row>
    <row r="356" spans="1:20">
      <c r="A356" s="5">
        <v>355</v>
      </c>
      <c r="B356" s="5">
        <v>5206</v>
      </c>
      <c r="C356" s="5">
        <v>8962</v>
      </c>
      <c r="D356" s="5">
        <v>565</v>
      </c>
      <c r="E356" s="5">
        <v>878</v>
      </c>
      <c r="F356" s="5">
        <v>6461</v>
      </c>
      <c r="G356" s="5">
        <v>3708</v>
      </c>
      <c r="H356" s="5">
        <v>414</v>
      </c>
      <c r="I356" s="5">
        <v>1</v>
      </c>
      <c r="J356" s="5">
        <v>144</v>
      </c>
      <c r="K356" s="5">
        <v>29</v>
      </c>
      <c r="L356" s="5">
        <v>492</v>
      </c>
      <c r="M356" s="5">
        <f t="shared" si="38"/>
        <v>468.33380716036913</v>
      </c>
      <c r="N356" s="5">
        <f t="shared" si="39"/>
        <v>23.666192839630867</v>
      </c>
      <c r="O356" s="5">
        <f t="shared" si="40"/>
        <v>560.08868352259526</v>
      </c>
      <c r="P356" s="5">
        <f t="shared" si="44"/>
        <v>977.57303727519513</v>
      </c>
      <c r="Q356" s="5">
        <f t="shared" si="41"/>
        <v>13255.166791540723</v>
      </c>
      <c r="R356" s="5">
        <f t="shared" si="42"/>
        <v>313699.33341007389</v>
      </c>
      <c r="S356" s="5">
        <f t="shared" si="43"/>
        <v>4.8102017966729402E-2</v>
      </c>
      <c r="T356" s="17"/>
    </row>
    <row r="357" spans="1:20">
      <c r="A357" s="5">
        <v>356</v>
      </c>
      <c r="B357" s="5">
        <v>6984</v>
      </c>
      <c r="C357" s="5">
        <v>12066</v>
      </c>
      <c r="D357" s="5">
        <v>780</v>
      </c>
      <c r="E357" s="5">
        <v>1116</v>
      </c>
      <c r="F357" s="5">
        <v>8188</v>
      </c>
      <c r="G357" s="5">
        <v>4776</v>
      </c>
      <c r="H357" s="5">
        <v>570</v>
      </c>
      <c r="I357" s="5">
        <v>25</v>
      </c>
      <c r="J357" s="5">
        <v>256</v>
      </c>
      <c r="K357" s="5">
        <v>54</v>
      </c>
      <c r="L357" s="5">
        <v>631</v>
      </c>
      <c r="M357" s="5">
        <f t="shared" si="38"/>
        <v>617.97826470267194</v>
      </c>
      <c r="N357" s="5">
        <f t="shared" si="39"/>
        <v>13.021735297328064</v>
      </c>
      <c r="O357" s="5">
        <f t="shared" si="40"/>
        <v>169.56559015367961</v>
      </c>
      <c r="P357" s="5">
        <f t="shared" si="44"/>
        <v>113.30447636988703</v>
      </c>
      <c r="Q357" s="5">
        <f t="shared" si="41"/>
        <v>2208.0382305164339</v>
      </c>
      <c r="R357" s="5">
        <f t="shared" si="42"/>
        <v>28752.489364165645</v>
      </c>
      <c r="S357" s="5">
        <f t="shared" si="43"/>
        <v>2.0636664496557947E-2</v>
      </c>
      <c r="T357" s="17"/>
    </row>
    <row r="358" spans="1:20">
      <c r="A358" s="5">
        <v>357</v>
      </c>
      <c r="B358" s="5">
        <v>6000</v>
      </c>
      <c r="C358" s="5">
        <v>10300</v>
      </c>
      <c r="D358" s="5">
        <v>577</v>
      </c>
      <c r="E358" s="5">
        <v>886</v>
      </c>
      <c r="F358" s="5">
        <v>7886</v>
      </c>
      <c r="G358" s="5">
        <v>4454</v>
      </c>
      <c r="H358" s="5">
        <v>429</v>
      </c>
      <c r="I358" s="5">
        <v>3</v>
      </c>
      <c r="J358" s="5">
        <v>72</v>
      </c>
      <c r="K358" s="5">
        <v>24</v>
      </c>
      <c r="L358" s="5">
        <v>539</v>
      </c>
      <c r="M358" s="5">
        <f t="shared" si="38"/>
        <v>544.30466562937124</v>
      </c>
      <c r="N358" s="5">
        <f t="shared" si="39"/>
        <v>-5.3046656293712431</v>
      </c>
      <c r="O358" s="5">
        <f t="shared" si="40"/>
        <v>28.139477439432607</v>
      </c>
      <c r="P358" s="5">
        <f t="shared" si="44"/>
        <v>335.8569709261252</v>
      </c>
      <c r="Q358" s="5">
        <f t="shared" si="41"/>
        <v>-149.27051880142565</v>
      </c>
      <c r="R358" s="5">
        <f t="shared" si="42"/>
        <v>791.8301905643367</v>
      </c>
      <c r="S358" s="5">
        <f t="shared" si="43"/>
        <v>9.8416802029151085E-3</v>
      </c>
      <c r="T358" s="17"/>
    </row>
    <row r="359" spans="1:20">
      <c r="A359" s="5">
        <v>358</v>
      </c>
      <c r="B359" s="5">
        <v>3332</v>
      </c>
      <c r="C359" s="5">
        <v>5797</v>
      </c>
      <c r="D359" s="5">
        <v>463</v>
      </c>
      <c r="E359" s="5">
        <v>552</v>
      </c>
      <c r="F359" s="5">
        <v>4347</v>
      </c>
      <c r="G359" s="5">
        <v>2330</v>
      </c>
      <c r="H359" s="5">
        <v>341</v>
      </c>
      <c r="I359" s="5">
        <v>0</v>
      </c>
      <c r="J359" s="5">
        <v>87</v>
      </c>
      <c r="K359" s="5">
        <v>18</v>
      </c>
      <c r="L359" s="5">
        <v>406</v>
      </c>
      <c r="M359" s="5">
        <f t="shared" si="38"/>
        <v>406.10475165761346</v>
      </c>
      <c r="N359" s="5">
        <f t="shared" si="39"/>
        <v>-0.10475165761346261</v>
      </c>
      <c r="O359" s="5">
        <f t="shared" si="40"/>
        <v>1.0972909772768099E-2</v>
      </c>
      <c r="P359" s="5">
        <f t="shared" si="44"/>
        <v>27.039105313681777</v>
      </c>
      <c r="Q359" s="5">
        <f t="shared" si="41"/>
        <v>-1.1494304875404218E-3</v>
      </c>
      <c r="R359" s="5">
        <f t="shared" si="42"/>
        <v>1.2040474888130965E-4</v>
      </c>
      <c r="S359" s="5">
        <f t="shared" si="43"/>
        <v>2.5800900890015423E-4</v>
      </c>
      <c r="T359" s="17"/>
    </row>
    <row r="360" spans="1:20">
      <c r="A360" s="5">
        <v>359</v>
      </c>
      <c r="B360" s="5">
        <v>9232</v>
      </c>
      <c r="C360" s="5">
        <v>16811</v>
      </c>
      <c r="D360" s="5">
        <v>908</v>
      </c>
      <c r="E360" s="5">
        <v>1967</v>
      </c>
      <c r="F360" s="5">
        <v>12996</v>
      </c>
      <c r="G360" s="5">
        <v>7200</v>
      </c>
      <c r="H360" s="5">
        <v>843</v>
      </c>
      <c r="I360" s="5">
        <v>1</v>
      </c>
      <c r="J360" s="5">
        <v>129</v>
      </c>
      <c r="K360" s="5">
        <v>36</v>
      </c>
      <c r="L360" s="5">
        <v>861</v>
      </c>
      <c r="M360" s="5">
        <f t="shared" si="38"/>
        <v>847.16156741171028</v>
      </c>
      <c r="N360" s="5">
        <f t="shared" si="39"/>
        <v>13.83843258828972</v>
      </c>
      <c r="O360" s="5">
        <f t="shared" si="40"/>
        <v>191.50221650063892</v>
      </c>
      <c r="P360" s="5">
        <f t="shared" si="44"/>
        <v>194.41238691520272</v>
      </c>
      <c r="Q360" s="5">
        <f t="shared" si="41"/>
        <v>2650.0905135521552</v>
      </c>
      <c r="R360" s="5">
        <f t="shared" si="42"/>
        <v>36673.098924657585</v>
      </c>
      <c r="S360" s="5">
        <f t="shared" si="43"/>
        <v>1.6072511716945088E-2</v>
      </c>
      <c r="T360" s="17"/>
    </row>
    <row r="361" spans="1:20">
      <c r="A361" s="5">
        <v>360</v>
      </c>
      <c r="B361" s="5">
        <v>5212</v>
      </c>
      <c r="C361" s="5">
        <v>9035</v>
      </c>
      <c r="D361" s="5">
        <v>736</v>
      </c>
      <c r="E361" s="5">
        <v>1005</v>
      </c>
      <c r="F361" s="5">
        <v>6258</v>
      </c>
      <c r="G361" s="5">
        <v>3608</v>
      </c>
      <c r="H361" s="5">
        <v>597</v>
      </c>
      <c r="I361" s="5">
        <v>1</v>
      </c>
      <c r="J361" s="5">
        <v>179</v>
      </c>
      <c r="K361" s="5">
        <v>30</v>
      </c>
      <c r="L361" s="5">
        <v>642</v>
      </c>
      <c r="M361" s="5">
        <f t="shared" si="38"/>
        <v>612.65816834046473</v>
      </c>
      <c r="N361" s="5">
        <f t="shared" si="39"/>
        <v>29.341831659535274</v>
      </c>
      <c r="O361" s="5">
        <f t="shared" si="40"/>
        <v>860.94308513650651</v>
      </c>
      <c r="P361" s="5">
        <f t="shared" si="44"/>
        <v>240.35538276229749</v>
      </c>
      <c r="Q361" s="5">
        <f t="shared" si="41"/>
        <v>25261.64707251632</v>
      </c>
      <c r="R361" s="5">
        <f t="shared" si="42"/>
        <v>741222.99584436591</v>
      </c>
      <c r="S361" s="5">
        <f t="shared" si="43"/>
        <v>4.5703787631674882E-2</v>
      </c>
      <c r="T361" s="17"/>
    </row>
    <row r="362" spans="1:20">
      <c r="A362" s="5">
        <v>361</v>
      </c>
      <c r="B362" s="5">
        <v>24264</v>
      </c>
      <c r="C362" s="5">
        <v>51899</v>
      </c>
      <c r="D362" s="5">
        <v>1599</v>
      </c>
      <c r="E362" s="5">
        <v>3153</v>
      </c>
      <c r="F362" s="5">
        <v>48466</v>
      </c>
      <c r="G362" s="5">
        <v>21928</v>
      </c>
      <c r="H362" s="5">
        <v>1392</v>
      </c>
      <c r="I362" s="5">
        <v>9</v>
      </c>
      <c r="J362" s="5">
        <v>194</v>
      </c>
      <c r="K362" s="5">
        <v>33</v>
      </c>
      <c r="L362" s="5">
        <v>1485</v>
      </c>
      <c r="M362" s="5">
        <f t="shared" si="38"/>
        <v>1495.3050923362289</v>
      </c>
      <c r="N362" s="5">
        <f t="shared" si="39"/>
        <v>-10.305092336228881</v>
      </c>
      <c r="O362" s="5">
        <f t="shared" si="40"/>
        <v>106.19492805820322</v>
      </c>
      <c r="P362" s="5">
        <f t="shared" si="44"/>
        <v>1571.8785823258995</v>
      </c>
      <c r="Q362" s="5">
        <f t="shared" si="41"/>
        <v>-1094.3485392789673</v>
      </c>
      <c r="R362" s="5">
        <f t="shared" si="42"/>
        <v>11277.362745286957</v>
      </c>
      <c r="S362" s="5">
        <f t="shared" si="43"/>
        <v>6.9394561186726473E-3</v>
      </c>
      <c r="T362" s="17"/>
    </row>
    <row r="363" spans="1:20">
      <c r="A363" s="5">
        <v>362</v>
      </c>
      <c r="B363" s="5">
        <v>4280</v>
      </c>
      <c r="C363" s="5">
        <v>7594</v>
      </c>
      <c r="D363" s="5">
        <v>624</v>
      </c>
      <c r="E363" s="5">
        <v>771</v>
      </c>
      <c r="F363" s="5">
        <v>4632</v>
      </c>
      <c r="G363" s="5">
        <v>2530</v>
      </c>
      <c r="H363" s="5">
        <v>497</v>
      </c>
      <c r="I363" s="5">
        <v>1</v>
      </c>
      <c r="J363" s="5">
        <v>124</v>
      </c>
      <c r="K363" s="5">
        <v>32</v>
      </c>
      <c r="L363" s="5">
        <v>555</v>
      </c>
      <c r="M363" s="5">
        <f t="shared" si="38"/>
        <v>550.30066232149852</v>
      </c>
      <c r="N363" s="5">
        <f t="shared" si="39"/>
        <v>4.6993376785014789</v>
      </c>
      <c r="O363" s="5">
        <f t="shared" si="40"/>
        <v>22.083774616583668</v>
      </c>
      <c r="P363" s="5">
        <f t="shared" si="44"/>
        <v>225.13292006694132</v>
      </c>
      <c r="Q363" s="5">
        <f t="shared" si="41"/>
        <v>103.77911413924618</v>
      </c>
      <c r="R363" s="5">
        <f t="shared" si="42"/>
        <v>487.69310131606511</v>
      </c>
      <c r="S363" s="5">
        <f t="shared" si="43"/>
        <v>8.4672750963990604E-3</v>
      </c>
      <c r="T363" s="17"/>
    </row>
    <row r="364" spans="1:20">
      <c r="A364" s="5">
        <v>363</v>
      </c>
      <c r="B364" s="5">
        <v>6692</v>
      </c>
      <c r="C364" s="5">
        <v>11859</v>
      </c>
      <c r="D364" s="5">
        <v>905</v>
      </c>
      <c r="E364" s="5">
        <v>1165</v>
      </c>
      <c r="F364" s="5">
        <v>8391</v>
      </c>
      <c r="G364" s="5">
        <v>4692</v>
      </c>
      <c r="H364" s="5">
        <v>737</v>
      </c>
      <c r="I364" s="5">
        <v>4</v>
      </c>
      <c r="J364" s="5">
        <v>304</v>
      </c>
      <c r="K364" s="5">
        <v>47</v>
      </c>
      <c r="L364" s="5">
        <v>742</v>
      </c>
      <c r="M364" s="5">
        <f t="shared" si="38"/>
        <v>685.52787534976528</v>
      </c>
      <c r="N364" s="5">
        <f t="shared" si="39"/>
        <v>56.472124650234719</v>
      </c>
      <c r="O364" s="5">
        <f t="shared" si="40"/>
        <v>3189.1008625116478</v>
      </c>
      <c r="P364" s="5">
        <f t="shared" si="44"/>
        <v>2680.4214708204709</v>
      </c>
      <c r="Q364" s="5">
        <f t="shared" si="41"/>
        <v>180095.30142992883</v>
      </c>
      <c r="R364" s="5">
        <f t="shared" si="42"/>
        <v>10170364.311272535</v>
      </c>
      <c r="S364" s="5">
        <f t="shared" si="43"/>
        <v>7.6107984703820381E-2</v>
      </c>
      <c r="T364" s="17"/>
    </row>
    <row r="365" spans="1:20">
      <c r="A365" s="5">
        <v>364</v>
      </c>
      <c r="B365" s="5">
        <v>5594</v>
      </c>
      <c r="C365" s="5">
        <v>9586</v>
      </c>
      <c r="D365" s="5">
        <v>739</v>
      </c>
      <c r="E365" s="5">
        <v>1048</v>
      </c>
      <c r="F365" s="5">
        <v>5732</v>
      </c>
      <c r="G365" s="5">
        <v>3256</v>
      </c>
      <c r="H365" s="5">
        <v>555</v>
      </c>
      <c r="I365" s="5">
        <v>12</v>
      </c>
      <c r="J365" s="5">
        <v>138</v>
      </c>
      <c r="K365" s="5">
        <v>39</v>
      </c>
      <c r="L365" s="5">
        <v>670</v>
      </c>
      <c r="M365" s="5">
        <f t="shared" si="38"/>
        <v>666.66722130243556</v>
      </c>
      <c r="N365" s="5">
        <f t="shared" si="39"/>
        <v>3.3327786975644358</v>
      </c>
      <c r="O365" s="5">
        <f t="shared" si="40"/>
        <v>11.107413846939297</v>
      </c>
      <c r="P365" s="5">
        <f t="shared" si="44"/>
        <v>2823.7900882775757</v>
      </c>
      <c r="Q365" s="5">
        <f t="shared" si="41"/>
        <v>37.018552254111526</v>
      </c>
      <c r="R365" s="5">
        <f t="shared" si="42"/>
        <v>123.37464236717882</v>
      </c>
      <c r="S365" s="5">
        <f t="shared" si="43"/>
        <v>4.9742965635290086E-3</v>
      </c>
      <c r="T365" s="17"/>
    </row>
    <row r="366" spans="1:20">
      <c r="A366" s="5">
        <v>365</v>
      </c>
      <c r="B366" s="5">
        <v>11336</v>
      </c>
      <c r="C366" s="5">
        <v>15350</v>
      </c>
      <c r="D366" s="5">
        <v>583</v>
      </c>
      <c r="E366" s="5">
        <v>724</v>
      </c>
      <c r="F366" s="5">
        <v>13876</v>
      </c>
      <c r="G366" s="5">
        <v>10160</v>
      </c>
      <c r="H366" s="5">
        <v>484</v>
      </c>
      <c r="I366" s="5">
        <v>4</v>
      </c>
      <c r="J366" s="5">
        <v>41</v>
      </c>
      <c r="K366" s="5">
        <v>9</v>
      </c>
      <c r="L366" s="5">
        <v>547</v>
      </c>
      <c r="M366" s="5">
        <f t="shared" si="38"/>
        <v>565.08514276372523</v>
      </c>
      <c r="N366" s="5">
        <f t="shared" si="39"/>
        <v>-18.08514276372523</v>
      </c>
      <c r="O366" s="5">
        <f t="shared" si="40"/>
        <v>327.07238878432304</v>
      </c>
      <c r="P366" s="5">
        <f t="shared" si="44"/>
        <v>458.72735972197245</v>
      </c>
      <c r="Q366" s="5">
        <f t="shared" si="41"/>
        <v>-5915.1508452371245</v>
      </c>
      <c r="R366" s="5">
        <f t="shared" si="42"/>
        <v>106976.34750508337</v>
      </c>
      <c r="S366" s="5">
        <f t="shared" si="43"/>
        <v>3.3062418215219797E-2</v>
      </c>
      <c r="T366" s="17"/>
    </row>
    <row r="367" spans="1:20">
      <c r="A367" s="5">
        <v>366</v>
      </c>
      <c r="B367" s="5">
        <v>5582</v>
      </c>
      <c r="C367" s="5">
        <v>9903</v>
      </c>
      <c r="D367" s="5">
        <v>708</v>
      </c>
      <c r="E367" s="5">
        <v>923</v>
      </c>
      <c r="F367" s="5">
        <v>6315</v>
      </c>
      <c r="G367" s="5">
        <v>3422</v>
      </c>
      <c r="H367" s="5">
        <v>557</v>
      </c>
      <c r="I367" s="5">
        <v>2</v>
      </c>
      <c r="J367" s="5">
        <v>163</v>
      </c>
      <c r="K367" s="5">
        <v>35</v>
      </c>
      <c r="L367" s="5">
        <v>620</v>
      </c>
      <c r="M367" s="5">
        <f t="shared" si="38"/>
        <v>602.97896366838586</v>
      </c>
      <c r="N367" s="5">
        <f t="shared" si="39"/>
        <v>17.021036331614141</v>
      </c>
      <c r="O367" s="5">
        <f t="shared" si="40"/>
        <v>289.7156778021286</v>
      </c>
      <c r="P367" s="5">
        <f t="shared" si="44"/>
        <v>1232.4438106740431</v>
      </c>
      <c r="Q367" s="5">
        <f t="shared" si="41"/>
        <v>4931.2610777082473</v>
      </c>
      <c r="R367" s="5">
        <f t="shared" si="42"/>
        <v>83935.173964346788</v>
      </c>
      <c r="S367" s="5">
        <f t="shared" si="43"/>
        <v>2.745328440582926E-2</v>
      </c>
      <c r="T367" s="17"/>
    </row>
    <row r="368" spans="1:20">
      <c r="A368" s="5">
        <v>367</v>
      </c>
      <c r="B368" s="5">
        <v>28352</v>
      </c>
      <c r="C368" s="5">
        <v>55202</v>
      </c>
      <c r="D368" s="5">
        <v>1476</v>
      </c>
      <c r="E368" s="5">
        <v>1990</v>
      </c>
      <c r="F368" s="5">
        <v>47899</v>
      </c>
      <c r="G368" s="5">
        <v>24512</v>
      </c>
      <c r="H368" s="5">
        <v>1185</v>
      </c>
      <c r="I368" s="5">
        <v>45</v>
      </c>
      <c r="J368" s="5">
        <v>407</v>
      </c>
      <c r="K368" s="5">
        <v>76</v>
      </c>
      <c r="L368" s="5">
        <v>1242</v>
      </c>
      <c r="M368" s="5">
        <f t="shared" si="38"/>
        <v>1217.2652552724742</v>
      </c>
      <c r="N368" s="5">
        <f t="shared" si="39"/>
        <v>24.734744727525822</v>
      </c>
      <c r="O368" s="5">
        <f t="shared" si="40"/>
        <v>611.80759673586647</v>
      </c>
      <c r="P368" s="5">
        <f t="shared" si="44"/>
        <v>59.501297217158353</v>
      </c>
      <c r="Q368" s="5">
        <f t="shared" si="41"/>
        <v>15132.904727622717</v>
      </c>
      <c r="R368" s="5">
        <f t="shared" si="42"/>
        <v>374308.53542371659</v>
      </c>
      <c r="S368" s="5">
        <f t="shared" si="43"/>
        <v>1.9915253403805011E-2</v>
      </c>
      <c r="T368" s="17"/>
    </row>
    <row r="369" spans="1:20">
      <c r="A369" s="5">
        <v>368</v>
      </c>
      <c r="B369" s="5">
        <v>17912</v>
      </c>
      <c r="C369" s="5">
        <v>34774</v>
      </c>
      <c r="D369" s="5">
        <v>2750</v>
      </c>
      <c r="E369" s="5">
        <v>6591</v>
      </c>
      <c r="F369" s="5">
        <v>21009</v>
      </c>
      <c r="G369" s="5">
        <v>11408</v>
      </c>
      <c r="H369" s="5">
        <v>2256</v>
      </c>
      <c r="I369" s="5">
        <v>17</v>
      </c>
      <c r="J369" s="5">
        <v>447</v>
      </c>
      <c r="K369" s="5">
        <v>123</v>
      </c>
      <c r="L369" s="5">
        <v>2567</v>
      </c>
      <c r="M369" s="5">
        <f t="shared" si="38"/>
        <v>2536.6502636375794</v>
      </c>
      <c r="N369" s="5">
        <f t="shared" si="39"/>
        <v>30.349736362420572</v>
      </c>
      <c r="O369" s="5">
        <f t="shared" si="40"/>
        <v>921.10649726843349</v>
      </c>
      <c r="P369" s="5">
        <f t="shared" si="44"/>
        <v>31.528131059938016</v>
      </c>
      <c r="Q369" s="5">
        <f t="shared" si="41"/>
        <v>27955.339353809621</v>
      </c>
      <c r="R369" s="5">
        <f t="shared" si="42"/>
        <v>848437.17931012262</v>
      </c>
      <c r="S369" s="5">
        <f t="shared" si="43"/>
        <v>1.182303714936524E-2</v>
      </c>
      <c r="T369" s="17"/>
    </row>
    <row r="370" spans="1:20">
      <c r="A370" s="5">
        <v>369</v>
      </c>
      <c r="B370" s="5">
        <v>35360</v>
      </c>
      <c r="C370" s="5">
        <v>45260</v>
      </c>
      <c r="D370" s="5">
        <v>339</v>
      </c>
      <c r="E370" s="5">
        <v>477</v>
      </c>
      <c r="F370" s="5">
        <v>9105</v>
      </c>
      <c r="G370" s="5">
        <v>5472</v>
      </c>
      <c r="H370" s="5">
        <v>156</v>
      </c>
      <c r="I370" s="5">
        <v>7</v>
      </c>
      <c r="J370" s="5">
        <v>38</v>
      </c>
      <c r="K370" s="5">
        <v>11</v>
      </c>
      <c r="L370" s="5">
        <v>325</v>
      </c>
      <c r="M370" s="5">
        <f t="shared" si="38"/>
        <v>304.18088460598796</v>
      </c>
      <c r="N370" s="5">
        <f t="shared" si="39"/>
        <v>20.819115394012044</v>
      </c>
      <c r="O370" s="5">
        <f t="shared" si="40"/>
        <v>433.4355657891893</v>
      </c>
      <c r="P370" s="5">
        <f t="shared" si="44"/>
        <v>90.832736043468302</v>
      </c>
      <c r="Q370" s="5">
        <f t="shared" si="41"/>
        <v>9023.7450600340308</v>
      </c>
      <c r="R370" s="5">
        <f t="shared" si="42"/>
        <v>187866.38969099463</v>
      </c>
      <c r="S370" s="5">
        <f t="shared" si="43"/>
        <v>6.4058816596960139E-2</v>
      </c>
      <c r="T370" s="17"/>
    </row>
    <row r="371" spans="1:20">
      <c r="A371" s="5">
        <v>370</v>
      </c>
      <c r="B371" s="5">
        <v>9084</v>
      </c>
      <c r="C371" s="5">
        <v>15194</v>
      </c>
      <c r="D371" s="5">
        <v>962</v>
      </c>
      <c r="E371" s="5">
        <v>1897</v>
      </c>
      <c r="F371" s="5">
        <v>11853</v>
      </c>
      <c r="G371" s="5">
        <v>7024</v>
      </c>
      <c r="H371" s="5">
        <v>758</v>
      </c>
      <c r="I371" s="5">
        <v>2</v>
      </c>
      <c r="J371" s="5">
        <v>93</v>
      </c>
      <c r="K371" s="5">
        <v>26</v>
      </c>
      <c r="L371" s="5">
        <v>916</v>
      </c>
      <c r="M371" s="5">
        <f t="shared" si="38"/>
        <v>923.83788987724586</v>
      </c>
      <c r="N371" s="5">
        <f t="shared" si="39"/>
        <v>-7.837889877245857</v>
      </c>
      <c r="O371" s="5">
        <f t="shared" si="40"/>
        <v>61.432517727833073</v>
      </c>
      <c r="P371" s="5">
        <f t="shared" si="44"/>
        <v>821.22395111690309</v>
      </c>
      <c r="Q371" s="5">
        <f t="shared" si="41"/>
        <v>-481.50130883270947</v>
      </c>
      <c r="R371" s="5">
        <f t="shared" si="42"/>
        <v>3773.9542343805247</v>
      </c>
      <c r="S371" s="5">
        <f t="shared" si="43"/>
        <v>8.5566483376046474E-3</v>
      </c>
      <c r="T371" s="17"/>
    </row>
    <row r="372" spans="1:20">
      <c r="A372" s="5">
        <v>371</v>
      </c>
      <c r="B372" s="5">
        <v>6880</v>
      </c>
      <c r="C372" s="5">
        <v>11736</v>
      </c>
      <c r="D372" s="5">
        <v>671</v>
      </c>
      <c r="E372" s="5">
        <v>889</v>
      </c>
      <c r="F372" s="5">
        <v>9389</v>
      </c>
      <c r="G372" s="5">
        <v>5232</v>
      </c>
      <c r="H372" s="5">
        <v>556</v>
      </c>
      <c r="I372" s="5">
        <v>0</v>
      </c>
      <c r="J372" s="5">
        <v>59</v>
      </c>
      <c r="K372" s="5">
        <v>16</v>
      </c>
      <c r="L372" s="5">
        <v>639</v>
      </c>
      <c r="M372" s="5">
        <f t="shared" si="38"/>
        <v>644.51074142074322</v>
      </c>
      <c r="N372" s="5">
        <f t="shared" si="39"/>
        <v>-5.5107414207432157</v>
      </c>
      <c r="O372" s="5">
        <f t="shared" si="40"/>
        <v>30.368271006294954</v>
      </c>
      <c r="P372" s="5">
        <f t="shared" si="44"/>
        <v>5.4156199386026254</v>
      </c>
      <c r="Q372" s="5">
        <f t="shared" si="41"/>
        <v>-167.35168891074485</v>
      </c>
      <c r="R372" s="5">
        <f t="shared" si="42"/>
        <v>922.23188391177473</v>
      </c>
      <c r="S372" s="5">
        <f t="shared" si="43"/>
        <v>8.6240084831662213E-3</v>
      </c>
      <c r="T372" s="17"/>
    </row>
    <row r="373" spans="1:20">
      <c r="A373" s="5">
        <v>372</v>
      </c>
      <c r="B373" s="5">
        <v>12824</v>
      </c>
      <c r="C373" s="5">
        <v>18929</v>
      </c>
      <c r="D373" s="5">
        <v>830</v>
      </c>
      <c r="E373" s="5">
        <v>864</v>
      </c>
      <c r="F373" s="5">
        <v>15678</v>
      </c>
      <c r="G373" s="5">
        <v>10968</v>
      </c>
      <c r="H373" s="5">
        <v>705</v>
      </c>
      <c r="I373" s="5">
        <v>0</v>
      </c>
      <c r="J373" s="5">
        <v>286</v>
      </c>
      <c r="K373" s="5">
        <v>30</v>
      </c>
      <c r="L373" s="5">
        <v>623</v>
      </c>
      <c r="M373" s="5">
        <f t="shared" si="38"/>
        <v>605.74854726026365</v>
      </c>
      <c r="N373" s="5">
        <f t="shared" si="39"/>
        <v>17.251452739736351</v>
      </c>
      <c r="O373" s="5">
        <f t="shared" si="40"/>
        <v>297.61262163135683</v>
      </c>
      <c r="P373" s="5">
        <f t="shared" si="44"/>
        <v>518.11748299937005</v>
      </c>
      <c r="Q373" s="5">
        <f t="shared" si="41"/>
        <v>5134.250076822389</v>
      </c>
      <c r="R373" s="5">
        <f t="shared" si="42"/>
        <v>88573.272554289157</v>
      </c>
      <c r="S373" s="5">
        <f t="shared" si="43"/>
        <v>2.7690935376783871E-2</v>
      </c>
      <c r="T373" s="17"/>
    </row>
    <row r="374" spans="1:20">
      <c r="A374" s="5">
        <v>373</v>
      </c>
      <c r="B374" s="5">
        <v>6596</v>
      </c>
      <c r="C374" s="5">
        <v>9835</v>
      </c>
      <c r="D374" s="5">
        <v>564</v>
      </c>
      <c r="E374" s="5">
        <v>678</v>
      </c>
      <c r="F374" s="5">
        <v>8242</v>
      </c>
      <c r="G374" s="5">
        <v>5352</v>
      </c>
      <c r="H374" s="5">
        <v>456</v>
      </c>
      <c r="I374" s="5">
        <v>0</v>
      </c>
      <c r="J374" s="5">
        <v>66</v>
      </c>
      <c r="K374" s="5">
        <v>13</v>
      </c>
      <c r="L374" s="5">
        <v>526</v>
      </c>
      <c r="M374" s="5">
        <f t="shared" si="38"/>
        <v>524.71014862299103</v>
      </c>
      <c r="N374" s="5">
        <f t="shared" si="39"/>
        <v>1.2898513770089721</v>
      </c>
      <c r="O374" s="5">
        <f t="shared" si="40"/>
        <v>1.6637165747719416</v>
      </c>
      <c r="P374" s="5">
        <f t="shared" si="44"/>
        <v>254.77271806262053</v>
      </c>
      <c r="Q374" s="5">
        <f t="shared" si="41"/>
        <v>2.1459471149222393</v>
      </c>
      <c r="R374" s="5">
        <f t="shared" si="42"/>
        <v>2.7679528411708816</v>
      </c>
      <c r="S374" s="5">
        <f t="shared" si="43"/>
        <v>2.452188929674852E-3</v>
      </c>
      <c r="T374" s="17"/>
    </row>
    <row r="375" spans="1:20">
      <c r="A375" s="5">
        <v>374</v>
      </c>
      <c r="B375" s="5">
        <v>7492</v>
      </c>
      <c r="C375" s="5">
        <v>12414</v>
      </c>
      <c r="D375" s="5">
        <v>838</v>
      </c>
      <c r="E375" s="5">
        <v>1274</v>
      </c>
      <c r="F375" s="5">
        <v>8452</v>
      </c>
      <c r="G375" s="5">
        <v>5024</v>
      </c>
      <c r="H375" s="5">
        <v>670</v>
      </c>
      <c r="I375" s="5">
        <v>8</v>
      </c>
      <c r="J375" s="5">
        <v>236</v>
      </c>
      <c r="K375" s="5">
        <v>51</v>
      </c>
      <c r="L375" s="5">
        <v>713</v>
      </c>
      <c r="M375" s="5">
        <f t="shared" si="38"/>
        <v>686.34211087026347</v>
      </c>
      <c r="N375" s="5">
        <f t="shared" si="39"/>
        <v>26.657889129736532</v>
      </c>
      <c r="O375" s="5">
        <f t="shared" si="40"/>
        <v>710.64305285332512</v>
      </c>
      <c r="P375" s="5">
        <f t="shared" si="44"/>
        <v>643.53733942381075</v>
      </c>
      <c r="Q375" s="5">
        <f t="shared" si="41"/>
        <v>18944.243713781438</v>
      </c>
      <c r="R375" s="5">
        <f t="shared" si="42"/>
        <v>505013.54856869386</v>
      </c>
      <c r="S375" s="5">
        <f t="shared" si="43"/>
        <v>3.7388343800471992E-2</v>
      </c>
      <c r="T375" s="17"/>
    </row>
    <row r="376" spans="1:20">
      <c r="A376" s="5">
        <v>375</v>
      </c>
      <c r="B376" s="5">
        <v>44288</v>
      </c>
      <c r="C376" s="5">
        <v>60918</v>
      </c>
      <c r="D376" s="5">
        <v>1215</v>
      </c>
      <c r="E376" s="5">
        <v>1746</v>
      </c>
      <c r="F376" s="5">
        <v>22130</v>
      </c>
      <c r="G376" s="5">
        <v>14224</v>
      </c>
      <c r="H376" s="5">
        <v>814</v>
      </c>
      <c r="I376" s="5">
        <v>2</v>
      </c>
      <c r="J376" s="5">
        <v>152</v>
      </c>
      <c r="K376" s="5">
        <v>11</v>
      </c>
      <c r="L376" s="5">
        <v>1105</v>
      </c>
      <c r="M376" s="5">
        <f t="shared" si="38"/>
        <v>1092.3261523602421</v>
      </c>
      <c r="N376" s="5">
        <f t="shared" si="39"/>
        <v>12.673847639757923</v>
      </c>
      <c r="O376" s="5">
        <f t="shared" si="40"/>
        <v>160.62641399579749</v>
      </c>
      <c r="P376" s="5">
        <f t="shared" si="44"/>
        <v>195.55341639344314</v>
      </c>
      <c r="Q376" s="5">
        <f t="shared" si="41"/>
        <v>2035.7546979034171</v>
      </c>
      <c r="R376" s="5">
        <f t="shared" si="42"/>
        <v>25800.84487314933</v>
      </c>
      <c r="S376" s="5">
        <f t="shared" si="43"/>
        <v>1.1469545375346536E-2</v>
      </c>
      <c r="T376" s="17"/>
    </row>
    <row r="377" spans="1:20">
      <c r="A377" s="5">
        <v>376</v>
      </c>
      <c r="B377" s="5">
        <v>105632</v>
      </c>
      <c r="C377" s="5">
        <v>147918</v>
      </c>
      <c r="D377" s="5">
        <v>3984</v>
      </c>
      <c r="E377" s="5">
        <v>3391</v>
      </c>
      <c r="F377" s="5">
        <v>48575</v>
      </c>
      <c r="G377" s="5">
        <v>27328</v>
      </c>
      <c r="H377" s="5">
        <v>1936</v>
      </c>
      <c r="I377" s="5">
        <v>51</v>
      </c>
      <c r="J377" s="5">
        <v>1998</v>
      </c>
      <c r="K377" s="5">
        <v>128</v>
      </c>
      <c r="L377" s="5">
        <v>2254</v>
      </c>
      <c r="M377" s="5">
        <f t="shared" si="38"/>
        <v>2275.5617862577424</v>
      </c>
      <c r="N377" s="5">
        <f t="shared" si="39"/>
        <v>-21.561786257742369</v>
      </c>
      <c r="O377" s="5">
        <f t="shared" si="40"/>
        <v>464.91062662456767</v>
      </c>
      <c r="P377" s="5">
        <f t="shared" si="44"/>
        <v>1172.078628363671</v>
      </c>
      <c r="Q377" s="5">
        <f t="shared" si="41"/>
        <v>-10024.303560231996</v>
      </c>
      <c r="R377" s="5">
        <f t="shared" si="42"/>
        <v>216141.89074844818</v>
      </c>
      <c r="S377" s="5">
        <f t="shared" si="43"/>
        <v>9.5660098747747859E-3</v>
      </c>
      <c r="T377" s="17"/>
    </row>
    <row r="378" spans="1:20">
      <c r="A378" s="5">
        <v>377</v>
      </c>
      <c r="B378" s="5">
        <v>128064</v>
      </c>
      <c r="C378" s="5">
        <v>251269</v>
      </c>
      <c r="D378" s="5">
        <v>1539</v>
      </c>
      <c r="E378" s="5">
        <v>2506</v>
      </c>
      <c r="F378" s="5">
        <v>84046</v>
      </c>
      <c r="G378" s="5">
        <v>32384</v>
      </c>
      <c r="H378" s="5">
        <v>985</v>
      </c>
      <c r="I378" s="5">
        <v>8</v>
      </c>
      <c r="J378" s="5">
        <v>186</v>
      </c>
      <c r="K378" s="5">
        <v>18</v>
      </c>
      <c r="L378" s="5">
        <v>1408</v>
      </c>
      <c r="M378" s="5">
        <f t="shared" si="38"/>
        <v>1373.6471752969901</v>
      </c>
      <c r="N378" s="5">
        <f t="shared" si="39"/>
        <v>34.352824703009901</v>
      </c>
      <c r="O378" s="5">
        <f t="shared" si="40"/>
        <v>1180.1165650757273</v>
      </c>
      <c r="P378" s="5">
        <f t="shared" si="44"/>
        <v>3126.443718892278</v>
      </c>
      <c r="Q378" s="5">
        <f t="shared" si="41"/>
        <v>40540.337489164638</v>
      </c>
      <c r="R378" s="5">
        <f t="shared" si="42"/>
        <v>1392675.1071661334</v>
      </c>
      <c r="S378" s="5">
        <f t="shared" si="43"/>
        <v>2.4398312999296803E-2</v>
      </c>
      <c r="T378" s="17"/>
    </row>
    <row r="379" spans="1:20">
      <c r="A379" s="5">
        <v>378</v>
      </c>
      <c r="B379" s="5">
        <v>5994</v>
      </c>
      <c r="C379" s="5">
        <v>9970</v>
      </c>
      <c r="D379" s="5">
        <v>964</v>
      </c>
      <c r="E379" s="5">
        <v>1254</v>
      </c>
      <c r="F379" s="5">
        <v>6896</v>
      </c>
      <c r="G379" s="5">
        <v>3998</v>
      </c>
      <c r="H379" s="5">
        <v>683</v>
      </c>
      <c r="I379" s="5">
        <v>11</v>
      </c>
      <c r="J379" s="5">
        <v>235</v>
      </c>
      <c r="K379" s="5">
        <v>34</v>
      </c>
      <c r="L379" s="5">
        <v>838</v>
      </c>
      <c r="M379" s="5">
        <f t="shared" si="38"/>
        <v>800.2606583675323</v>
      </c>
      <c r="N379" s="5">
        <f t="shared" si="39"/>
        <v>37.739341632467699</v>
      </c>
      <c r="O379" s="5">
        <f t="shared" si="40"/>
        <v>1424.2579068521097</v>
      </c>
      <c r="P379" s="5">
        <f t="shared" si="44"/>
        <v>11.468496913504273</v>
      </c>
      <c r="Q379" s="5">
        <f t="shared" si="41"/>
        <v>53750.555719435128</v>
      </c>
      <c r="R379" s="5">
        <f t="shared" si="42"/>
        <v>2028510.5852307528</v>
      </c>
      <c r="S379" s="5">
        <f t="shared" si="43"/>
        <v>4.5035013881226368E-2</v>
      </c>
      <c r="T379" s="17"/>
    </row>
    <row r="380" spans="1:20">
      <c r="A380" s="5">
        <v>379</v>
      </c>
      <c r="B380" s="5">
        <v>6172</v>
      </c>
      <c r="C380" s="5">
        <v>10417</v>
      </c>
      <c r="D380" s="5">
        <v>718</v>
      </c>
      <c r="E380" s="5">
        <v>906</v>
      </c>
      <c r="F380" s="5">
        <v>7692</v>
      </c>
      <c r="G380" s="5">
        <v>4234</v>
      </c>
      <c r="H380" s="5">
        <v>508</v>
      </c>
      <c r="I380" s="5">
        <v>1</v>
      </c>
      <c r="J380" s="5">
        <v>64</v>
      </c>
      <c r="K380" s="5">
        <v>22</v>
      </c>
      <c r="L380" s="5">
        <v>684</v>
      </c>
      <c r="M380" s="5">
        <f t="shared" si="38"/>
        <v>691.84005795854864</v>
      </c>
      <c r="N380" s="5">
        <f t="shared" si="39"/>
        <v>-7.8400579585486412</v>
      </c>
      <c r="O380" s="5">
        <f t="shared" si="40"/>
        <v>61.466508793401886</v>
      </c>
      <c r="P380" s="5">
        <f t="shared" si="44"/>
        <v>2077.4816670775404</v>
      </c>
      <c r="Q380" s="5">
        <f t="shared" si="41"/>
        <v>-481.90099144991046</v>
      </c>
      <c r="R380" s="5">
        <f t="shared" si="42"/>
        <v>3778.1317032493512</v>
      </c>
      <c r="S380" s="5">
        <f t="shared" si="43"/>
        <v>1.1462073038813803E-2</v>
      </c>
      <c r="T380" s="17"/>
    </row>
    <row r="381" spans="1:20">
      <c r="A381" s="5">
        <v>380</v>
      </c>
      <c r="B381" s="5">
        <v>4986</v>
      </c>
      <c r="C381" s="5">
        <v>8198</v>
      </c>
      <c r="D381" s="5">
        <v>662</v>
      </c>
      <c r="E381" s="5">
        <v>788</v>
      </c>
      <c r="F381" s="5">
        <v>5685</v>
      </c>
      <c r="G381" s="5">
        <v>3230</v>
      </c>
      <c r="H381" s="5">
        <v>469</v>
      </c>
      <c r="I381" s="5">
        <v>2</v>
      </c>
      <c r="J381" s="5">
        <v>92</v>
      </c>
      <c r="K381" s="5">
        <v>28</v>
      </c>
      <c r="L381" s="5">
        <v>614</v>
      </c>
      <c r="M381" s="5">
        <f t="shared" si="38"/>
        <v>614.29537703865856</v>
      </c>
      <c r="N381" s="5">
        <f t="shared" si="39"/>
        <v>-0.29537703865855747</v>
      </c>
      <c r="O381" s="5">
        <f t="shared" si="40"/>
        <v>8.7247594966698955E-2</v>
      </c>
      <c r="P381" s="5">
        <f t="shared" si="44"/>
        <v>56.922210182953478</v>
      </c>
      <c r="Q381" s="5">
        <f t="shared" si="41"/>
        <v>-2.5770936231344802E-2</v>
      </c>
      <c r="R381" s="5">
        <f t="shared" si="42"/>
        <v>7.6121428274731531E-3</v>
      </c>
      <c r="S381" s="5">
        <f t="shared" si="43"/>
        <v>4.8107009553510988E-4</v>
      </c>
      <c r="T381" s="17"/>
    </row>
    <row r="382" spans="1:20">
      <c r="A382" s="5">
        <v>381</v>
      </c>
      <c r="B382" s="5">
        <v>6668</v>
      </c>
      <c r="C382" s="5">
        <v>10701</v>
      </c>
      <c r="D382" s="5">
        <v>669</v>
      </c>
      <c r="E382" s="5">
        <v>943</v>
      </c>
      <c r="F382" s="5">
        <v>7956</v>
      </c>
      <c r="G382" s="5">
        <v>4696</v>
      </c>
      <c r="H382" s="5">
        <v>492</v>
      </c>
      <c r="I382" s="5">
        <v>3</v>
      </c>
      <c r="J382" s="5">
        <v>53</v>
      </c>
      <c r="K382" s="5">
        <v>13</v>
      </c>
      <c r="L382" s="5">
        <v>642</v>
      </c>
      <c r="M382" s="5">
        <f t="shared" si="38"/>
        <v>645.69792901218341</v>
      </c>
      <c r="N382" s="5">
        <f t="shared" si="39"/>
        <v>-3.6979290121834083</v>
      </c>
      <c r="O382" s="5">
        <f t="shared" si="40"/>
        <v>13.674678979147759</v>
      </c>
      <c r="P382" s="5">
        <f t="shared" si="44"/>
        <v>11.577359932537858</v>
      </c>
      <c r="Q382" s="5">
        <f t="shared" si="41"/>
        <v>-50.567992129285088</v>
      </c>
      <c r="R382" s="5">
        <f t="shared" si="42"/>
        <v>186.99684518274557</v>
      </c>
      <c r="S382" s="5">
        <f t="shared" si="43"/>
        <v>5.7600140376688602E-3</v>
      </c>
      <c r="T382" s="17"/>
    </row>
    <row r="383" spans="1:20">
      <c r="A383" s="5">
        <v>382</v>
      </c>
      <c r="B383" s="5">
        <v>5298</v>
      </c>
      <c r="C383" s="5">
        <v>8875</v>
      </c>
      <c r="D383" s="5">
        <v>657</v>
      </c>
      <c r="E383" s="5">
        <v>874</v>
      </c>
      <c r="F383" s="5">
        <v>5640</v>
      </c>
      <c r="G383" s="5">
        <v>3206</v>
      </c>
      <c r="H383" s="5">
        <v>471</v>
      </c>
      <c r="I383" s="5">
        <v>5</v>
      </c>
      <c r="J383" s="5">
        <v>140</v>
      </c>
      <c r="K383" s="5">
        <v>38</v>
      </c>
      <c r="L383" s="5">
        <v>575</v>
      </c>
      <c r="M383" s="5">
        <f t="shared" si="38"/>
        <v>575.38565193668194</v>
      </c>
      <c r="N383" s="5">
        <f t="shared" si="39"/>
        <v>-0.38565193668193842</v>
      </c>
      <c r="O383" s="5">
        <f t="shared" si="40"/>
        <v>0.14872741626652985</v>
      </c>
      <c r="P383" s="5">
        <f t="shared" si="44"/>
        <v>10.97117942489257</v>
      </c>
      <c r="Q383" s="5">
        <f t="shared" si="41"/>
        <v>-5.7357016120888067E-2</v>
      </c>
      <c r="R383" s="5">
        <f t="shared" si="42"/>
        <v>2.2119844349317651E-2</v>
      </c>
      <c r="S383" s="5">
        <f t="shared" si="43"/>
        <v>6.7069902031641464E-4</v>
      </c>
      <c r="T383" s="17"/>
    </row>
    <row r="384" spans="1:20">
      <c r="A384" s="5">
        <v>383</v>
      </c>
      <c r="B384" s="5">
        <v>35008</v>
      </c>
      <c r="C384" s="5">
        <v>45508</v>
      </c>
      <c r="D384" s="5">
        <v>621</v>
      </c>
      <c r="E384" s="5">
        <v>768</v>
      </c>
      <c r="F384" s="5">
        <v>8149</v>
      </c>
      <c r="G384" s="5">
        <v>4864</v>
      </c>
      <c r="H384" s="5">
        <v>389</v>
      </c>
      <c r="I384" s="5">
        <v>0</v>
      </c>
      <c r="J384" s="5">
        <v>48</v>
      </c>
      <c r="K384" s="5">
        <v>8</v>
      </c>
      <c r="L384" s="5">
        <v>597</v>
      </c>
      <c r="M384" s="5">
        <f t="shared" si="38"/>
        <v>578.07506440800682</v>
      </c>
      <c r="N384" s="5">
        <f t="shared" si="39"/>
        <v>18.924935591993176</v>
      </c>
      <c r="O384" s="5">
        <f t="shared" si="40"/>
        <v>358.1531871610901</v>
      </c>
      <c r="P384" s="5">
        <f t="shared" si="44"/>
        <v>372.89879070262288</v>
      </c>
      <c r="Q384" s="5">
        <f t="shared" si="41"/>
        <v>6778.025999090707</v>
      </c>
      <c r="R384" s="5">
        <f t="shared" si="42"/>
        <v>128273.70547364684</v>
      </c>
      <c r="S384" s="5">
        <f t="shared" si="43"/>
        <v>3.1700059618079021E-2</v>
      </c>
      <c r="T384" s="17"/>
    </row>
    <row r="385" spans="1:20">
      <c r="A385" s="5">
        <v>384</v>
      </c>
      <c r="B385" s="5">
        <v>5402</v>
      </c>
      <c r="C385" s="5">
        <v>8891</v>
      </c>
      <c r="D385" s="5">
        <v>700</v>
      </c>
      <c r="E385" s="5">
        <v>1078</v>
      </c>
      <c r="F385" s="5">
        <v>6733</v>
      </c>
      <c r="G385" s="5">
        <v>3992</v>
      </c>
      <c r="H385" s="5">
        <v>514</v>
      </c>
      <c r="I385" s="5">
        <v>0</v>
      </c>
      <c r="J385" s="5">
        <v>112</v>
      </c>
      <c r="K385" s="5">
        <v>14</v>
      </c>
      <c r="L385" s="5">
        <v>633</v>
      </c>
      <c r="M385" s="5">
        <f t="shared" si="38"/>
        <v>622.74713661073201</v>
      </c>
      <c r="N385" s="5">
        <f t="shared" si="39"/>
        <v>10.252863389267986</v>
      </c>
      <c r="O385" s="5">
        <f t="shared" si="40"/>
        <v>105.12120767899182</v>
      </c>
      <c r="P385" s="5">
        <f t="shared" si="44"/>
        <v>75.204836289278916</v>
      </c>
      <c r="Q385" s="5">
        <f t="shared" si="41"/>
        <v>1077.793381647572</v>
      </c>
      <c r="R385" s="5">
        <f t="shared" si="42"/>
        <v>11050.468303889729</v>
      </c>
      <c r="S385" s="5">
        <f t="shared" si="43"/>
        <v>1.619725653912794E-2</v>
      </c>
      <c r="T385" s="17"/>
    </row>
    <row r="386" spans="1:20">
      <c r="A386" s="5">
        <v>385</v>
      </c>
      <c r="B386" s="5">
        <v>9880</v>
      </c>
      <c r="C386" s="5">
        <v>12695</v>
      </c>
      <c r="D386" s="5">
        <v>524</v>
      </c>
      <c r="E386" s="5">
        <v>658</v>
      </c>
      <c r="F386" s="5">
        <v>7072</v>
      </c>
      <c r="G386" s="5">
        <v>4732</v>
      </c>
      <c r="H386" s="5">
        <v>382</v>
      </c>
      <c r="I386" s="5">
        <v>0</v>
      </c>
      <c r="J386" s="5">
        <v>35</v>
      </c>
      <c r="K386" s="5">
        <v>5</v>
      </c>
      <c r="L386" s="5">
        <v>497</v>
      </c>
      <c r="M386" s="5">
        <f t="shared" si="38"/>
        <v>502.58141549216759</v>
      </c>
      <c r="N386" s="5">
        <f t="shared" si="39"/>
        <v>-5.5814154921675936</v>
      </c>
      <c r="O386" s="5">
        <f t="shared" si="40"/>
        <v>31.152198896208422</v>
      </c>
      <c r="P386" s="5">
        <f t="shared" si="44"/>
        <v>250.72438769507681</v>
      </c>
      <c r="Q386" s="5">
        <f t="shared" si="41"/>
        <v>-173.87336553438388</v>
      </c>
      <c r="R386" s="5">
        <f t="shared" si="42"/>
        <v>970.45949606892918</v>
      </c>
      <c r="S386" s="5">
        <f t="shared" si="43"/>
        <v>1.1230212257882483E-2</v>
      </c>
      <c r="T386" s="17"/>
    </row>
    <row r="387" spans="1:20">
      <c r="A387" s="5">
        <v>386</v>
      </c>
      <c r="B387" s="5">
        <v>3334</v>
      </c>
      <c r="C387" s="5">
        <v>5953</v>
      </c>
      <c r="D387" s="5">
        <v>584</v>
      </c>
      <c r="E387" s="5">
        <v>842</v>
      </c>
      <c r="F387" s="5">
        <v>4954</v>
      </c>
      <c r="G387" s="5">
        <v>2604</v>
      </c>
      <c r="H387" s="5">
        <v>440</v>
      </c>
      <c r="I387" s="5">
        <v>4</v>
      </c>
      <c r="J387" s="5">
        <v>37</v>
      </c>
      <c r="K387" s="5">
        <v>3</v>
      </c>
      <c r="L387" s="5">
        <v>565</v>
      </c>
      <c r="M387" s="5">
        <f t="shared" ref="M387:M450" si="45">$AE$3+$AD$3*B387+$AC$3*C387+$AB$3*D387+$AA$3*E387+$Z$3*F387+$Y$3*G387+$X$3*H387+$W$3*I387+$V$3*J387+$U$3*K387</f>
        <v>566.51676415860686</v>
      </c>
      <c r="N387" s="5">
        <f t="shared" ref="N387:N450" si="46">L387-M387</f>
        <v>-1.5167641586068612</v>
      </c>
      <c r="O387" s="5">
        <f t="shared" ref="O387:O450" si="47">N387^2</f>
        <v>2.3005735128343794</v>
      </c>
      <c r="P387" s="5">
        <f t="shared" si="44"/>
        <v>16.521390463417042</v>
      </c>
      <c r="Q387" s="5">
        <f t="shared" ref="Q387:Q450" si="48">N387^3</f>
        <v>-3.4894274485074686</v>
      </c>
      <c r="R387" s="5">
        <f t="shared" ref="R387:R450" si="49">N387^4</f>
        <v>5.2926384879551165</v>
      </c>
      <c r="S387" s="5">
        <f t="shared" ref="S387:S450" si="50">ABS(N387/L387)</f>
        <v>2.6845383338174535E-3</v>
      </c>
      <c r="T387" s="17"/>
    </row>
    <row r="388" spans="1:20">
      <c r="A388" s="5">
        <v>387</v>
      </c>
      <c r="B388" s="5">
        <v>3130</v>
      </c>
      <c r="C388" s="5">
        <v>5313</v>
      </c>
      <c r="D388" s="5">
        <v>522</v>
      </c>
      <c r="E388" s="5">
        <v>616</v>
      </c>
      <c r="F388" s="5">
        <v>3821</v>
      </c>
      <c r="G388" s="5">
        <v>2112</v>
      </c>
      <c r="H388" s="5">
        <v>385</v>
      </c>
      <c r="I388" s="5">
        <v>0</v>
      </c>
      <c r="J388" s="5">
        <v>48</v>
      </c>
      <c r="K388" s="5">
        <v>14</v>
      </c>
      <c r="L388" s="5">
        <v>495</v>
      </c>
      <c r="M388" s="5">
        <f t="shared" si="45"/>
        <v>499.43384622605163</v>
      </c>
      <c r="N388" s="5">
        <f t="shared" si="46"/>
        <v>-4.433846226051628</v>
      </c>
      <c r="O388" s="5">
        <f t="shared" si="47"/>
        <v>19.658992356272265</v>
      </c>
      <c r="P388" s="5">
        <f t="shared" ref="P388:P451" si="51">(N388-N387)^2</f>
        <v>8.509367788207836</v>
      </c>
      <c r="Q388" s="5">
        <f t="shared" si="48"/>
        <v>-87.16494906683559</v>
      </c>
      <c r="R388" s="5">
        <f t="shared" si="49"/>
        <v>386.47598046397133</v>
      </c>
      <c r="S388" s="5">
        <f t="shared" si="50"/>
        <v>8.9572651031346023E-3</v>
      </c>
      <c r="T388" s="17"/>
    </row>
    <row r="389" spans="1:20">
      <c r="A389" s="5">
        <v>388</v>
      </c>
      <c r="B389" s="5">
        <v>32208</v>
      </c>
      <c r="C389" s="5">
        <v>55696</v>
      </c>
      <c r="D389" s="5">
        <v>1933</v>
      </c>
      <c r="E389" s="5">
        <v>2123</v>
      </c>
      <c r="F389" s="5">
        <v>43980</v>
      </c>
      <c r="G389" s="5">
        <v>24720</v>
      </c>
      <c r="H389" s="5">
        <v>1568</v>
      </c>
      <c r="I389" s="5">
        <v>6</v>
      </c>
      <c r="J389" s="5">
        <v>766</v>
      </c>
      <c r="K389" s="5">
        <v>109</v>
      </c>
      <c r="L389" s="5">
        <v>1367</v>
      </c>
      <c r="M389" s="5">
        <f t="shared" si="45"/>
        <v>1356.3831498072748</v>
      </c>
      <c r="N389" s="5">
        <f t="shared" si="46"/>
        <v>10.616850192725224</v>
      </c>
      <c r="O389" s="5">
        <f t="shared" si="47"/>
        <v>112.71750801476962</v>
      </c>
      <c r="P389" s="5">
        <f t="shared" si="51"/>
        <v>226.52346269018236</v>
      </c>
      <c r="Q389" s="5">
        <f t="shared" si="48"/>
        <v>1196.7048966901139</v>
      </c>
      <c r="R389" s="5">
        <f t="shared" si="49"/>
        <v>12705.236613059653</v>
      </c>
      <c r="S389" s="5">
        <f t="shared" si="50"/>
        <v>7.7665326940199149E-3</v>
      </c>
      <c r="T389" s="17"/>
    </row>
    <row r="390" spans="1:20">
      <c r="A390" s="5">
        <v>389</v>
      </c>
      <c r="B390" s="5">
        <v>20920</v>
      </c>
      <c r="C390" s="5">
        <v>26026</v>
      </c>
      <c r="D390" s="5">
        <v>705</v>
      </c>
      <c r="E390" s="5">
        <v>913</v>
      </c>
      <c r="F390" s="5">
        <v>13546</v>
      </c>
      <c r="G390" s="5">
        <v>9768</v>
      </c>
      <c r="H390" s="5">
        <v>538</v>
      </c>
      <c r="I390" s="5">
        <v>1</v>
      </c>
      <c r="J390" s="5">
        <v>96</v>
      </c>
      <c r="K390" s="5">
        <v>18</v>
      </c>
      <c r="L390" s="5">
        <v>642</v>
      </c>
      <c r="M390" s="5">
        <f t="shared" si="45"/>
        <v>639.33523016614777</v>
      </c>
      <c r="N390" s="5">
        <f t="shared" si="46"/>
        <v>2.6647698338522332</v>
      </c>
      <c r="O390" s="5">
        <f t="shared" si="47"/>
        <v>7.1009982674088583</v>
      </c>
      <c r="P390" s="5">
        <f t="shared" si="51"/>
        <v>63.235582033973586</v>
      </c>
      <c r="Q390" s="5">
        <f t="shared" si="48"/>
        <v>18.922525973228097</v>
      </c>
      <c r="R390" s="5">
        <f t="shared" si="49"/>
        <v>50.424176393743608</v>
      </c>
      <c r="S390" s="5">
        <f t="shared" si="50"/>
        <v>4.1507318284302701E-3</v>
      </c>
      <c r="T390" s="17"/>
    </row>
    <row r="391" spans="1:20">
      <c r="A391" s="5">
        <v>390</v>
      </c>
      <c r="B391" s="5">
        <v>3884</v>
      </c>
      <c r="C391" s="5">
        <v>6406</v>
      </c>
      <c r="D391" s="5">
        <v>518</v>
      </c>
      <c r="E391" s="5">
        <v>597</v>
      </c>
      <c r="F391" s="5">
        <v>4747</v>
      </c>
      <c r="G391" s="5">
        <v>2686</v>
      </c>
      <c r="H391" s="5">
        <v>392</v>
      </c>
      <c r="I391" s="5">
        <v>1</v>
      </c>
      <c r="J391" s="5">
        <v>57</v>
      </c>
      <c r="K391" s="5">
        <v>13</v>
      </c>
      <c r="L391" s="5">
        <v>483</v>
      </c>
      <c r="M391" s="5">
        <f t="shared" si="45"/>
        <v>486.43239294332949</v>
      </c>
      <c r="N391" s="5">
        <f t="shared" si="46"/>
        <v>-3.4323929433294893</v>
      </c>
      <c r="O391" s="5">
        <f t="shared" si="47"/>
        <v>11.781321317418074</v>
      </c>
      <c r="P391" s="5">
        <f t="shared" si="51"/>
        <v>37.175393931450337</v>
      </c>
      <c r="Q391" s="5">
        <f t="shared" si="48"/>
        <v>-40.438124153003081</v>
      </c>
      <c r="R391" s="5">
        <f t="shared" si="49"/>
        <v>138.79953198424954</v>
      </c>
      <c r="S391" s="5">
        <f t="shared" si="50"/>
        <v>7.106403609377825E-3</v>
      </c>
      <c r="T391" s="17"/>
    </row>
    <row r="392" spans="1:20">
      <c r="A392" s="5">
        <v>391</v>
      </c>
      <c r="B392" s="5">
        <v>4240</v>
      </c>
      <c r="C392" s="5">
        <v>7057</v>
      </c>
      <c r="D392" s="5">
        <v>601</v>
      </c>
      <c r="E392" s="5">
        <v>730</v>
      </c>
      <c r="F392" s="5">
        <v>5026</v>
      </c>
      <c r="G392" s="5">
        <v>2868</v>
      </c>
      <c r="H392" s="5">
        <v>461</v>
      </c>
      <c r="I392" s="5">
        <v>3</v>
      </c>
      <c r="J392" s="5">
        <v>114</v>
      </c>
      <c r="K392" s="5">
        <v>21</v>
      </c>
      <c r="L392" s="5">
        <v>542</v>
      </c>
      <c r="M392" s="5">
        <f t="shared" si="45"/>
        <v>526.70260285827067</v>
      </c>
      <c r="N392" s="5">
        <f t="shared" si="46"/>
        <v>15.297397141729334</v>
      </c>
      <c r="O392" s="5">
        <f t="shared" si="47"/>
        <v>234.01035931178879</v>
      </c>
      <c r="P392" s="5">
        <f t="shared" si="51"/>
        <v>350.80503663036779</v>
      </c>
      <c r="Q392" s="5">
        <f t="shared" si="48"/>
        <v>3579.7494016712121</v>
      </c>
      <c r="R392" s="5">
        <f t="shared" si="49"/>
        <v>54760.848265232496</v>
      </c>
      <c r="S392" s="5">
        <f t="shared" si="50"/>
        <v>2.8223979966290284E-2</v>
      </c>
      <c r="T392" s="17"/>
    </row>
    <row r="393" spans="1:20">
      <c r="A393" s="5">
        <v>392</v>
      </c>
      <c r="B393" s="5">
        <v>3544</v>
      </c>
      <c r="C393" s="5">
        <v>6156</v>
      </c>
      <c r="D393" s="5">
        <v>509</v>
      </c>
      <c r="E393" s="5">
        <v>701</v>
      </c>
      <c r="F393" s="5">
        <v>5011</v>
      </c>
      <c r="G393" s="5">
        <v>2746</v>
      </c>
      <c r="H393" s="5">
        <v>387</v>
      </c>
      <c r="I393" s="5">
        <v>1</v>
      </c>
      <c r="J393" s="5">
        <v>51</v>
      </c>
      <c r="K393" s="5">
        <v>6</v>
      </c>
      <c r="L393" s="5">
        <v>482</v>
      </c>
      <c r="M393" s="5">
        <f t="shared" si="45"/>
        <v>477.42743818421724</v>
      </c>
      <c r="N393" s="5">
        <f t="shared" si="46"/>
        <v>4.5725618157827626</v>
      </c>
      <c r="O393" s="5">
        <f t="shared" si="47"/>
        <v>20.908321559154555</v>
      </c>
      <c r="P393" s="5">
        <f t="shared" si="51"/>
        <v>115.0220927686715</v>
      </c>
      <c r="Q393" s="5">
        <f t="shared" si="48"/>
        <v>95.604592793497631</v>
      </c>
      <c r="R393" s="5">
        <f t="shared" si="49"/>
        <v>437.15791042100716</v>
      </c>
      <c r="S393" s="5">
        <f t="shared" si="50"/>
        <v>9.4866427713335318E-3</v>
      </c>
      <c r="T393" s="17"/>
    </row>
    <row r="394" spans="1:20">
      <c r="A394" s="5">
        <v>393</v>
      </c>
      <c r="B394" s="5">
        <v>3286</v>
      </c>
      <c r="C394" s="5">
        <v>6276</v>
      </c>
      <c r="D394" s="5">
        <v>504</v>
      </c>
      <c r="E394" s="5">
        <v>633</v>
      </c>
      <c r="F394" s="5">
        <v>4010</v>
      </c>
      <c r="G394" s="5">
        <v>2162</v>
      </c>
      <c r="H394" s="5">
        <v>376</v>
      </c>
      <c r="I394" s="5">
        <v>1</v>
      </c>
      <c r="J394" s="5">
        <v>87</v>
      </c>
      <c r="K394" s="5">
        <v>27</v>
      </c>
      <c r="L394" s="5">
        <v>458</v>
      </c>
      <c r="M394" s="5">
        <f t="shared" si="45"/>
        <v>457.11088095010092</v>
      </c>
      <c r="N394" s="5">
        <f t="shared" si="46"/>
        <v>0.88911904989907953</v>
      </c>
      <c r="O394" s="5">
        <f t="shared" si="47"/>
        <v>0.79053268489344186</v>
      </c>
      <c r="P394" s="5">
        <f t="shared" si="51"/>
        <v>13.567750609540838</v>
      </c>
      <c r="Q394" s="5">
        <f t="shared" si="48"/>
        <v>0.70287766970662546</v>
      </c>
      <c r="R394" s="5">
        <f t="shared" si="49"/>
        <v>0.62494192588483388</v>
      </c>
      <c r="S394" s="5">
        <f t="shared" si="50"/>
        <v>1.9413079692119641E-3</v>
      </c>
      <c r="T394" s="17"/>
    </row>
    <row r="395" spans="1:20">
      <c r="A395" s="5">
        <v>394</v>
      </c>
      <c r="B395" s="5">
        <v>71360</v>
      </c>
      <c r="C395" s="5">
        <v>110172</v>
      </c>
      <c r="D395" s="5">
        <v>1784</v>
      </c>
      <c r="E395" s="5">
        <v>3383</v>
      </c>
      <c r="F395" s="5">
        <v>47977</v>
      </c>
      <c r="G395" s="5">
        <v>25888</v>
      </c>
      <c r="H395" s="5">
        <v>1103</v>
      </c>
      <c r="I395" s="5">
        <v>5</v>
      </c>
      <c r="J395" s="5">
        <v>81</v>
      </c>
      <c r="K395" s="5">
        <v>11</v>
      </c>
      <c r="L395" s="5">
        <v>1732</v>
      </c>
      <c r="M395" s="5">
        <f t="shared" si="45"/>
        <v>1735.7161861307836</v>
      </c>
      <c r="N395" s="5">
        <f t="shared" si="46"/>
        <v>-3.7161861307836261</v>
      </c>
      <c r="O395" s="5">
        <f t="shared" si="47"/>
        <v>13.810039358628577</v>
      </c>
      <c r="P395" s="5">
        <f t="shared" si="51"/>
        <v>21.208835807222968</v>
      </c>
      <c r="Q395" s="5">
        <f t="shared" si="48"/>
        <v>-51.320676730111522</v>
      </c>
      <c r="R395" s="5">
        <f t="shared" si="49"/>
        <v>190.71718708687041</v>
      </c>
      <c r="S395" s="5">
        <f t="shared" si="50"/>
        <v>2.1456040016071746E-3</v>
      </c>
      <c r="T395" s="17"/>
    </row>
    <row r="396" spans="1:20">
      <c r="A396" s="5">
        <v>395</v>
      </c>
      <c r="B396" s="5">
        <v>3824</v>
      </c>
      <c r="C396" s="5">
        <v>6333</v>
      </c>
      <c r="D396" s="5">
        <v>666</v>
      </c>
      <c r="E396" s="5">
        <v>822</v>
      </c>
      <c r="F396" s="5">
        <v>4447</v>
      </c>
      <c r="G396" s="5">
        <v>2604</v>
      </c>
      <c r="H396" s="5">
        <v>462</v>
      </c>
      <c r="I396" s="5">
        <v>1</v>
      </c>
      <c r="J396" s="5">
        <v>71</v>
      </c>
      <c r="K396" s="5">
        <v>18</v>
      </c>
      <c r="L396" s="5">
        <v>627</v>
      </c>
      <c r="M396" s="5">
        <f t="shared" si="45"/>
        <v>628.90074196913849</v>
      </c>
      <c r="N396" s="5">
        <f t="shared" si="46"/>
        <v>-1.9007419691384939</v>
      </c>
      <c r="O396" s="5">
        <f t="shared" si="47"/>
        <v>3.6128200332444793</v>
      </c>
      <c r="P396" s="5">
        <f t="shared" si="51"/>
        <v>3.2958375040513972</v>
      </c>
      <c r="Q396" s="5">
        <f t="shared" si="48"/>
        <v>-6.8670386641321111</v>
      </c>
      <c r="R396" s="5">
        <f t="shared" si="49"/>
        <v>13.052468592612641</v>
      </c>
      <c r="S396" s="5">
        <f t="shared" si="50"/>
        <v>3.0314863941602772E-3</v>
      </c>
      <c r="T396" s="17"/>
    </row>
    <row r="397" spans="1:20">
      <c r="A397" s="5">
        <v>396</v>
      </c>
      <c r="B397" s="5">
        <v>6360</v>
      </c>
      <c r="C397" s="5">
        <v>11079</v>
      </c>
      <c r="D397" s="5">
        <v>715</v>
      </c>
      <c r="E397" s="5">
        <v>1028</v>
      </c>
      <c r="F397" s="5">
        <v>6661</v>
      </c>
      <c r="G397" s="5">
        <v>3864</v>
      </c>
      <c r="H397" s="5">
        <v>505</v>
      </c>
      <c r="I397" s="5">
        <v>9</v>
      </c>
      <c r="J397" s="5">
        <v>164</v>
      </c>
      <c r="K397" s="5">
        <v>52</v>
      </c>
      <c r="L397" s="5">
        <v>631</v>
      </c>
      <c r="M397" s="5">
        <f t="shared" si="45"/>
        <v>627.03023755816457</v>
      </c>
      <c r="N397" s="5">
        <f t="shared" si="46"/>
        <v>3.969762441835428</v>
      </c>
      <c r="O397" s="5">
        <f t="shared" si="47"/>
        <v>15.75901384460718</v>
      </c>
      <c r="P397" s="5">
        <f t="shared" si="51"/>
        <v>34.462822039264275</v>
      </c>
      <c r="Q397" s="5">
        <f t="shared" si="48"/>
        <v>62.559541280686119</v>
      </c>
      <c r="R397" s="5">
        <f t="shared" si="49"/>
        <v>248.34651735452078</v>
      </c>
      <c r="S397" s="5">
        <f t="shared" si="50"/>
        <v>6.2912241550482223E-3</v>
      </c>
      <c r="T397" s="17"/>
    </row>
    <row r="398" spans="1:20">
      <c r="A398" s="5">
        <v>397</v>
      </c>
      <c r="B398" s="5">
        <v>3714</v>
      </c>
      <c r="C398" s="5">
        <v>6385</v>
      </c>
      <c r="D398" s="5">
        <v>537</v>
      </c>
      <c r="E398" s="5">
        <v>645</v>
      </c>
      <c r="F398" s="5">
        <v>4441</v>
      </c>
      <c r="G398" s="5">
        <v>2512</v>
      </c>
      <c r="H398" s="5">
        <v>395</v>
      </c>
      <c r="I398" s="5">
        <v>5</v>
      </c>
      <c r="J398" s="5">
        <v>91</v>
      </c>
      <c r="K398" s="5">
        <v>26</v>
      </c>
      <c r="L398" s="5">
        <v>481</v>
      </c>
      <c r="M398" s="5">
        <f t="shared" si="45"/>
        <v>487.83224728205329</v>
      </c>
      <c r="N398" s="5">
        <f t="shared" si="46"/>
        <v>-6.832247282053288</v>
      </c>
      <c r="O398" s="5">
        <f t="shared" si="47"/>
        <v>46.679602923124541</v>
      </c>
      <c r="P398" s="5">
        <f t="shared" si="51"/>
        <v>116.68341407498637</v>
      </c>
      <c r="Q398" s="5">
        <f t="shared" si="48"/>
        <v>-318.92659019884434</v>
      </c>
      <c r="R398" s="5">
        <f t="shared" si="49"/>
        <v>2178.9853290605774</v>
      </c>
      <c r="S398" s="5">
        <f t="shared" si="50"/>
        <v>1.420425630364509E-2</v>
      </c>
      <c r="T398" s="17"/>
    </row>
    <row r="399" spans="1:20">
      <c r="A399" s="5">
        <v>398</v>
      </c>
      <c r="B399" s="5">
        <v>46192</v>
      </c>
      <c r="C399" s="5">
        <v>80227</v>
      </c>
      <c r="D399" s="5">
        <v>1364</v>
      </c>
      <c r="E399" s="5">
        <v>1697</v>
      </c>
      <c r="F399" s="5">
        <v>32842</v>
      </c>
      <c r="G399" s="5">
        <v>16960</v>
      </c>
      <c r="H399" s="5">
        <v>762</v>
      </c>
      <c r="I399" s="5">
        <v>9</v>
      </c>
      <c r="J399" s="5">
        <v>329</v>
      </c>
      <c r="K399" s="5">
        <v>38</v>
      </c>
      <c r="L399" s="5">
        <v>1096</v>
      </c>
      <c r="M399" s="5">
        <f t="shared" si="45"/>
        <v>1104.1066122970428</v>
      </c>
      <c r="N399" s="5">
        <f t="shared" si="46"/>
        <v>-8.1066122970428296</v>
      </c>
      <c r="O399" s="5">
        <f t="shared" si="47"/>
        <v>65.717162934566019</v>
      </c>
      <c r="P399" s="5">
        <f t="shared" si="51"/>
        <v>1.6240061914292945</v>
      </c>
      <c r="Q399" s="5">
        <f t="shared" si="48"/>
        <v>-532.74356117212017</v>
      </c>
      <c r="R399" s="5">
        <f t="shared" si="49"/>
        <v>4318.7455041682979</v>
      </c>
      <c r="S399" s="5">
        <f t="shared" si="50"/>
        <v>7.3965440666449176E-3</v>
      </c>
      <c r="T399" s="17"/>
    </row>
    <row r="400" spans="1:20">
      <c r="A400" s="5">
        <v>399</v>
      </c>
      <c r="B400" s="5">
        <v>39568</v>
      </c>
      <c r="C400" s="5">
        <v>47128</v>
      </c>
      <c r="D400" s="5">
        <v>741</v>
      </c>
      <c r="E400" s="5">
        <v>957</v>
      </c>
      <c r="F400" s="5">
        <v>22022</v>
      </c>
      <c r="G400" s="5">
        <v>16096</v>
      </c>
      <c r="H400" s="5">
        <v>519</v>
      </c>
      <c r="I400" s="5">
        <v>4</v>
      </c>
      <c r="J400" s="5">
        <v>128</v>
      </c>
      <c r="K400" s="5">
        <v>17</v>
      </c>
      <c r="L400" s="5">
        <v>652</v>
      </c>
      <c r="M400" s="5">
        <f t="shared" si="45"/>
        <v>637.1921935676113</v>
      </c>
      <c r="N400" s="5">
        <f t="shared" si="46"/>
        <v>14.807806432388702</v>
      </c>
      <c r="O400" s="5">
        <f t="shared" si="47"/>
        <v>219.27113133909222</v>
      </c>
      <c r="P400" s="5">
        <f t="shared" si="51"/>
        <v>525.07058570772256</v>
      </c>
      <c r="Q400" s="5">
        <f t="shared" si="48"/>
        <v>3246.9244690801579</v>
      </c>
      <c r="R400" s="5">
        <f t="shared" si="49"/>
        <v>48079.829038725431</v>
      </c>
      <c r="S400" s="5">
        <f t="shared" si="50"/>
        <v>2.2711359558878378E-2</v>
      </c>
      <c r="T400" s="17"/>
    </row>
    <row r="401" spans="1:20">
      <c r="A401" s="5">
        <v>400</v>
      </c>
      <c r="B401" s="5">
        <v>70912</v>
      </c>
      <c r="C401" s="5">
        <v>94172</v>
      </c>
      <c r="D401" s="5">
        <v>1374</v>
      </c>
      <c r="E401" s="5">
        <v>1267</v>
      </c>
      <c r="F401" s="5">
        <v>42338</v>
      </c>
      <c r="G401" s="5">
        <v>27232</v>
      </c>
      <c r="H401" s="5">
        <v>788</v>
      </c>
      <c r="I401" s="5">
        <v>1</v>
      </c>
      <c r="J401" s="5">
        <v>379</v>
      </c>
      <c r="K401" s="5">
        <v>40</v>
      </c>
      <c r="L401" s="5">
        <v>1106</v>
      </c>
      <c r="M401" s="5">
        <f t="shared" si="45"/>
        <v>1050.122808720283</v>
      </c>
      <c r="N401" s="5">
        <f t="shared" si="46"/>
        <v>55.877191279716953</v>
      </c>
      <c r="O401" s="5">
        <f t="shared" si="47"/>
        <v>3122.2605053100765</v>
      </c>
      <c r="P401" s="5">
        <f t="shared" si="51"/>
        <v>1686.6943717379554</v>
      </c>
      <c r="Q401" s="5">
        <f t="shared" si="48"/>
        <v>174463.14748031687</v>
      </c>
      <c r="R401" s="5">
        <f t="shared" si="49"/>
        <v>9748510.6630191337</v>
      </c>
      <c r="S401" s="5">
        <f t="shared" si="50"/>
        <v>5.0521872766471028E-2</v>
      </c>
      <c r="T401" s="17"/>
    </row>
    <row r="402" spans="1:20">
      <c r="A402" s="5">
        <v>401</v>
      </c>
      <c r="B402" s="5">
        <v>4552</v>
      </c>
      <c r="C402" s="5">
        <v>7253</v>
      </c>
      <c r="D402" s="5">
        <v>471</v>
      </c>
      <c r="E402" s="5">
        <v>569</v>
      </c>
      <c r="F402" s="5">
        <v>4440</v>
      </c>
      <c r="G402" s="5">
        <v>2664</v>
      </c>
      <c r="H402" s="5">
        <v>316</v>
      </c>
      <c r="I402" s="5">
        <v>1</v>
      </c>
      <c r="J402" s="5">
        <v>52</v>
      </c>
      <c r="K402" s="5">
        <v>24</v>
      </c>
      <c r="L402" s="5">
        <v>444</v>
      </c>
      <c r="M402" s="5">
        <f t="shared" si="45"/>
        <v>451.69235007502255</v>
      </c>
      <c r="N402" s="5">
        <f t="shared" si="46"/>
        <v>-7.6923500750225458</v>
      </c>
      <c r="O402" s="5">
        <f t="shared" si="47"/>
        <v>59.172249676699366</v>
      </c>
      <c r="P402" s="5">
        <f t="shared" si="51"/>
        <v>4041.0865880519355</v>
      </c>
      <c r="Q402" s="5">
        <f t="shared" si="48"/>
        <v>-455.17365923981117</v>
      </c>
      <c r="R402" s="5">
        <f t="shared" si="49"/>
        <v>3501.355131801648</v>
      </c>
      <c r="S402" s="5">
        <f t="shared" si="50"/>
        <v>1.7325112781582309E-2</v>
      </c>
      <c r="T402" s="17"/>
    </row>
    <row r="403" spans="1:20">
      <c r="A403" s="5">
        <v>402</v>
      </c>
      <c r="B403" s="5">
        <v>4390</v>
      </c>
      <c r="C403" s="5">
        <v>7004</v>
      </c>
      <c r="D403" s="5">
        <v>484</v>
      </c>
      <c r="E403" s="5">
        <v>602</v>
      </c>
      <c r="F403" s="5">
        <v>4607</v>
      </c>
      <c r="G403" s="5">
        <v>2862</v>
      </c>
      <c r="H403" s="5">
        <v>347</v>
      </c>
      <c r="I403" s="5">
        <v>1</v>
      </c>
      <c r="J403" s="5">
        <v>63</v>
      </c>
      <c r="K403" s="5">
        <v>26</v>
      </c>
      <c r="L403" s="5">
        <v>453</v>
      </c>
      <c r="M403" s="5">
        <f t="shared" si="45"/>
        <v>457.27144316224633</v>
      </c>
      <c r="N403" s="5">
        <f t="shared" si="46"/>
        <v>-4.271443162246328</v>
      </c>
      <c r="O403" s="5">
        <f t="shared" si="47"/>
        <v>18.24522668830091</v>
      </c>
      <c r="P403" s="5">
        <f t="shared" si="51"/>
        <v>11.702604105880113</v>
      </c>
      <c r="Q403" s="5">
        <f t="shared" si="48"/>
        <v>-77.933448781377137</v>
      </c>
      <c r="R403" s="5">
        <f t="shared" si="49"/>
        <v>332.88829690748781</v>
      </c>
      <c r="S403" s="5">
        <f t="shared" si="50"/>
        <v>9.4292343537446532E-3</v>
      </c>
      <c r="T403" s="17"/>
    </row>
    <row r="404" spans="1:20">
      <c r="A404" s="5">
        <v>403</v>
      </c>
      <c r="B404" s="5">
        <v>4770</v>
      </c>
      <c r="C404" s="5">
        <v>7716</v>
      </c>
      <c r="D404" s="5">
        <v>494</v>
      </c>
      <c r="E404" s="5">
        <v>632</v>
      </c>
      <c r="F404" s="5">
        <v>5040</v>
      </c>
      <c r="G404" s="5">
        <v>3114</v>
      </c>
      <c r="H404" s="5">
        <v>344</v>
      </c>
      <c r="I404" s="5">
        <v>2</v>
      </c>
      <c r="J404" s="5">
        <v>97</v>
      </c>
      <c r="K404" s="5">
        <v>25</v>
      </c>
      <c r="L404" s="5">
        <v>455</v>
      </c>
      <c r="M404" s="5">
        <f t="shared" si="45"/>
        <v>435.1107762823159</v>
      </c>
      <c r="N404" s="5">
        <f t="shared" si="46"/>
        <v>19.889223717684104</v>
      </c>
      <c r="O404" s="5">
        <f t="shared" si="47"/>
        <v>395.58122009208785</v>
      </c>
      <c r="P404" s="5">
        <f t="shared" si="51"/>
        <v>583.73782408296734</v>
      </c>
      <c r="Q404" s="5">
        <f t="shared" si="48"/>
        <v>7867.8033849259691</v>
      </c>
      <c r="R404" s="5">
        <f t="shared" si="49"/>
        <v>156484.50168954485</v>
      </c>
      <c r="S404" s="5">
        <f t="shared" si="50"/>
        <v>4.3712579599305725E-2</v>
      </c>
      <c r="T404" s="17"/>
    </row>
    <row r="405" spans="1:20">
      <c r="A405" s="5">
        <v>404</v>
      </c>
      <c r="B405" s="5">
        <v>2970</v>
      </c>
      <c r="C405" s="5">
        <v>4649</v>
      </c>
      <c r="D405" s="5">
        <v>421</v>
      </c>
      <c r="E405" s="5">
        <v>544</v>
      </c>
      <c r="F405" s="5">
        <v>3346</v>
      </c>
      <c r="G405" s="5">
        <v>2044</v>
      </c>
      <c r="H405" s="5">
        <v>301</v>
      </c>
      <c r="I405" s="5">
        <v>2</v>
      </c>
      <c r="J405" s="5">
        <v>56</v>
      </c>
      <c r="K405" s="5">
        <v>9</v>
      </c>
      <c r="L405" s="5">
        <v>390</v>
      </c>
      <c r="M405" s="5">
        <f t="shared" si="45"/>
        <v>385.0764179173604</v>
      </c>
      <c r="N405" s="5">
        <f t="shared" si="46"/>
        <v>4.923582082639598</v>
      </c>
      <c r="O405" s="5">
        <f t="shared" si="47"/>
        <v>24.241660524489681</v>
      </c>
      <c r="P405" s="5">
        <f t="shared" si="51"/>
        <v>223.97042954857758</v>
      </c>
      <c r="Q405" s="5">
        <f t="shared" si="48"/>
        <v>119.35580541180903</v>
      </c>
      <c r="R405" s="5">
        <f t="shared" si="49"/>
        <v>587.65810498460132</v>
      </c>
      <c r="S405" s="5">
        <f t="shared" si="50"/>
        <v>1.2624569442665635E-2</v>
      </c>
      <c r="T405" s="17"/>
    </row>
    <row r="406" spans="1:20">
      <c r="A406" s="5">
        <v>405</v>
      </c>
      <c r="B406" s="5">
        <v>34192</v>
      </c>
      <c r="C406" s="5">
        <v>42092</v>
      </c>
      <c r="D406" s="5">
        <v>338</v>
      </c>
      <c r="E406" s="5">
        <v>389</v>
      </c>
      <c r="F406" s="5">
        <v>22907</v>
      </c>
      <c r="G406" s="5">
        <v>16464</v>
      </c>
      <c r="H406" s="5">
        <v>230</v>
      </c>
      <c r="I406" s="5">
        <v>1</v>
      </c>
      <c r="J406" s="5">
        <v>36</v>
      </c>
      <c r="K406" s="5">
        <v>7</v>
      </c>
      <c r="L406" s="5">
        <v>322</v>
      </c>
      <c r="M406" s="5">
        <f t="shared" si="45"/>
        <v>302.48526971808354</v>
      </c>
      <c r="N406" s="5">
        <f t="shared" si="46"/>
        <v>19.514730281916457</v>
      </c>
      <c r="O406" s="5">
        <f t="shared" si="47"/>
        <v>380.82469797594712</v>
      </c>
      <c r="P406" s="5">
        <f t="shared" si="51"/>
        <v>212.90160577326031</v>
      </c>
      <c r="Q406" s="5">
        <f t="shared" si="48"/>
        <v>7431.6912656929035</v>
      </c>
      <c r="R406" s="5">
        <f t="shared" si="49"/>
        <v>145027.45058847134</v>
      </c>
      <c r="S406" s="5">
        <f t="shared" si="50"/>
        <v>6.0604752428311974E-2</v>
      </c>
      <c r="T406" s="17"/>
    </row>
    <row r="407" spans="1:20">
      <c r="A407" s="5">
        <v>406</v>
      </c>
      <c r="B407" s="5">
        <v>5302</v>
      </c>
      <c r="C407" s="5">
        <v>8769</v>
      </c>
      <c r="D407" s="5">
        <v>624</v>
      </c>
      <c r="E407" s="5">
        <v>979</v>
      </c>
      <c r="F407" s="5">
        <v>6021</v>
      </c>
      <c r="G407" s="5">
        <v>3606</v>
      </c>
      <c r="H407" s="5">
        <v>441</v>
      </c>
      <c r="I407" s="5">
        <v>4</v>
      </c>
      <c r="J407" s="5">
        <v>138</v>
      </c>
      <c r="K407" s="5">
        <v>26</v>
      </c>
      <c r="L407" s="5">
        <v>566</v>
      </c>
      <c r="M407" s="5">
        <f t="shared" si="45"/>
        <v>532.93483532100231</v>
      </c>
      <c r="N407" s="5">
        <f t="shared" si="46"/>
        <v>33.065164678997689</v>
      </c>
      <c r="O407" s="5">
        <f t="shared" si="47"/>
        <v>1093.3051152492365</v>
      </c>
      <c r="P407" s="5">
        <f t="shared" si="51"/>
        <v>183.61427234960223</v>
      </c>
      <c r="Q407" s="5">
        <f t="shared" si="48"/>
        <v>36150.313680106548</v>
      </c>
      <c r="R407" s="5">
        <f t="shared" si="49"/>
        <v>1195316.0750301462</v>
      </c>
      <c r="S407" s="5">
        <f t="shared" si="50"/>
        <v>5.8419018867487085E-2</v>
      </c>
      <c r="T407" s="17"/>
    </row>
    <row r="408" spans="1:20">
      <c r="A408" s="5">
        <v>407</v>
      </c>
      <c r="B408" s="5">
        <v>5560</v>
      </c>
      <c r="C408" s="5">
        <v>9301</v>
      </c>
      <c r="D408" s="5">
        <v>642</v>
      </c>
      <c r="E408" s="5">
        <v>984</v>
      </c>
      <c r="F408" s="5">
        <v>6600</v>
      </c>
      <c r="G408" s="5">
        <v>3916</v>
      </c>
      <c r="H408" s="5">
        <v>463</v>
      </c>
      <c r="I408" s="5">
        <v>7</v>
      </c>
      <c r="J408" s="5">
        <v>142</v>
      </c>
      <c r="K408" s="5">
        <v>24</v>
      </c>
      <c r="L408" s="5">
        <v>586</v>
      </c>
      <c r="M408" s="5">
        <f t="shared" si="45"/>
        <v>547.44019000874448</v>
      </c>
      <c r="N408" s="5">
        <f t="shared" si="46"/>
        <v>38.55980999125552</v>
      </c>
      <c r="O408" s="5">
        <f t="shared" si="47"/>
        <v>1486.858946561729</v>
      </c>
      <c r="P408" s="5">
        <f t="shared" si="51"/>
        <v>30.191127107516952</v>
      </c>
      <c r="Q408" s="5">
        <f t="shared" si="48"/>
        <v>57332.998463218617</v>
      </c>
      <c r="R408" s="5">
        <f t="shared" si="49"/>
        <v>2210749.5269706543</v>
      </c>
      <c r="S408" s="5">
        <f t="shared" si="50"/>
        <v>6.5801723534565731E-2</v>
      </c>
      <c r="T408" s="17"/>
    </row>
    <row r="409" spans="1:20">
      <c r="A409" s="5">
        <v>408</v>
      </c>
      <c r="B409" s="5">
        <v>4406</v>
      </c>
      <c r="C409" s="5">
        <v>6769</v>
      </c>
      <c r="D409" s="5">
        <v>477</v>
      </c>
      <c r="E409" s="5">
        <v>571</v>
      </c>
      <c r="F409" s="5">
        <v>4550</v>
      </c>
      <c r="G409" s="5">
        <v>2830</v>
      </c>
      <c r="H409" s="5">
        <v>335</v>
      </c>
      <c r="I409" s="5">
        <v>1</v>
      </c>
      <c r="J409" s="5">
        <v>75</v>
      </c>
      <c r="K409" s="5">
        <v>15</v>
      </c>
      <c r="L409" s="5">
        <v>433</v>
      </c>
      <c r="M409" s="5">
        <f t="shared" si="45"/>
        <v>428.6535431634515</v>
      </c>
      <c r="N409" s="5">
        <f t="shared" si="46"/>
        <v>4.3464568365484979</v>
      </c>
      <c r="O409" s="5">
        <f t="shared" si="47"/>
        <v>18.891687031979174</v>
      </c>
      <c r="P409" s="5">
        <f t="shared" si="51"/>
        <v>1170.5535340887009</v>
      </c>
      <c r="Q409" s="5">
        <f t="shared" si="48"/>
        <v>82.111902254080476</v>
      </c>
      <c r="R409" s="5">
        <f t="shared" si="49"/>
        <v>356.89583891425008</v>
      </c>
      <c r="S409" s="5">
        <f t="shared" si="50"/>
        <v>1.0038006550920318E-2</v>
      </c>
      <c r="T409" s="17"/>
    </row>
    <row r="410" spans="1:20">
      <c r="A410" s="5">
        <v>409</v>
      </c>
      <c r="B410" s="5">
        <v>5290</v>
      </c>
      <c r="C410" s="5">
        <v>8132</v>
      </c>
      <c r="D410" s="5">
        <v>612</v>
      </c>
      <c r="E410" s="5">
        <v>857</v>
      </c>
      <c r="F410" s="5">
        <v>6032</v>
      </c>
      <c r="G410" s="5">
        <v>3794</v>
      </c>
      <c r="H410" s="5">
        <v>454</v>
      </c>
      <c r="I410" s="5">
        <v>1</v>
      </c>
      <c r="J410" s="5">
        <v>89</v>
      </c>
      <c r="K410" s="5">
        <v>14</v>
      </c>
      <c r="L410" s="5">
        <v>570</v>
      </c>
      <c r="M410" s="5">
        <f t="shared" si="45"/>
        <v>553.97346076107658</v>
      </c>
      <c r="N410" s="5">
        <f t="shared" si="46"/>
        <v>16.026539238923419</v>
      </c>
      <c r="O410" s="5">
        <f t="shared" si="47"/>
        <v>256.84995997675207</v>
      </c>
      <c r="P410" s="5">
        <f t="shared" si="51"/>
        <v>136.42432492626833</v>
      </c>
      <c r="Q410" s="5">
        <f t="shared" si="48"/>
        <v>4116.415962083327</v>
      </c>
      <c r="R410" s="5">
        <f t="shared" si="49"/>
        <v>65971.90194005915</v>
      </c>
      <c r="S410" s="5">
        <f t="shared" si="50"/>
        <v>2.8116735506883192E-2</v>
      </c>
      <c r="T410" s="17"/>
    </row>
    <row r="411" spans="1:20">
      <c r="A411" s="5">
        <v>410</v>
      </c>
      <c r="B411" s="5">
        <v>3696</v>
      </c>
      <c r="C411" s="5">
        <v>5824</v>
      </c>
      <c r="D411" s="5">
        <v>517</v>
      </c>
      <c r="E411" s="5">
        <v>742</v>
      </c>
      <c r="F411" s="5">
        <v>4166</v>
      </c>
      <c r="G411" s="5">
        <v>2650</v>
      </c>
      <c r="H411" s="5">
        <v>391</v>
      </c>
      <c r="I411" s="5">
        <v>2</v>
      </c>
      <c r="J411" s="5">
        <v>63</v>
      </c>
      <c r="K411" s="5">
        <v>16</v>
      </c>
      <c r="L411" s="5">
        <v>474</v>
      </c>
      <c r="M411" s="5">
        <f t="shared" si="45"/>
        <v>483.9399202838627</v>
      </c>
      <c r="N411" s="5">
        <f t="shared" si="46"/>
        <v>-9.9399202838627048</v>
      </c>
      <c r="O411" s="5">
        <f t="shared" si="47"/>
        <v>98.802015249545235</v>
      </c>
      <c r="P411" s="5">
        <f t="shared" si="51"/>
        <v>674.25702014849014</v>
      </c>
      <c r="Q411" s="5">
        <f t="shared" si="48"/>
        <v>-982.08415546546701</v>
      </c>
      <c r="R411" s="5">
        <f t="shared" si="49"/>
        <v>9761.838217371369</v>
      </c>
      <c r="S411" s="5">
        <f t="shared" si="50"/>
        <v>2.0970295957516254E-2</v>
      </c>
      <c r="T411" s="17"/>
    </row>
    <row r="412" spans="1:20">
      <c r="A412" s="5">
        <v>411</v>
      </c>
      <c r="B412" s="5">
        <v>6030</v>
      </c>
      <c r="C412" s="5">
        <v>9579</v>
      </c>
      <c r="D412" s="5">
        <v>735</v>
      </c>
      <c r="E412" s="5">
        <v>1448</v>
      </c>
      <c r="F412" s="5">
        <v>6956</v>
      </c>
      <c r="G412" s="5">
        <v>4418</v>
      </c>
      <c r="H412" s="5">
        <v>572</v>
      </c>
      <c r="I412" s="5">
        <v>3</v>
      </c>
      <c r="J412" s="5">
        <v>176</v>
      </c>
      <c r="K412" s="5">
        <v>29</v>
      </c>
      <c r="L412" s="5">
        <v>659</v>
      </c>
      <c r="M412" s="5">
        <f t="shared" si="45"/>
        <v>616.26714519931454</v>
      </c>
      <c r="N412" s="5">
        <f t="shared" si="46"/>
        <v>42.732854800685459</v>
      </c>
      <c r="O412" s="5">
        <f t="shared" si="47"/>
        <v>1826.0968794164662</v>
      </c>
      <c r="P412" s="5">
        <f t="shared" si="51"/>
        <v>2774.4212351073979</v>
      </c>
      <c r="Q412" s="5">
        <f t="shared" si="48"/>
        <v>78034.332800088669</v>
      </c>
      <c r="R412" s="5">
        <f t="shared" si="49"/>
        <v>3334629.8130145557</v>
      </c>
      <c r="S412" s="5">
        <f t="shared" si="50"/>
        <v>6.4844999697550018E-2</v>
      </c>
      <c r="T412" s="17"/>
    </row>
    <row r="413" spans="1:20">
      <c r="A413" s="5">
        <v>412</v>
      </c>
      <c r="B413" s="5">
        <v>49632</v>
      </c>
      <c r="C413" s="5">
        <v>1110282</v>
      </c>
      <c r="D413" s="5">
        <v>1653</v>
      </c>
      <c r="E413" s="5">
        <v>2567</v>
      </c>
      <c r="F413" s="5">
        <v>1107833</v>
      </c>
      <c r="G413" s="5">
        <v>48368</v>
      </c>
      <c r="H413" s="5">
        <v>1513</v>
      </c>
      <c r="I413" s="5">
        <v>7</v>
      </c>
      <c r="J413" s="5">
        <v>227</v>
      </c>
      <c r="K413" s="5">
        <v>15</v>
      </c>
      <c r="L413" s="5">
        <v>1480</v>
      </c>
      <c r="M413" s="5">
        <f t="shared" si="45"/>
        <v>1546.7314726259258</v>
      </c>
      <c r="N413" s="5">
        <f t="shared" si="46"/>
        <v>-66.73147262592579</v>
      </c>
      <c r="O413" s="5">
        <f t="shared" si="47"/>
        <v>4453.0894388246834</v>
      </c>
      <c r="P413" s="5">
        <f t="shared" si="51"/>
        <v>11982.438978960356</v>
      </c>
      <c r="Q413" s="5">
        <f t="shared" si="48"/>
        <v>-297161.21598772862</v>
      </c>
      <c r="R413" s="5">
        <f t="shared" si="49"/>
        <v>19830005.550171934</v>
      </c>
      <c r="S413" s="5">
        <f t="shared" si="50"/>
        <v>4.5088832855355261E-2</v>
      </c>
      <c r="T413" s="17"/>
    </row>
    <row r="414" spans="1:20">
      <c r="A414" s="5">
        <v>413</v>
      </c>
      <c r="B414" s="5">
        <v>9120</v>
      </c>
      <c r="C414" s="5">
        <v>14759</v>
      </c>
      <c r="D414" s="5">
        <v>951</v>
      </c>
      <c r="E414" s="5">
        <v>1290</v>
      </c>
      <c r="F414" s="5">
        <v>13246</v>
      </c>
      <c r="G414" s="5">
        <v>8004</v>
      </c>
      <c r="H414" s="5">
        <v>924</v>
      </c>
      <c r="I414" s="5">
        <v>3</v>
      </c>
      <c r="J414" s="5">
        <v>25</v>
      </c>
      <c r="K414" s="5">
        <v>6</v>
      </c>
      <c r="L414" s="5">
        <v>937</v>
      </c>
      <c r="M414" s="5">
        <f t="shared" si="45"/>
        <v>959.43428074096971</v>
      </c>
      <c r="N414" s="5">
        <f t="shared" si="46"/>
        <v>-22.434280740969712</v>
      </c>
      <c r="O414" s="5">
        <f t="shared" si="47"/>
        <v>503.29695236464454</v>
      </c>
      <c r="P414" s="5">
        <f t="shared" si="51"/>
        <v>1962.2412088926187</v>
      </c>
      <c r="Q414" s="5">
        <f t="shared" si="48"/>
        <v>-11291.105125422895</v>
      </c>
      <c r="R414" s="5">
        <f t="shared" si="49"/>
        <v>253307.82225953927</v>
      </c>
      <c r="S414" s="5">
        <f t="shared" si="50"/>
        <v>2.3942668880437258E-2</v>
      </c>
      <c r="T414" s="17"/>
    </row>
    <row r="415" spans="1:20">
      <c r="A415" s="5">
        <v>414</v>
      </c>
      <c r="B415" s="5">
        <v>1874</v>
      </c>
      <c r="C415" s="5">
        <v>2474</v>
      </c>
      <c r="D415" s="5">
        <v>25</v>
      </c>
      <c r="E415" s="5">
        <v>31</v>
      </c>
      <c r="F415" s="5">
        <v>1483</v>
      </c>
      <c r="G415" s="5">
        <v>1062</v>
      </c>
      <c r="H415" s="5">
        <v>15</v>
      </c>
      <c r="I415" s="5">
        <v>0</v>
      </c>
      <c r="J415" s="5">
        <v>0</v>
      </c>
      <c r="K415" s="5">
        <v>0</v>
      </c>
      <c r="L415" s="5">
        <v>25</v>
      </c>
      <c r="M415" s="5">
        <f t="shared" si="45"/>
        <v>22.675936776910053</v>
      </c>
      <c r="N415" s="5">
        <f t="shared" si="46"/>
        <v>2.3240632230899472</v>
      </c>
      <c r="O415" s="5">
        <f t="shared" si="47"/>
        <v>5.4012698649192332</v>
      </c>
      <c r="P415" s="5">
        <f t="shared" si="51"/>
        <v>612.97559584268936</v>
      </c>
      <c r="Q415" s="5">
        <f t="shared" si="48"/>
        <v>12.552892651042797</v>
      </c>
      <c r="R415" s="5">
        <f t="shared" si="49"/>
        <v>29.17371615368463</v>
      </c>
      <c r="S415" s="5">
        <f t="shared" si="50"/>
        <v>9.2962528923597881E-2</v>
      </c>
      <c r="T415" s="17"/>
    </row>
    <row r="416" spans="1:20">
      <c r="A416" s="5">
        <v>415</v>
      </c>
      <c r="B416" s="5">
        <v>4122</v>
      </c>
      <c r="C416" s="5">
        <v>7073</v>
      </c>
      <c r="D416" s="5">
        <v>466</v>
      </c>
      <c r="E416" s="5">
        <v>609</v>
      </c>
      <c r="F416" s="5">
        <v>5827</v>
      </c>
      <c r="G416" s="5">
        <v>3302</v>
      </c>
      <c r="H416" s="5">
        <v>361</v>
      </c>
      <c r="I416" s="5">
        <v>1</v>
      </c>
      <c r="J416" s="5">
        <v>27</v>
      </c>
      <c r="K416" s="5">
        <v>11</v>
      </c>
      <c r="L416" s="5">
        <v>455</v>
      </c>
      <c r="M416" s="5">
        <f t="shared" si="45"/>
        <v>460.02716395100833</v>
      </c>
      <c r="N416" s="5">
        <f t="shared" si="46"/>
        <v>-5.0271639510083332</v>
      </c>
      <c r="O416" s="5">
        <f t="shared" si="47"/>
        <v>25.272377390317715</v>
      </c>
      <c r="P416" s="5">
        <f t="shared" si="51"/>
        <v>54.040540965200989</v>
      </c>
      <c r="Q416" s="5">
        <f t="shared" si="48"/>
        <v>-127.04838457288328</v>
      </c>
      <c r="R416" s="5">
        <f t="shared" si="49"/>
        <v>638.69305895864204</v>
      </c>
      <c r="S416" s="5">
        <f t="shared" si="50"/>
        <v>1.1048711980238095E-2</v>
      </c>
      <c r="T416" s="17"/>
    </row>
    <row r="417" spans="1:20">
      <c r="A417" s="5">
        <v>416</v>
      </c>
      <c r="B417" s="5">
        <v>5080</v>
      </c>
      <c r="C417" s="5">
        <v>8238</v>
      </c>
      <c r="D417" s="5">
        <v>523</v>
      </c>
      <c r="E417" s="5">
        <v>727</v>
      </c>
      <c r="F417" s="5">
        <v>6630</v>
      </c>
      <c r="G417" s="5">
        <v>3892</v>
      </c>
      <c r="H417" s="5">
        <v>403</v>
      </c>
      <c r="I417" s="5">
        <v>0</v>
      </c>
      <c r="J417" s="5">
        <v>39</v>
      </c>
      <c r="K417" s="5">
        <v>14</v>
      </c>
      <c r="L417" s="5">
        <v>505</v>
      </c>
      <c r="M417" s="5">
        <f t="shared" si="45"/>
        <v>509.32298222187512</v>
      </c>
      <c r="N417" s="5">
        <f t="shared" si="46"/>
        <v>-4.3229822218751224</v>
      </c>
      <c r="O417" s="5">
        <f t="shared" si="47"/>
        <v>18.68817529064837</v>
      </c>
      <c r="P417" s="5">
        <f t="shared" si="51"/>
        <v>0.49587190764503875</v>
      </c>
      <c r="Q417" s="5">
        <f t="shared" si="48"/>
        <v>-80.788649540758854</v>
      </c>
      <c r="R417" s="5">
        <f t="shared" si="49"/>
        <v>349.24789569400031</v>
      </c>
      <c r="S417" s="5">
        <f t="shared" si="50"/>
        <v>8.5603608353962812E-3</v>
      </c>
      <c r="T417" s="17"/>
    </row>
    <row r="418" spans="1:20">
      <c r="A418" s="5">
        <v>417</v>
      </c>
      <c r="B418" s="5">
        <v>4068</v>
      </c>
      <c r="C418" s="5">
        <v>7333</v>
      </c>
      <c r="D418" s="5">
        <v>538</v>
      </c>
      <c r="E418" s="5">
        <v>934</v>
      </c>
      <c r="F418" s="5">
        <v>5914</v>
      </c>
      <c r="G418" s="5">
        <v>3198</v>
      </c>
      <c r="H418" s="5">
        <v>402</v>
      </c>
      <c r="I418" s="5">
        <v>0</v>
      </c>
      <c r="J418" s="5">
        <v>61</v>
      </c>
      <c r="K418" s="5">
        <v>13</v>
      </c>
      <c r="L418" s="5">
        <v>513</v>
      </c>
      <c r="M418" s="5">
        <f t="shared" si="45"/>
        <v>504.45671741971421</v>
      </c>
      <c r="N418" s="5">
        <f t="shared" si="46"/>
        <v>8.5432825802857906</v>
      </c>
      <c r="O418" s="5">
        <f t="shared" si="47"/>
        <v>72.987677246614638</v>
      </c>
      <c r="P418" s="5">
        <f t="shared" si="51"/>
        <v>165.54076995932479</v>
      </c>
      <c r="Q418" s="5">
        <f t="shared" si="48"/>
        <v>623.55435159652438</v>
      </c>
      <c r="R418" s="5">
        <f t="shared" si="49"/>
        <v>5327.2010298559881</v>
      </c>
      <c r="S418" s="5">
        <f t="shared" si="50"/>
        <v>1.6653572281258851E-2</v>
      </c>
      <c r="T418" s="17"/>
    </row>
    <row r="419" spans="1:20">
      <c r="A419" s="5">
        <v>418</v>
      </c>
      <c r="B419" s="5">
        <v>3272</v>
      </c>
      <c r="C419" s="5">
        <v>6079</v>
      </c>
      <c r="D419" s="5">
        <v>463</v>
      </c>
      <c r="E419" s="5">
        <v>653</v>
      </c>
      <c r="F419" s="5">
        <v>5079</v>
      </c>
      <c r="G419" s="5">
        <v>2644</v>
      </c>
      <c r="H419" s="5">
        <v>357</v>
      </c>
      <c r="I419" s="5">
        <v>0</v>
      </c>
      <c r="J419" s="5">
        <v>32</v>
      </c>
      <c r="K419" s="5">
        <v>7</v>
      </c>
      <c r="L419" s="5">
        <v>446</v>
      </c>
      <c r="M419" s="5">
        <f t="shared" si="45"/>
        <v>448.70157554542448</v>
      </c>
      <c r="N419" s="5">
        <f t="shared" si="46"/>
        <v>-2.7015755454244754</v>
      </c>
      <c r="O419" s="5">
        <f t="shared" si="47"/>
        <v>7.2985104276355521</v>
      </c>
      <c r="P419" s="5">
        <f t="shared" si="51"/>
        <v>126.4468342673522</v>
      </c>
      <c r="Q419" s="5">
        <f t="shared" si="48"/>
        <v>-19.717477289325739</v>
      </c>
      <c r="R419" s="5">
        <f t="shared" si="49"/>
        <v>53.268254462304888</v>
      </c>
      <c r="S419" s="5">
        <f t="shared" si="50"/>
        <v>6.057344272252187E-3</v>
      </c>
      <c r="T419" s="17"/>
    </row>
    <row r="420" spans="1:20">
      <c r="A420" s="5">
        <v>419</v>
      </c>
      <c r="B420" s="5">
        <v>238</v>
      </c>
      <c r="C420" s="5">
        <v>570</v>
      </c>
      <c r="D420" s="5">
        <v>143</v>
      </c>
      <c r="E420" s="5">
        <v>834</v>
      </c>
      <c r="F420" s="5">
        <v>567</v>
      </c>
      <c r="G420" s="5">
        <v>236</v>
      </c>
      <c r="H420" s="5">
        <v>99</v>
      </c>
      <c r="I420" s="5">
        <v>0</v>
      </c>
      <c r="J420" s="5">
        <v>2</v>
      </c>
      <c r="K420" s="5">
        <v>0</v>
      </c>
      <c r="L420" s="5">
        <v>142</v>
      </c>
      <c r="M420" s="5">
        <f t="shared" si="45"/>
        <v>146.14830677277962</v>
      </c>
      <c r="N420" s="5">
        <f t="shared" si="46"/>
        <v>-4.1483067727796197</v>
      </c>
      <c r="O420" s="5">
        <f t="shared" si="47"/>
        <v>17.208449081089263</v>
      </c>
      <c r="P420" s="5">
        <f t="shared" si="51"/>
        <v>2.0930312442045222</v>
      </c>
      <c r="Q420" s="5">
        <f t="shared" si="48"/>
        <v>-71.38592587211582</v>
      </c>
      <c r="R420" s="5">
        <f t="shared" si="49"/>
        <v>296.13071977644188</v>
      </c>
      <c r="S420" s="5">
        <f t="shared" si="50"/>
        <v>2.9213427977321266E-2</v>
      </c>
      <c r="T420" s="17"/>
    </row>
    <row r="421" spans="1:20">
      <c r="A421" s="5">
        <v>420</v>
      </c>
      <c r="B421" s="5">
        <v>3358</v>
      </c>
      <c r="C421" s="5">
        <v>5900</v>
      </c>
      <c r="D421" s="5">
        <v>541</v>
      </c>
      <c r="E421" s="5">
        <v>4550</v>
      </c>
      <c r="F421" s="5">
        <v>4650</v>
      </c>
      <c r="G421" s="5">
        <v>2800</v>
      </c>
      <c r="H421" s="5">
        <v>344</v>
      </c>
      <c r="I421" s="5">
        <v>8</v>
      </c>
      <c r="J421" s="5">
        <v>109</v>
      </c>
      <c r="K421" s="5">
        <v>3</v>
      </c>
      <c r="L421" s="5">
        <v>507</v>
      </c>
      <c r="M421" s="5">
        <f t="shared" si="45"/>
        <v>477.48482658038824</v>
      </c>
      <c r="N421" s="5">
        <f t="shared" si="46"/>
        <v>29.515173419611756</v>
      </c>
      <c r="O421" s="5">
        <f t="shared" si="47"/>
        <v>871.14546198975631</v>
      </c>
      <c r="P421" s="5">
        <f t="shared" si="51"/>
        <v>1133.2298986635265</v>
      </c>
      <c r="Q421" s="5">
        <f t="shared" si="48"/>
        <v>25712.009384335459</v>
      </c>
      <c r="R421" s="5">
        <f t="shared" si="49"/>
        <v>758894.415945346</v>
      </c>
      <c r="S421" s="5">
        <f t="shared" si="50"/>
        <v>5.8215332188583345E-2</v>
      </c>
      <c r="T421" s="17"/>
    </row>
    <row r="422" spans="1:20">
      <c r="A422" s="5">
        <v>421</v>
      </c>
      <c r="B422" s="5">
        <v>6400</v>
      </c>
      <c r="C422" s="5">
        <v>11941</v>
      </c>
      <c r="D422" s="5">
        <v>735</v>
      </c>
      <c r="E422" s="5">
        <v>8415</v>
      </c>
      <c r="F422" s="5">
        <v>10987</v>
      </c>
      <c r="G422" s="5">
        <v>5916</v>
      </c>
      <c r="H422" s="5">
        <v>628</v>
      </c>
      <c r="I422" s="5">
        <v>0</v>
      </c>
      <c r="J422" s="5">
        <v>32</v>
      </c>
      <c r="K422" s="5">
        <v>6</v>
      </c>
      <c r="L422" s="5">
        <v>726</v>
      </c>
      <c r="M422" s="5">
        <f t="shared" si="45"/>
        <v>770.37785949214151</v>
      </c>
      <c r="N422" s="5">
        <f t="shared" si="46"/>
        <v>-44.377859492141511</v>
      </c>
      <c r="O422" s="5">
        <f t="shared" si="47"/>
        <v>1969.3944131042545</v>
      </c>
      <c r="P422" s="5">
        <f t="shared" si="51"/>
        <v>5460.1803128974516</v>
      </c>
      <c r="Q422" s="5">
        <f t="shared" si="48"/>
        <v>-87397.508549349091</v>
      </c>
      <c r="R422" s="5">
        <f t="shared" si="49"/>
        <v>3878514.3543662508</v>
      </c>
      <c r="S422" s="5">
        <f t="shared" si="50"/>
        <v>6.1126528226090236E-2</v>
      </c>
      <c r="T422" s="17"/>
    </row>
    <row r="423" spans="1:20">
      <c r="A423" s="5">
        <v>422</v>
      </c>
      <c r="B423" s="5">
        <v>6876</v>
      </c>
      <c r="C423" s="5">
        <v>10885</v>
      </c>
      <c r="D423" s="5">
        <v>282</v>
      </c>
      <c r="E423" s="5">
        <v>337</v>
      </c>
      <c r="F423" s="5">
        <v>9403</v>
      </c>
      <c r="G423" s="5">
        <v>5752</v>
      </c>
      <c r="H423" s="5">
        <v>259</v>
      </c>
      <c r="I423" s="5">
        <v>2</v>
      </c>
      <c r="J423" s="5">
        <v>68</v>
      </c>
      <c r="K423" s="5">
        <v>15</v>
      </c>
      <c r="L423" s="5">
        <v>245</v>
      </c>
      <c r="M423" s="5">
        <f t="shared" si="45"/>
        <v>236.89611452341876</v>
      </c>
      <c r="N423" s="5">
        <f t="shared" si="46"/>
        <v>8.1038854765812403</v>
      </c>
      <c r="O423" s="5">
        <f t="shared" si="47"/>
        <v>65.672959817544353</v>
      </c>
      <c r="P423" s="5">
        <f t="shared" si="51"/>
        <v>2754.3335549620556</v>
      </c>
      <c r="Q423" s="5">
        <f t="shared" si="48"/>
        <v>532.20614526950101</v>
      </c>
      <c r="R423" s="5">
        <f t="shared" si="49"/>
        <v>4312.9376511967948</v>
      </c>
      <c r="S423" s="5">
        <f t="shared" si="50"/>
        <v>3.307708357788261E-2</v>
      </c>
      <c r="T423" s="17"/>
    </row>
    <row r="424" spans="1:20">
      <c r="A424" s="5">
        <v>423</v>
      </c>
      <c r="B424" s="5">
        <v>391</v>
      </c>
      <c r="C424" s="5">
        <v>746</v>
      </c>
      <c r="D424" s="5">
        <v>131</v>
      </c>
      <c r="E424" s="5">
        <v>766</v>
      </c>
      <c r="F424" s="5">
        <v>723</v>
      </c>
      <c r="G424" s="5">
        <v>380</v>
      </c>
      <c r="H424" s="5">
        <v>93</v>
      </c>
      <c r="I424" s="5">
        <v>0</v>
      </c>
      <c r="J424" s="5">
        <v>6</v>
      </c>
      <c r="K424" s="5">
        <v>1</v>
      </c>
      <c r="L424" s="5">
        <v>130</v>
      </c>
      <c r="M424" s="5">
        <f t="shared" si="45"/>
        <v>130.72363616539749</v>
      </c>
      <c r="N424" s="5">
        <f t="shared" si="46"/>
        <v>-0.72363616539749387</v>
      </c>
      <c r="O424" s="5">
        <f t="shared" si="47"/>
        <v>0.52364929987118913</v>
      </c>
      <c r="P424" s="5">
        <f t="shared" si="51"/>
        <v>77.925138339602924</v>
      </c>
      <c r="Q424" s="5">
        <f t="shared" si="48"/>
        <v>-0.37893157137186967</v>
      </c>
      <c r="R424" s="5">
        <f t="shared" si="49"/>
        <v>0.27420858925558655</v>
      </c>
      <c r="S424" s="5">
        <f t="shared" si="50"/>
        <v>5.5664320415191836E-3</v>
      </c>
      <c r="T424" s="17"/>
    </row>
    <row r="425" spans="1:20">
      <c r="A425" s="5">
        <v>424</v>
      </c>
      <c r="B425" s="5">
        <v>10844</v>
      </c>
      <c r="C425" s="5">
        <v>22468</v>
      </c>
      <c r="D425" s="5">
        <v>1409</v>
      </c>
      <c r="E425" s="5">
        <v>11064</v>
      </c>
      <c r="F425" s="5">
        <v>18310</v>
      </c>
      <c r="G425" s="5">
        <v>8848</v>
      </c>
      <c r="H425" s="5">
        <v>1086</v>
      </c>
      <c r="I425" s="5">
        <v>4</v>
      </c>
      <c r="J425" s="5">
        <v>213</v>
      </c>
      <c r="K425" s="5">
        <v>13</v>
      </c>
      <c r="L425" s="5">
        <v>1339</v>
      </c>
      <c r="M425" s="5">
        <f t="shared" si="45"/>
        <v>1308.8020146525628</v>
      </c>
      <c r="N425" s="5">
        <f t="shared" si="46"/>
        <v>30.197985347437225</v>
      </c>
      <c r="O425" s="5">
        <f t="shared" si="47"/>
        <v>911.9183190440333</v>
      </c>
      <c r="P425" s="5">
        <f t="shared" si="51"/>
        <v>956.14667698300286</v>
      </c>
      <c r="Q425" s="5">
        <f t="shared" si="48"/>
        <v>27538.096036551302</v>
      </c>
      <c r="R425" s="5">
        <f t="shared" si="49"/>
        <v>831595.02060809534</v>
      </c>
      <c r="S425" s="5">
        <f t="shared" si="50"/>
        <v>2.255264028934819E-2</v>
      </c>
      <c r="T425" s="17"/>
    </row>
    <row r="426" spans="1:20">
      <c r="A426" s="5">
        <v>425</v>
      </c>
      <c r="B426" s="5">
        <v>5132</v>
      </c>
      <c r="C426" s="5">
        <v>9067</v>
      </c>
      <c r="D426" s="5">
        <v>398</v>
      </c>
      <c r="E426" s="5">
        <v>1690</v>
      </c>
      <c r="F426" s="5">
        <v>9065</v>
      </c>
      <c r="G426" s="5">
        <v>5132</v>
      </c>
      <c r="H426" s="5">
        <v>393</v>
      </c>
      <c r="I426" s="5">
        <v>0</v>
      </c>
      <c r="J426" s="5">
        <v>2</v>
      </c>
      <c r="K426" s="5">
        <v>0</v>
      </c>
      <c r="L426" s="5">
        <v>398</v>
      </c>
      <c r="M426" s="5">
        <f t="shared" si="45"/>
        <v>411.8691856929895</v>
      </c>
      <c r="N426" s="5">
        <f t="shared" si="46"/>
        <v>-13.869185692989504</v>
      </c>
      <c r="O426" s="5">
        <f t="shared" si="47"/>
        <v>192.35431178662475</v>
      </c>
      <c r="P426" s="5">
        <f t="shared" si="51"/>
        <v>1941.9155635062241</v>
      </c>
      <c r="Q426" s="5">
        <f t="shared" si="48"/>
        <v>-2667.7976690158985</v>
      </c>
      <c r="R426" s="5">
        <f t="shared" si="49"/>
        <v>37000.181262906044</v>
      </c>
      <c r="S426" s="5">
        <f t="shared" si="50"/>
        <v>3.4847200233641969E-2</v>
      </c>
      <c r="T426" s="17"/>
    </row>
    <row r="427" spans="1:20">
      <c r="A427" s="5">
        <v>426</v>
      </c>
      <c r="B427" s="5">
        <v>3772</v>
      </c>
      <c r="C427" s="5">
        <v>6971</v>
      </c>
      <c r="D427" s="5">
        <v>144</v>
      </c>
      <c r="E427" s="5">
        <v>1033</v>
      </c>
      <c r="F427" s="5">
        <v>6932</v>
      </c>
      <c r="G427" s="5">
        <v>3758</v>
      </c>
      <c r="H427" s="5">
        <v>140</v>
      </c>
      <c r="I427" s="5">
        <v>0</v>
      </c>
      <c r="J427" s="5">
        <v>3</v>
      </c>
      <c r="K427" s="5">
        <v>0</v>
      </c>
      <c r="L427" s="5">
        <v>144</v>
      </c>
      <c r="M427" s="5">
        <f t="shared" si="45"/>
        <v>147.41971793186798</v>
      </c>
      <c r="N427" s="5">
        <f t="shared" si="46"/>
        <v>-3.4197179318679787</v>
      </c>
      <c r="O427" s="5">
        <f t="shared" si="47"/>
        <v>11.694470733539406</v>
      </c>
      <c r="P427" s="5">
        <f t="shared" si="51"/>
        <v>109.1913764907181</v>
      </c>
      <c r="Q427" s="5">
        <f t="shared" si="48"/>
        <v>-39.991791271189982</v>
      </c>
      <c r="R427" s="5">
        <f t="shared" si="49"/>
        <v>136.76064573760971</v>
      </c>
      <c r="S427" s="5">
        <f t="shared" si="50"/>
        <v>2.3748041193527629E-2</v>
      </c>
      <c r="T427" s="17"/>
    </row>
    <row r="428" spans="1:20">
      <c r="A428" s="5">
        <v>427</v>
      </c>
      <c r="B428" s="5">
        <v>2933</v>
      </c>
      <c r="C428" s="5">
        <v>5144</v>
      </c>
      <c r="D428" s="5">
        <v>24</v>
      </c>
      <c r="E428" s="5">
        <v>26</v>
      </c>
      <c r="F428" s="5">
        <v>3972</v>
      </c>
      <c r="G428" s="5">
        <v>2012</v>
      </c>
      <c r="H428" s="5">
        <v>19</v>
      </c>
      <c r="I428" s="5">
        <v>0</v>
      </c>
      <c r="J428" s="5">
        <v>6</v>
      </c>
      <c r="K428" s="5">
        <v>0</v>
      </c>
      <c r="L428" s="5">
        <v>23</v>
      </c>
      <c r="M428" s="5">
        <f t="shared" si="45"/>
        <v>15.880969495704075</v>
      </c>
      <c r="N428" s="5">
        <f t="shared" si="46"/>
        <v>7.1190305042959245</v>
      </c>
      <c r="O428" s="5">
        <f t="shared" si="47"/>
        <v>50.680595321095886</v>
      </c>
      <c r="P428" s="5">
        <f t="shared" si="51"/>
        <v>111.06521860074712</v>
      </c>
      <c r="Q428" s="5">
        <f t="shared" si="48"/>
        <v>360.79670406675893</v>
      </c>
      <c r="R428" s="5">
        <f t="shared" si="49"/>
        <v>2568.5227421006862</v>
      </c>
      <c r="S428" s="5">
        <f t="shared" si="50"/>
        <v>0.30952306540417063</v>
      </c>
      <c r="T428" s="17"/>
    </row>
    <row r="429" spans="1:20">
      <c r="A429" s="5">
        <v>428</v>
      </c>
      <c r="B429" s="5">
        <v>4094</v>
      </c>
      <c r="C429" s="5">
        <v>7469</v>
      </c>
      <c r="D429" s="5">
        <v>206</v>
      </c>
      <c r="E429" s="5">
        <v>1420</v>
      </c>
      <c r="F429" s="5">
        <v>7451</v>
      </c>
      <c r="G429" s="5">
        <v>4088</v>
      </c>
      <c r="H429" s="5">
        <v>200</v>
      </c>
      <c r="I429" s="5">
        <v>0</v>
      </c>
      <c r="J429" s="5">
        <v>4</v>
      </c>
      <c r="K429" s="5">
        <v>0</v>
      </c>
      <c r="L429" s="5">
        <v>203</v>
      </c>
      <c r="M429" s="5">
        <f t="shared" si="45"/>
        <v>212.07737155849259</v>
      </c>
      <c r="N429" s="5">
        <f t="shared" si="46"/>
        <v>-9.0773715584925867</v>
      </c>
      <c r="O429" s="5">
        <f t="shared" si="47"/>
        <v>82.398674410930127</v>
      </c>
      <c r="P429" s="5">
        <f t="shared" si="51"/>
        <v>262.32343977949995</v>
      </c>
      <c r="Q429" s="5">
        <f t="shared" si="48"/>
        <v>-747.96338355526802</v>
      </c>
      <c r="R429" s="5">
        <f t="shared" si="49"/>
        <v>6789.5415446784709</v>
      </c>
      <c r="S429" s="5">
        <f t="shared" si="50"/>
        <v>4.471611605168762E-2</v>
      </c>
      <c r="T429" s="17"/>
    </row>
    <row r="430" spans="1:20">
      <c r="A430" s="5">
        <v>429</v>
      </c>
      <c r="B430" s="5">
        <v>452</v>
      </c>
      <c r="C430" s="5">
        <v>726</v>
      </c>
      <c r="D430" s="5">
        <v>186</v>
      </c>
      <c r="E430" s="5">
        <v>889</v>
      </c>
      <c r="F430" s="5">
        <v>721</v>
      </c>
      <c r="G430" s="5">
        <v>450</v>
      </c>
      <c r="H430" s="5">
        <v>114</v>
      </c>
      <c r="I430" s="5">
        <v>0</v>
      </c>
      <c r="J430" s="5">
        <v>4</v>
      </c>
      <c r="K430" s="5">
        <v>1</v>
      </c>
      <c r="L430" s="5">
        <v>184</v>
      </c>
      <c r="M430" s="5">
        <f t="shared" si="45"/>
        <v>188.80257345373292</v>
      </c>
      <c r="N430" s="5">
        <f t="shared" si="46"/>
        <v>-4.8025734537329186</v>
      </c>
      <c r="O430" s="5">
        <f t="shared" si="47"/>
        <v>23.064711778500133</v>
      </c>
      <c r="P430" s="5">
        <f t="shared" si="51"/>
        <v>18.273898836456851</v>
      </c>
      <c r="Q430" s="5">
        <f t="shared" si="48"/>
        <v>-110.76997250542571</v>
      </c>
      <c r="R430" s="5">
        <f t="shared" si="49"/>
        <v>531.98092942528274</v>
      </c>
      <c r="S430" s="5">
        <f t="shared" si="50"/>
        <v>2.6100942683331078E-2</v>
      </c>
      <c r="T430" s="17"/>
    </row>
    <row r="431" spans="1:20">
      <c r="A431" s="5">
        <v>430</v>
      </c>
      <c r="B431" s="5">
        <v>11420</v>
      </c>
      <c r="C431" s="5">
        <v>23855</v>
      </c>
      <c r="D431" s="5">
        <v>1411</v>
      </c>
      <c r="E431" s="5">
        <v>8049</v>
      </c>
      <c r="F431" s="5">
        <v>16634</v>
      </c>
      <c r="G431" s="5">
        <v>8032</v>
      </c>
      <c r="H431" s="5">
        <v>865</v>
      </c>
      <c r="I431" s="5">
        <v>12</v>
      </c>
      <c r="J431" s="5">
        <v>211</v>
      </c>
      <c r="K431" s="5">
        <v>14</v>
      </c>
      <c r="L431" s="5">
        <v>1342</v>
      </c>
      <c r="M431" s="5">
        <f t="shared" si="45"/>
        <v>1294.7536486595914</v>
      </c>
      <c r="N431" s="5">
        <f t="shared" si="46"/>
        <v>47.246351340408637</v>
      </c>
      <c r="O431" s="5">
        <f t="shared" si="47"/>
        <v>2232.2177149813328</v>
      </c>
      <c r="P431" s="5">
        <f t="shared" si="51"/>
        <v>2709.0905722262037</v>
      </c>
      <c r="Q431" s="5">
        <f t="shared" si="48"/>
        <v>105464.1424302922</v>
      </c>
      <c r="R431" s="5">
        <f t="shared" si="49"/>
        <v>4982795.9270764831</v>
      </c>
      <c r="S431" s="5">
        <f t="shared" si="50"/>
        <v>3.5205924992852931E-2</v>
      </c>
      <c r="T431" s="17"/>
    </row>
    <row r="432" spans="1:20">
      <c r="A432" s="5">
        <v>431</v>
      </c>
      <c r="B432" s="5">
        <v>5704</v>
      </c>
      <c r="C432" s="5">
        <v>10510</v>
      </c>
      <c r="D432" s="5">
        <v>452</v>
      </c>
      <c r="E432" s="5">
        <v>2895</v>
      </c>
      <c r="F432" s="5">
        <v>9348</v>
      </c>
      <c r="G432" s="5">
        <v>5388</v>
      </c>
      <c r="H432" s="5">
        <v>361</v>
      </c>
      <c r="I432" s="5">
        <v>1</v>
      </c>
      <c r="J432" s="5">
        <v>15</v>
      </c>
      <c r="K432" s="5">
        <v>1</v>
      </c>
      <c r="L432" s="5">
        <v>450</v>
      </c>
      <c r="M432" s="5">
        <f t="shared" si="45"/>
        <v>461.25453491690837</v>
      </c>
      <c r="N432" s="5">
        <f t="shared" si="46"/>
        <v>-11.254534916908369</v>
      </c>
      <c r="O432" s="5">
        <f t="shared" si="47"/>
        <v>126.66455619590967</v>
      </c>
      <c r="P432" s="5">
        <f t="shared" si="51"/>
        <v>3422.3536928915419</v>
      </c>
      <c r="Q432" s="5">
        <f t="shared" si="48"/>
        <v>-1425.5506704415677</v>
      </c>
      <c r="R432" s="5">
        <f t="shared" si="49"/>
        <v>16043.909796306758</v>
      </c>
      <c r="S432" s="5">
        <f t="shared" si="50"/>
        <v>2.5010077593129711E-2</v>
      </c>
      <c r="T432" s="17"/>
    </row>
    <row r="433" spans="1:20">
      <c r="A433" s="5">
        <v>432</v>
      </c>
      <c r="B433" s="5">
        <v>7192</v>
      </c>
      <c r="C433" s="5">
        <v>12811</v>
      </c>
      <c r="D433" s="5">
        <v>587</v>
      </c>
      <c r="E433" s="5">
        <v>3941</v>
      </c>
      <c r="F433" s="5">
        <v>11519</v>
      </c>
      <c r="G433" s="5">
        <v>6616</v>
      </c>
      <c r="H433" s="5">
        <v>472</v>
      </c>
      <c r="I433" s="5">
        <v>11</v>
      </c>
      <c r="J433" s="5">
        <v>95</v>
      </c>
      <c r="K433" s="5">
        <v>4</v>
      </c>
      <c r="L433" s="5">
        <v>554</v>
      </c>
      <c r="M433" s="5">
        <f t="shared" si="45"/>
        <v>537.53286818294066</v>
      </c>
      <c r="N433" s="5">
        <f t="shared" si="46"/>
        <v>16.467131817059339</v>
      </c>
      <c r="O433" s="5">
        <f t="shared" si="47"/>
        <v>271.16643028040801</v>
      </c>
      <c r="P433" s="5">
        <f t="shared" si="51"/>
        <v>768.49080650917188</v>
      </c>
      <c r="Q433" s="5">
        <f t="shared" si="48"/>
        <v>4465.3333517889096</v>
      </c>
      <c r="R433" s="5">
        <f t="shared" si="49"/>
        <v>73531.232911019382</v>
      </c>
      <c r="S433" s="5">
        <f t="shared" si="50"/>
        <v>2.972406465173166E-2</v>
      </c>
      <c r="T433" s="17"/>
    </row>
    <row r="434" spans="1:20">
      <c r="A434" s="5">
        <v>433</v>
      </c>
      <c r="B434" s="5">
        <v>9604</v>
      </c>
      <c r="C434" s="5">
        <v>16557</v>
      </c>
      <c r="D434" s="5">
        <v>1061</v>
      </c>
      <c r="E434" s="5">
        <v>9614</v>
      </c>
      <c r="F434" s="5">
        <v>13618</v>
      </c>
      <c r="G434" s="5">
        <v>7984</v>
      </c>
      <c r="H434" s="5">
        <v>705</v>
      </c>
      <c r="I434" s="5">
        <v>16</v>
      </c>
      <c r="J434" s="5">
        <v>127</v>
      </c>
      <c r="K434" s="5">
        <v>0</v>
      </c>
      <c r="L434" s="5">
        <v>1037</v>
      </c>
      <c r="M434" s="5">
        <f t="shared" si="45"/>
        <v>1018.2010673130297</v>
      </c>
      <c r="N434" s="5">
        <f t="shared" si="46"/>
        <v>18.798932686970261</v>
      </c>
      <c r="O434" s="5">
        <f t="shared" si="47"/>
        <v>353.39987016923891</v>
      </c>
      <c r="P434" s="5">
        <f t="shared" si="51"/>
        <v>5.4372952969173296</v>
      </c>
      <c r="Q434" s="5">
        <f t="shared" si="48"/>
        <v>6643.5403708955519</v>
      </c>
      <c r="R434" s="5">
        <f t="shared" si="49"/>
        <v>124891.46823563492</v>
      </c>
      <c r="S434" s="5">
        <f t="shared" si="50"/>
        <v>1.812818966920951E-2</v>
      </c>
      <c r="T434" s="17"/>
    </row>
    <row r="435" spans="1:20">
      <c r="A435" s="5">
        <v>434</v>
      </c>
      <c r="B435" s="5">
        <v>122944</v>
      </c>
      <c r="C435" s="5">
        <v>457509</v>
      </c>
      <c r="D435" s="5">
        <v>1373</v>
      </c>
      <c r="E435" s="5">
        <v>2106</v>
      </c>
      <c r="F435" s="5">
        <v>72846</v>
      </c>
      <c r="G435" s="5">
        <v>13184</v>
      </c>
      <c r="H435" s="5">
        <v>475</v>
      </c>
      <c r="I435" s="5">
        <v>0</v>
      </c>
      <c r="J435" s="5">
        <v>136</v>
      </c>
      <c r="K435" s="5">
        <v>13</v>
      </c>
      <c r="L435" s="5">
        <v>1268</v>
      </c>
      <c r="M435" s="5">
        <f t="shared" si="45"/>
        <v>1266.6840680569376</v>
      </c>
      <c r="N435" s="5">
        <f t="shared" si="46"/>
        <v>1.3159319430624237</v>
      </c>
      <c r="O435" s="5">
        <f t="shared" si="47"/>
        <v>1.7316768787720458</v>
      </c>
      <c r="P435" s="5">
        <f t="shared" si="51"/>
        <v>305.655315011482</v>
      </c>
      <c r="Q435" s="5">
        <f t="shared" si="48"/>
        <v>2.2787689198387713</v>
      </c>
      <c r="R435" s="5">
        <f t="shared" si="49"/>
        <v>2.9987048124736946</v>
      </c>
      <c r="S435" s="5">
        <f t="shared" si="50"/>
        <v>1.0378012169262017E-3</v>
      </c>
      <c r="T435" s="17"/>
    </row>
    <row r="436" spans="1:20">
      <c r="A436" s="5">
        <v>435</v>
      </c>
      <c r="B436" s="5">
        <v>5730</v>
      </c>
      <c r="C436" s="5">
        <v>10083</v>
      </c>
      <c r="D436" s="5">
        <v>103</v>
      </c>
      <c r="E436" s="5">
        <v>97</v>
      </c>
      <c r="F436" s="5">
        <v>8964</v>
      </c>
      <c r="G436" s="5">
        <v>4830</v>
      </c>
      <c r="H436" s="5">
        <v>92</v>
      </c>
      <c r="I436" s="5">
        <v>2</v>
      </c>
      <c r="J436" s="5">
        <v>32</v>
      </c>
      <c r="K436" s="5">
        <v>15</v>
      </c>
      <c r="L436" s="5">
        <v>71</v>
      </c>
      <c r="M436" s="5">
        <f t="shared" si="45"/>
        <v>86.524393686664496</v>
      </c>
      <c r="N436" s="5">
        <f t="shared" si="46"/>
        <v>-15.524393686664496</v>
      </c>
      <c r="O436" s="5">
        <f t="shared" si="47"/>
        <v>241.00679933854846</v>
      </c>
      <c r="P436" s="5">
        <f t="shared" si="51"/>
        <v>283.59656731523739</v>
      </c>
      <c r="Q436" s="5">
        <f t="shared" si="48"/>
        <v>-3741.4844340945788</v>
      </c>
      <c r="R436" s="5">
        <f t="shared" si="49"/>
        <v>58084.277327411364</v>
      </c>
      <c r="S436" s="5">
        <f t="shared" si="50"/>
        <v>0.21865343220654218</v>
      </c>
      <c r="T436" s="17"/>
    </row>
    <row r="437" spans="1:20">
      <c r="A437" s="5">
        <v>436</v>
      </c>
      <c r="B437" s="5">
        <v>4898</v>
      </c>
      <c r="C437" s="5">
        <v>7960</v>
      </c>
      <c r="D437" s="5">
        <v>560</v>
      </c>
      <c r="E437" s="5">
        <v>719</v>
      </c>
      <c r="F437" s="5">
        <v>6380</v>
      </c>
      <c r="G437" s="5">
        <v>3730</v>
      </c>
      <c r="H437" s="5">
        <v>363</v>
      </c>
      <c r="I437" s="5">
        <v>1</v>
      </c>
      <c r="J437" s="5">
        <v>76</v>
      </c>
      <c r="K437" s="5">
        <v>9</v>
      </c>
      <c r="L437" s="5">
        <v>528</v>
      </c>
      <c r="M437" s="5">
        <f t="shared" si="45"/>
        <v>506.8511995801328</v>
      </c>
      <c r="N437" s="5">
        <f t="shared" si="46"/>
        <v>21.1488004198672</v>
      </c>
      <c r="O437" s="5">
        <f t="shared" si="47"/>
        <v>447.27175919937508</v>
      </c>
      <c r="P437" s="5">
        <f t="shared" si="51"/>
        <v>1344.9231659753511</v>
      </c>
      <c r="Q437" s="5">
        <f t="shared" si="48"/>
        <v>9459.261168750485</v>
      </c>
      <c r="R437" s="5">
        <f t="shared" si="49"/>
        <v>200052.02657730377</v>
      </c>
      <c r="S437" s="5">
        <f t="shared" si="50"/>
        <v>4.0054546249748482E-2</v>
      </c>
      <c r="T437" s="17"/>
    </row>
    <row r="438" spans="1:20">
      <c r="A438" s="5">
        <v>437</v>
      </c>
      <c r="B438" s="5">
        <v>4118</v>
      </c>
      <c r="C438" s="5">
        <v>7355</v>
      </c>
      <c r="D438" s="5">
        <v>546</v>
      </c>
      <c r="E438" s="5">
        <v>675</v>
      </c>
      <c r="F438" s="5">
        <v>6423</v>
      </c>
      <c r="G438" s="5">
        <v>3466</v>
      </c>
      <c r="H438" s="5">
        <v>379</v>
      </c>
      <c r="I438" s="5">
        <v>1</v>
      </c>
      <c r="J438" s="5">
        <v>28</v>
      </c>
      <c r="K438" s="5">
        <v>7</v>
      </c>
      <c r="L438" s="5">
        <v>526</v>
      </c>
      <c r="M438" s="5">
        <f t="shared" si="45"/>
        <v>536.38502497002139</v>
      </c>
      <c r="N438" s="5">
        <f t="shared" si="46"/>
        <v>-10.385024970021391</v>
      </c>
      <c r="O438" s="5">
        <f t="shared" si="47"/>
        <v>107.84874362796779</v>
      </c>
      <c r="P438" s="5">
        <f t="shared" si="51"/>
        <v>994.38214371998231</v>
      </c>
      <c r="Q438" s="5">
        <f t="shared" si="48"/>
        <v>-1120.0118955618809</v>
      </c>
      <c r="R438" s="5">
        <f t="shared" si="49"/>
        <v>11631.351502131123</v>
      </c>
      <c r="S438" s="5">
        <f t="shared" si="50"/>
        <v>1.9743393479128121E-2</v>
      </c>
      <c r="T438" s="17"/>
    </row>
    <row r="439" spans="1:20">
      <c r="A439" s="5">
        <v>438</v>
      </c>
      <c r="B439" s="5">
        <v>1845</v>
      </c>
      <c r="C439" s="5">
        <v>2670</v>
      </c>
      <c r="D439" s="5">
        <v>9</v>
      </c>
      <c r="E439" s="5">
        <v>9</v>
      </c>
      <c r="F439" s="5">
        <v>1614</v>
      </c>
      <c r="G439" s="5">
        <v>1008</v>
      </c>
      <c r="H439" s="5">
        <v>9</v>
      </c>
      <c r="I439" s="5">
        <v>0</v>
      </c>
      <c r="J439" s="5">
        <v>0</v>
      </c>
      <c r="K439" s="5">
        <v>0</v>
      </c>
      <c r="L439" s="5">
        <v>9</v>
      </c>
      <c r="M439" s="5">
        <f t="shared" si="45"/>
        <v>6.4186914428921691</v>
      </c>
      <c r="N439" s="5">
        <f t="shared" si="46"/>
        <v>2.5813085571078309</v>
      </c>
      <c r="O439" s="5">
        <f t="shared" si="47"/>
        <v>6.6631538669981119</v>
      </c>
      <c r="P439" s="5">
        <f t="shared" si="51"/>
        <v>168.12580513675536</v>
      </c>
      <c r="Q439" s="5">
        <f t="shared" si="48"/>
        <v>17.199656094208361</v>
      </c>
      <c r="R439" s="5">
        <f t="shared" si="49"/>
        <v>44.397619455291888</v>
      </c>
      <c r="S439" s="5">
        <f t="shared" si="50"/>
        <v>0.28681206190087011</v>
      </c>
      <c r="T439" s="17"/>
    </row>
    <row r="440" spans="1:20">
      <c r="A440" s="5">
        <v>439</v>
      </c>
      <c r="B440" s="5">
        <v>34480</v>
      </c>
      <c r="C440" s="5">
        <v>191207</v>
      </c>
      <c r="D440" s="5">
        <v>1591</v>
      </c>
      <c r="E440" s="5">
        <v>1926</v>
      </c>
      <c r="F440" s="5">
        <v>184270</v>
      </c>
      <c r="G440" s="5">
        <v>30720</v>
      </c>
      <c r="H440" s="5">
        <v>1292</v>
      </c>
      <c r="I440" s="5">
        <v>10</v>
      </c>
      <c r="J440" s="5">
        <v>664</v>
      </c>
      <c r="K440" s="5">
        <v>97</v>
      </c>
      <c r="L440" s="5">
        <v>1156</v>
      </c>
      <c r="M440" s="5">
        <f t="shared" si="45"/>
        <v>1100.1816397213167</v>
      </c>
      <c r="N440" s="5">
        <f t="shared" si="46"/>
        <v>55.818360278683258</v>
      </c>
      <c r="O440" s="5">
        <f t="shared" si="47"/>
        <v>3115.689344200885</v>
      </c>
      <c r="P440" s="5">
        <f t="shared" si="51"/>
        <v>2834.1836760056972</v>
      </c>
      <c r="Q440" s="5">
        <f t="shared" si="48"/>
        <v>173912.67033105937</v>
      </c>
      <c r="R440" s="5">
        <f t="shared" si="49"/>
        <v>9707520.0895669404</v>
      </c>
      <c r="S440" s="5">
        <f t="shared" si="50"/>
        <v>4.8285778787788287E-2</v>
      </c>
      <c r="T440" s="17"/>
    </row>
    <row r="441" spans="1:20">
      <c r="A441" s="5">
        <v>440</v>
      </c>
      <c r="B441" s="5">
        <v>5338</v>
      </c>
      <c r="C441" s="5">
        <v>9940</v>
      </c>
      <c r="D441" s="5">
        <v>589</v>
      </c>
      <c r="E441" s="5">
        <v>715</v>
      </c>
      <c r="F441" s="5">
        <v>8146</v>
      </c>
      <c r="G441" s="5">
        <v>3920</v>
      </c>
      <c r="H441" s="5">
        <v>363</v>
      </c>
      <c r="I441" s="5">
        <v>1</v>
      </c>
      <c r="J441" s="5">
        <v>62</v>
      </c>
      <c r="K441" s="5">
        <v>10</v>
      </c>
      <c r="L441" s="5">
        <v>556</v>
      </c>
      <c r="M441" s="5">
        <f t="shared" si="45"/>
        <v>549.697502025321</v>
      </c>
      <c r="N441" s="5">
        <f t="shared" si="46"/>
        <v>6.3024979746789995</v>
      </c>
      <c r="O441" s="5">
        <f t="shared" si="47"/>
        <v>39.721480720832893</v>
      </c>
      <c r="P441" s="5">
        <f t="shared" si="51"/>
        <v>2451.8206197091099</v>
      </c>
      <c r="Q441" s="5">
        <f t="shared" si="48"/>
        <v>250.34455179430023</v>
      </c>
      <c r="R441" s="5">
        <f t="shared" si="49"/>
        <v>1577.7960306554992</v>
      </c>
      <c r="S441" s="5">
        <f t="shared" si="50"/>
        <v>1.1335428012012589E-2</v>
      </c>
      <c r="T441" s="17"/>
    </row>
    <row r="442" spans="1:20">
      <c r="A442" s="5">
        <v>441</v>
      </c>
      <c r="B442" s="5">
        <v>5312</v>
      </c>
      <c r="C442" s="5">
        <v>9411</v>
      </c>
      <c r="D442" s="5">
        <v>603</v>
      </c>
      <c r="E442" s="5">
        <v>795</v>
      </c>
      <c r="F442" s="5">
        <v>7034</v>
      </c>
      <c r="G442" s="5">
        <v>3588</v>
      </c>
      <c r="H442" s="5">
        <v>345</v>
      </c>
      <c r="I442" s="5">
        <v>0</v>
      </c>
      <c r="J442" s="5">
        <v>48</v>
      </c>
      <c r="K442" s="5">
        <v>20</v>
      </c>
      <c r="L442" s="5">
        <v>582</v>
      </c>
      <c r="M442" s="5">
        <f t="shared" si="45"/>
        <v>585.22999823060013</v>
      </c>
      <c r="N442" s="5">
        <f t="shared" si="46"/>
        <v>-3.2299982306001311</v>
      </c>
      <c r="O442" s="5">
        <f t="shared" si="47"/>
        <v>10.432888569679978</v>
      </c>
      <c r="P442" s="5">
        <f t="shared" si="51"/>
        <v>90.86848390366103</v>
      </c>
      <c r="Q442" s="5">
        <f t="shared" si="48"/>
        <v>-33.698211620114662</v>
      </c>
      <c r="R442" s="5">
        <f t="shared" si="49"/>
        <v>108.84516390735914</v>
      </c>
      <c r="S442" s="5">
        <f t="shared" si="50"/>
        <v>5.5498251384881979E-3</v>
      </c>
      <c r="T442" s="17"/>
    </row>
    <row r="443" spans="1:20">
      <c r="A443" s="5">
        <v>442</v>
      </c>
      <c r="B443" s="5">
        <v>4412</v>
      </c>
      <c r="C443" s="5">
        <v>8070</v>
      </c>
      <c r="D443" s="5">
        <v>711</v>
      </c>
      <c r="E443" s="5">
        <v>926</v>
      </c>
      <c r="F443" s="5">
        <v>6937</v>
      </c>
      <c r="G443" s="5">
        <v>3478</v>
      </c>
      <c r="H443" s="5">
        <v>346</v>
      </c>
      <c r="I443" s="5">
        <v>1</v>
      </c>
      <c r="J443" s="5">
        <v>55</v>
      </c>
      <c r="K443" s="5">
        <v>7</v>
      </c>
      <c r="L443" s="5">
        <v>678</v>
      </c>
      <c r="M443" s="5">
        <f t="shared" si="45"/>
        <v>676.75151056706898</v>
      </c>
      <c r="N443" s="5">
        <f t="shared" si="46"/>
        <v>1.2484894329310237</v>
      </c>
      <c r="O443" s="5">
        <f t="shared" si="47"/>
        <v>1.5587258641404291</v>
      </c>
      <c r="P443" s="5">
        <f t="shared" si="51"/>
        <v>20.056851752400743</v>
      </c>
      <c r="Q443" s="5">
        <f t="shared" si="48"/>
        <v>1.9460527702156041</v>
      </c>
      <c r="R443" s="5">
        <f t="shared" si="49"/>
        <v>2.4296263195403274</v>
      </c>
      <c r="S443" s="5">
        <f t="shared" si="50"/>
        <v>1.8414298420811558E-3</v>
      </c>
      <c r="T443" s="17"/>
    </row>
    <row r="444" spans="1:20">
      <c r="A444" s="5">
        <v>443</v>
      </c>
      <c r="B444" s="5">
        <v>98816</v>
      </c>
      <c r="C444" s="5">
        <v>125026</v>
      </c>
      <c r="D444" s="5">
        <v>11452</v>
      </c>
      <c r="E444" s="5">
        <v>18115</v>
      </c>
      <c r="F444" s="5">
        <v>16682</v>
      </c>
      <c r="G444" s="5">
        <v>10336</v>
      </c>
      <c r="H444" s="5">
        <v>1356</v>
      </c>
      <c r="I444" s="5">
        <v>10</v>
      </c>
      <c r="J444" s="5">
        <v>197</v>
      </c>
      <c r="K444" s="5">
        <v>21</v>
      </c>
      <c r="L444" s="5">
        <v>11328</v>
      </c>
      <c r="M444" s="5">
        <f t="shared" si="45"/>
        <v>11382.478675999513</v>
      </c>
      <c r="N444" s="5">
        <f t="shared" si="46"/>
        <v>-54.478675999513143</v>
      </c>
      <c r="O444" s="5">
        <f t="shared" si="47"/>
        <v>2967.9261386599292</v>
      </c>
      <c r="P444" s="5">
        <f t="shared" si="51"/>
        <v>3105.516967135</v>
      </c>
      <c r="Q444" s="5">
        <f t="shared" si="48"/>
        <v>-161688.6864985404</v>
      </c>
      <c r="R444" s="5">
        <f t="shared" si="49"/>
        <v>8808585.564540837</v>
      </c>
      <c r="S444" s="5">
        <f t="shared" si="50"/>
        <v>4.8092051553242539E-3</v>
      </c>
      <c r="T444" s="17"/>
    </row>
    <row r="445" spans="1:20">
      <c r="A445" s="5">
        <v>444</v>
      </c>
      <c r="B445" s="5">
        <v>7220</v>
      </c>
      <c r="C445" s="5">
        <v>12735</v>
      </c>
      <c r="D445" s="5">
        <v>2348</v>
      </c>
      <c r="E445" s="5">
        <v>3311</v>
      </c>
      <c r="F445" s="5">
        <v>9837</v>
      </c>
      <c r="G445" s="5">
        <v>5296</v>
      </c>
      <c r="H445" s="5">
        <v>642</v>
      </c>
      <c r="I445" s="5">
        <v>6</v>
      </c>
      <c r="J445" s="5">
        <v>88</v>
      </c>
      <c r="K445" s="5">
        <v>24</v>
      </c>
      <c r="L445" s="5">
        <v>2300</v>
      </c>
      <c r="M445" s="5">
        <f t="shared" si="45"/>
        <v>2321.3498393646496</v>
      </c>
      <c r="N445" s="5">
        <f t="shared" si="46"/>
        <v>-21.349839364649597</v>
      </c>
      <c r="O445" s="5">
        <f t="shared" si="47"/>
        <v>455.81564089634151</v>
      </c>
      <c r="P445" s="5">
        <f t="shared" si="51"/>
        <v>1097.519816779477</v>
      </c>
      <c r="Q445" s="5">
        <f t="shared" si="48"/>
        <v>-9731.5907130316973</v>
      </c>
      <c r="R445" s="5">
        <f t="shared" si="49"/>
        <v>207767.89848574257</v>
      </c>
      <c r="S445" s="5">
        <f t="shared" si="50"/>
        <v>9.2825388541954764E-3</v>
      </c>
      <c r="T445" s="17"/>
    </row>
    <row r="446" spans="1:20">
      <c r="A446" s="5">
        <v>445</v>
      </c>
      <c r="B446" s="5">
        <v>14320</v>
      </c>
      <c r="C446" s="5">
        <v>21958</v>
      </c>
      <c r="D446" s="5">
        <v>1850</v>
      </c>
      <c r="E446" s="5">
        <v>2170</v>
      </c>
      <c r="F446" s="5">
        <v>9579</v>
      </c>
      <c r="G446" s="5">
        <v>4664</v>
      </c>
      <c r="H446" s="5">
        <v>413</v>
      </c>
      <c r="I446" s="5">
        <v>2</v>
      </c>
      <c r="J446" s="5">
        <v>59</v>
      </c>
      <c r="K446" s="5">
        <v>6</v>
      </c>
      <c r="L446" s="5">
        <v>1819</v>
      </c>
      <c r="M446" s="5">
        <f t="shared" si="45"/>
        <v>1816.1679284256957</v>
      </c>
      <c r="N446" s="5">
        <f t="shared" si="46"/>
        <v>2.8320715743043365</v>
      </c>
      <c r="O446" s="5">
        <f t="shared" si="47"/>
        <v>8.0206294019826441</v>
      </c>
      <c r="P446" s="5">
        <f t="shared" si="51"/>
        <v>584.76481665949996</v>
      </c>
      <c r="Q446" s="5">
        <f t="shared" si="48"/>
        <v>22.714996537384636</v>
      </c>
      <c r="R446" s="5">
        <f t="shared" si="49"/>
        <v>64.330496003948468</v>
      </c>
      <c r="S446" s="5">
        <f t="shared" si="50"/>
        <v>1.5569387434328404E-3</v>
      </c>
      <c r="T446" s="17"/>
    </row>
    <row r="447" spans="1:20">
      <c r="A447" s="5">
        <v>446</v>
      </c>
      <c r="B447" s="5">
        <v>27056</v>
      </c>
      <c r="C447" s="5">
        <v>162816</v>
      </c>
      <c r="D447" s="5">
        <v>2299</v>
      </c>
      <c r="E447" s="5">
        <v>2737</v>
      </c>
      <c r="F447" s="5">
        <v>160270</v>
      </c>
      <c r="G447" s="5">
        <v>25424</v>
      </c>
      <c r="H447" s="5">
        <v>1146</v>
      </c>
      <c r="I447" s="5">
        <v>6</v>
      </c>
      <c r="J447" s="5">
        <v>234</v>
      </c>
      <c r="K447" s="5">
        <v>26</v>
      </c>
      <c r="L447" s="5">
        <v>2127</v>
      </c>
      <c r="M447" s="5">
        <f t="shared" si="45"/>
        <v>2147.1317102149374</v>
      </c>
      <c r="N447" s="5">
        <f t="shared" si="46"/>
        <v>-20.131710214937357</v>
      </c>
      <c r="O447" s="5">
        <f t="shared" si="47"/>
        <v>405.28575617821309</v>
      </c>
      <c r="P447" s="5">
        <f t="shared" si="51"/>
        <v>527.3352740639084</v>
      </c>
      <c r="Q447" s="5">
        <f t="shared" si="48"/>
        <v>-8159.0953976215433</v>
      </c>
      <c r="R447" s="5">
        <f t="shared" si="49"/>
        <v>164256.54416094598</v>
      </c>
      <c r="S447" s="5">
        <f t="shared" si="50"/>
        <v>9.4648379007697958E-3</v>
      </c>
      <c r="T447" s="17"/>
    </row>
    <row r="448" spans="1:20">
      <c r="A448" s="5">
        <v>447</v>
      </c>
      <c r="B448" s="5">
        <v>20528</v>
      </c>
      <c r="C448" s="5">
        <v>33000</v>
      </c>
      <c r="D448" s="5">
        <v>1876</v>
      </c>
      <c r="E448" s="5">
        <v>2654</v>
      </c>
      <c r="F448" s="5">
        <v>14636</v>
      </c>
      <c r="G448" s="5">
        <v>7632</v>
      </c>
      <c r="H448" s="5">
        <v>656</v>
      </c>
      <c r="I448" s="5">
        <v>3</v>
      </c>
      <c r="J448" s="5">
        <v>148</v>
      </c>
      <c r="K448" s="5">
        <v>21</v>
      </c>
      <c r="L448" s="5">
        <v>1800</v>
      </c>
      <c r="M448" s="5">
        <f t="shared" si="45"/>
        <v>1779.4203655444865</v>
      </c>
      <c r="N448" s="5">
        <f t="shared" si="46"/>
        <v>20.579634455513542</v>
      </c>
      <c r="O448" s="5">
        <f t="shared" si="47"/>
        <v>423.52135432256017</v>
      </c>
      <c r="P448" s="5">
        <f t="shared" si="51"/>
        <v>1657.4135848762508</v>
      </c>
      <c r="Q448" s="5">
        <f t="shared" si="48"/>
        <v>8715.9146560623176</v>
      </c>
      <c r="R448" s="5">
        <f t="shared" si="49"/>
        <v>179370.33756721555</v>
      </c>
      <c r="S448" s="5">
        <f t="shared" si="50"/>
        <v>1.1433130253063079E-2</v>
      </c>
      <c r="T448" s="17"/>
    </row>
    <row r="449" spans="1:20">
      <c r="A449" s="5">
        <v>448</v>
      </c>
      <c r="B449" s="5">
        <v>6416</v>
      </c>
      <c r="C449" s="5">
        <v>11459</v>
      </c>
      <c r="D449" s="5">
        <v>1362</v>
      </c>
      <c r="E449" s="5">
        <v>1652</v>
      </c>
      <c r="F449" s="5">
        <v>9122</v>
      </c>
      <c r="G449" s="5">
        <v>4716</v>
      </c>
      <c r="H449" s="5">
        <v>497</v>
      </c>
      <c r="I449" s="5">
        <v>0</v>
      </c>
      <c r="J449" s="5">
        <v>96</v>
      </c>
      <c r="K449" s="5">
        <v>29</v>
      </c>
      <c r="L449" s="5">
        <v>1313</v>
      </c>
      <c r="M449" s="5">
        <f t="shared" si="45"/>
        <v>1316.0756707389457</v>
      </c>
      <c r="N449" s="5">
        <f t="shared" si="46"/>
        <v>-3.0756707389457461</v>
      </c>
      <c r="O449" s="5">
        <f t="shared" si="47"/>
        <v>9.4597504944070714</v>
      </c>
      <c r="P449" s="5">
        <f t="shared" si="51"/>
        <v>559.57346384301252</v>
      </c>
      <c r="Q449" s="5">
        <f t="shared" si="48"/>
        <v>-29.095077793375385</v>
      </c>
      <c r="R449" s="5">
        <f t="shared" si="49"/>
        <v>89.486879416434832</v>
      </c>
      <c r="S449" s="5">
        <f t="shared" si="50"/>
        <v>2.3424758103166381E-3</v>
      </c>
      <c r="T449" s="17"/>
    </row>
    <row r="450" spans="1:20">
      <c r="A450" s="5">
        <v>449</v>
      </c>
      <c r="B450" s="5">
        <v>5786</v>
      </c>
      <c r="C450" s="5">
        <v>10634</v>
      </c>
      <c r="D450" s="5">
        <v>1237</v>
      </c>
      <c r="E450" s="5">
        <v>1526</v>
      </c>
      <c r="F450" s="5">
        <v>9103</v>
      </c>
      <c r="G450" s="5">
        <v>4764</v>
      </c>
      <c r="H450" s="5">
        <v>483</v>
      </c>
      <c r="I450" s="5">
        <v>4</v>
      </c>
      <c r="J450" s="5">
        <v>49</v>
      </c>
      <c r="K450" s="5">
        <v>15</v>
      </c>
      <c r="L450" s="5">
        <v>1218</v>
      </c>
      <c r="M450" s="5">
        <f t="shared" si="45"/>
        <v>1223.6847982171612</v>
      </c>
      <c r="N450" s="5">
        <f t="shared" si="46"/>
        <v>-5.6847982171611875</v>
      </c>
      <c r="O450" s="5">
        <f t="shared" si="47"/>
        <v>32.316930769839018</v>
      </c>
      <c r="P450" s="5">
        <f t="shared" si="51"/>
        <v>6.8075461975788691</v>
      </c>
      <c r="Q450" s="5">
        <f t="shared" si="48"/>
        <v>-183.71523042450238</v>
      </c>
      <c r="R450" s="5">
        <f t="shared" si="49"/>
        <v>1044.384014382568</v>
      </c>
      <c r="S450" s="5">
        <f t="shared" si="50"/>
        <v>4.6673220173737168E-3</v>
      </c>
      <c r="T450" s="17"/>
    </row>
    <row r="451" spans="1:20">
      <c r="A451" s="5">
        <v>450</v>
      </c>
      <c r="B451" s="5">
        <v>5878</v>
      </c>
      <c r="C451" s="5">
        <v>10508</v>
      </c>
      <c r="D451" s="5">
        <v>1132</v>
      </c>
      <c r="E451" s="5">
        <v>1380</v>
      </c>
      <c r="F451" s="5">
        <v>8471</v>
      </c>
      <c r="G451" s="5">
        <v>4528</v>
      </c>
      <c r="H451" s="5">
        <v>446</v>
      </c>
      <c r="I451" s="5">
        <v>3</v>
      </c>
      <c r="J451" s="5">
        <v>98</v>
      </c>
      <c r="K451" s="5">
        <v>27</v>
      </c>
      <c r="L451" s="5">
        <v>1087</v>
      </c>
      <c r="M451" s="5">
        <f t="shared" ref="M451:M497" si="52">$AE$3+$AD$3*B451+$AC$3*C451+$AB$3*D451+$AA$3*E451+$Z$3*F451+$Y$3*G451+$X$3*H451+$W$3*I451+$V$3*J451+$U$3*K451</f>
        <v>1081.2996909159103</v>
      </c>
      <c r="N451" s="5">
        <f t="shared" ref="N451:N497" si="53">L451-M451</f>
        <v>5.7003090840896675</v>
      </c>
      <c r="O451" s="5">
        <f t="shared" ref="O451:O497" si="54">N451^2</f>
        <v>32.493523654155183</v>
      </c>
      <c r="P451" s="5">
        <f t="shared" si="51"/>
        <v>129.62066826099553</v>
      </c>
      <c r="Q451" s="5">
        <f t="shared" ref="Q451:Q497" si="55">N451^3</f>
        <v>185.22312805986328</v>
      </c>
      <c r="R451" s="5">
        <f t="shared" ref="R451:R497" si="56">N451^4</f>
        <v>1055.8290794631423</v>
      </c>
      <c r="S451" s="5">
        <f t="shared" ref="S451:S497" si="57">ABS(N451/L451)</f>
        <v>5.2440745943787186E-3</v>
      </c>
      <c r="T451" s="17"/>
    </row>
    <row r="452" spans="1:20">
      <c r="A452" s="5">
        <v>451</v>
      </c>
      <c r="B452" s="5">
        <v>9528</v>
      </c>
      <c r="C452" s="5">
        <v>16535</v>
      </c>
      <c r="D452" s="5">
        <v>1383</v>
      </c>
      <c r="E452" s="5">
        <v>1834</v>
      </c>
      <c r="F452" s="5">
        <v>11276</v>
      </c>
      <c r="G452" s="5">
        <v>6260</v>
      </c>
      <c r="H452" s="5">
        <v>630</v>
      </c>
      <c r="I452" s="5">
        <v>14</v>
      </c>
      <c r="J452" s="5">
        <v>198</v>
      </c>
      <c r="K452" s="5">
        <v>70</v>
      </c>
      <c r="L452" s="5">
        <v>1288</v>
      </c>
      <c r="M452" s="5">
        <f t="shared" si="52"/>
        <v>1288.8683756362777</v>
      </c>
      <c r="N452" s="5">
        <f t="shared" si="53"/>
        <v>-0.86837563627773307</v>
      </c>
      <c r="O452" s="5">
        <f t="shared" si="54"/>
        <v>0.75407624568075771</v>
      </c>
      <c r="P452" s="5">
        <f t="shared" ref="P452:P497" si="58">(N452-N451)^2</f>
        <v>43.147618955588158</v>
      </c>
      <c r="Q452" s="5">
        <f t="shared" si="55"/>
        <v>-0.6548214396449521</v>
      </c>
      <c r="R452" s="5">
        <f t="shared" si="56"/>
        <v>0.56863098429998649</v>
      </c>
      <c r="S452" s="5">
        <f t="shared" si="57"/>
        <v>6.7420468655103496E-4</v>
      </c>
      <c r="T452" s="17"/>
    </row>
    <row r="453" spans="1:20">
      <c r="A453" s="5">
        <v>452</v>
      </c>
      <c r="B453" s="5">
        <v>8500</v>
      </c>
      <c r="C453" s="5">
        <v>14157</v>
      </c>
      <c r="D453" s="5">
        <v>1095</v>
      </c>
      <c r="E453" s="5">
        <v>1422</v>
      </c>
      <c r="F453" s="5">
        <v>9670</v>
      </c>
      <c r="G453" s="5">
        <v>5640</v>
      </c>
      <c r="H453" s="5">
        <v>465</v>
      </c>
      <c r="I453" s="5">
        <v>5</v>
      </c>
      <c r="J453" s="5">
        <v>159</v>
      </c>
      <c r="K453" s="5">
        <v>53</v>
      </c>
      <c r="L453" s="5">
        <v>1029</v>
      </c>
      <c r="M453" s="5">
        <f t="shared" si="52"/>
        <v>1011.3379198925742</v>
      </c>
      <c r="N453" s="5">
        <f t="shared" si="53"/>
        <v>17.662080107425822</v>
      </c>
      <c r="O453" s="5">
        <f t="shared" si="54"/>
        <v>311.94907372112698</v>
      </c>
      <c r="P453" s="5">
        <f t="shared" si="58"/>
        <v>343.37779006935608</v>
      </c>
      <c r="Q453" s="5">
        <f t="shared" si="55"/>
        <v>5509.6695294998281</v>
      </c>
      <c r="R453" s="5">
        <f t="shared" si="56"/>
        <v>97312.224595469117</v>
      </c>
      <c r="S453" s="5">
        <f t="shared" si="57"/>
        <v>1.7164314973202938E-2</v>
      </c>
      <c r="T453" s="17"/>
    </row>
    <row r="454" spans="1:20">
      <c r="A454" s="5">
        <v>453</v>
      </c>
      <c r="B454" s="5">
        <v>3796</v>
      </c>
      <c r="C454" s="5">
        <v>6737</v>
      </c>
      <c r="D454" s="5">
        <v>949</v>
      </c>
      <c r="E454" s="5">
        <v>1192</v>
      </c>
      <c r="F454" s="5">
        <v>5249</v>
      </c>
      <c r="G454" s="5">
        <v>2694</v>
      </c>
      <c r="H454" s="5">
        <v>398</v>
      </c>
      <c r="I454" s="5">
        <v>1</v>
      </c>
      <c r="J454" s="5">
        <v>22</v>
      </c>
      <c r="K454" s="5">
        <v>6</v>
      </c>
      <c r="L454" s="5">
        <v>940</v>
      </c>
      <c r="M454" s="5">
        <f t="shared" si="52"/>
        <v>947.68960116712594</v>
      </c>
      <c r="N454" s="5">
        <f t="shared" si="53"/>
        <v>-7.689601167125943</v>
      </c>
      <c r="O454" s="5">
        <f t="shared" si="54"/>
        <v>59.129966109464668</v>
      </c>
      <c r="P454" s="5">
        <f t="shared" si="58"/>
        <v>642.70774344645861</v>
      </c>
      <c r="Q454" s="5">
        <f t="shared" si="55"/>
        <v>-454.68585640745698</v>
      </c>
      <c r="R454" s="5">
        <f t="shared" si="56"/>
        <v>3496.3528921064403</v>
      </c>
      <c r="S454" s="5">
        <f t="shared" si="57"/>
        <v>8.180426773538238E-3</v>
      </c>
      <c r="T454" s="17"/>
    </row>
    <row r="455" spans="1:20">
      <c r="A455" s="5">
        <v>454</v>
      </c>
      <c r="B455" s="5">
        <v>28128</v>
      </c>
      <c r="C455" s="5">
        <v>42940</v>
      </c>
      <c r="D455" s="5">
        <v>2283</v>
      </c>
      <c r="E455" s="5">
        <v>3400</v>
      </c>
      <c r="F455" s="5">
        <v>9183</v>
      </c>
      <c r="G455" s="5">
        <v>4560</v>
      </c>
      <c r="H455" s="5">
        <v>621</v>
      </c>
      <c r="I455" s="5">
        <v>6</v>
      </c>
      <c r="J455" s="5">
        <v>154</v>
      </c>
      <c r="K455" s="5">
        <v>18</v>
      </c>
      <c r="L455" s="5">
        <v>2190</v>
      </c>
      <c r="M455" s="5">
        <f t="shared" si="52"/>
        <v>2178.9431496227326</v>
      </c>
      <c r="N455" s="5">
        <f t="shared" si="53"/>
        <v>11.056850377267438</v>
      </c>
      <c r="O455" s="5">
        <f t="shared" si="54"/>
        <v>122.25394026527907</v>
      </c>
      <c r="P455" s="5">
        <f t="shared" si="58"/>
        <v>351.42944550628897</v>
      </c>
      <c r="Q455" s="5">
        <f t="shared" si="55"/>
        <v>1351.7435255445816</v>
      </c>
      <c r="R455" s="5">
        <f t="shared" si="56"/>
        <v>14946.025910386423</v>
      </c>
      <c r="S455" s="5">
        <f t="shared" si="57"/>
        <v>5.0487901266061362E-3</v>
      </c>
      <c r="T455" s="17"/>
    </row>
    <row r="456" spans="1:20">
      <c r="A456" s="5">
        <v>455</v>
      </c>
      <c r="B456" s="5">
        <v>7228</v>
      </c>
      <c r="C456" s="5">
        <v>12627</v>
      </c>
      <c r="D456" s="5">
        <v>1239</v>
      </c>
      <c r="E456" s="5">
        <v>1612</v>
      </c>
      <c r="F456" s="5">
        <v>9781</v>
      </c>
      <c r="G456" s="5">
        <v>5348</v>
      </c>
      <c r="H456" s="5">
        <v>606</v>
      </c>
      <c r="I456" s="5">
        <v>5</v>
      </c>
      <c r="J456" s="5">
        <v>128</v>
      </c>
      <c r="K456" s="5">
        <v>32</v>
      </c>
      <c r="L456" s="5">
        <v>1189</v>
      </c>
      <c r="M456" s="5">
        <f t="shared" si="52"/>
        <v>1170.4772471033816</v>
      </c>
      <c r="N456" s="5">
        <f t="shared" si="53"/>
        <v>18.522752896618385</v>
      </c>
      <c r="O456" s="5">
        <f t="shared" si="54"/>
        <v>343.09237486918477</v>
      </c>
      <c r="P456" s="5">
        <f t="shared" si="58"/>
        <v>55.739700428450831</v>
      </c>
      <c r="Q456" s="5">
        <f t="shared" si="55"/>
        <v>6355.0152804158733</v>
      </c>
      <c r="R456" s="5">
        <f t="shared" si="56"/>
        <v>117712.3776933772</v>
      </c>
      <c r="S456" s="5">
        <f t="shared" si="57"/>
        <v>1.5578429685970046E-2</v>
      </c>
      <c r="T456" s="17"/>
    </row>
    <row r="457" spans="1:20">
      <c r="A457" s="5">
        <v>456</v>
      </c>
      <c r="B457" s="5">
        <v>5290</v>
      </c>
      <c r="C457" s="5">
        <v>9100</v>
      </c>
      <c r="D457" s="5">
        <v>1053</v>
      </c>
      <c r="E457" s="5">
        <v>1326</v>
      </c>
      <c r="F457" s="5">
        <v>6285</v>
      </c>
      <c r="G457" s="5">
        <v>3578</v>
      </c>
      <c r="H457" s="5">
        <v>441</v>
      </c>
      <c r="I457" s="5">
        <v>2</v>
      </c>
      <c r="J457" s="5">
        <v>129</v>
      </c>
      <c r="K457" s="5">
        <v>32</v>
      </c>
      <c r="L457" s="5">
        <v>994</v>
      </c>
      <c r="M457" s="5">
        <f t="shared" si="52"/>
        <v>976.93974601054674</v>
      </c>
      <c r="N457" s="5">
        <f t="shared" si="53"/>
        <v>17.060253989453258</v>
      </c>
      <c r="O457" s="5">
        <f t="shared" si="54"/>
        <v>291.05226618465582</v>
      </c>
      <c r="P457" s="5">
        <f t="shared" si="58"/>
        <v>2.1389030534591909</v>
      </c>
      <c r="Q457" s="5">
        <f t="shared" si="55"/>
        <v>4965.4255853161858</v>
      </c>
      <c r="R457" s="5">
        <f t="shared" si="56"/>
        <v>84711.421651223747</v>
      </c>
      <c r="S457" s="5">
        <f t="shared" si="57"/>
        <v>1.7163233389792011E-2</v>
      </c>
      <c r="T457" s="17"/>
    </row>
    <row r="458" spans="1:20">
      <c r="A458" s="5">
        <v>457</v>
      </c>
      <c r="B458" s="5">
        <v>55520</v>
      </c>
      <c r="C458" s="5">
        <v>665792</v>
      </c>
      <c r="D458" s="5">
        <v>4544</v>
      </c>
      <c r="E458" s="5">
        <v>6624</v>
      </c>
      <c r="F458" s="5">
        <v>648611</v>
      </c>
      <c r="G458" s="5">
        <v>47488</v>
      </c>
      <c r="H458" s="5">
        <v>3430</v>
      </c>
      <c r="I458" s="5">
        <v>146</v>
      </c>
      <c r="J458" s="5">
        <v>1546</v>
      </c>
      <c r="K458" s="5">
        <v>181</v>
      </c>
      <c r="L458" s="5">
        <v>3586</v>
      </c>
      <c r="M458" s="5">
        <f t="shared" si="52"/>
        <v>3469.6145106119866</v>
      </c>
      <c r="N458" s="5">
        <f t="shared" si="53"/>
        <v>116.38548938801341</v>
      </c>
      <c r="O458" s="5">
        <f t="shared" si="54"/>
        <v>13545.582140087383</v>
      </c>
      <c r="P458" s="5">
        <f t="shared" si="58"/>
        <v>9865.5023869793877</v>
      </c>
      <c r="Q458" s="5">
        <f t="shared" si="55"/>
        <v>1576509.2064196041</v>
      </c>
      <c r="R458" s="5">
        <f t="shared" si="56"/>
        <v>183482795.5138543</v>
      </c>
      <c r="S458" s="5">
        <f t="shared" si="57"/>
        <v>3.2455518513110265E-2</v>
      </c>
      <c r="T458" s="17"/>
    </row>
    <row r="459" spans="1:20">
      <c r="A459" s="5">
        <v>458</v>
      </c>
      <c r="B459" s="5">
        <v>5880</v>
      </c>
      <c r="C459" s="5">
        <v>10115</v>
      </c>
      <c r="D459" s="5">
        <v>1291</v>
      </c>
      <c r="E459" s="5">
        <v>1878</v>
      </c>
      <c r="F459" s="5">
        <v>8536</v>
      </c>
      <c r="G459" s="5">
        <v>4884</v>
      </c>
      <c r="H459" s="5">
        <v>706</v>
      </c>
      <c r="I459" s="5">
        <v>5</v>
      </c>
      <c r="J459" s="5">
        <v>79</v>
      </c>
      <c r="K459" s="5">
        <v>11</v>
      </c>
      <c r="L459" s="5">
        <v>1264</v>
      </c>
      <c r="M459" s="5">
        <f t="shared" si="52"/>
        <v>1253.8497671392902</v>
      </c>
      <c r="N459" s="5">
        <f t="shared" si="53"/>
        <v>10.150232860709821</v>
      </c>
      <c r="O459" s="5">
        <f t="shared" si="54"/>
        <v>103.02722712663346</v>
      </c>
      <c r="P459" s="5">
        <f t="shared" si="58"/>
        <v>11285.929729422</v>
      </c>
      <c r="Q459" s="5">
        <f t="shared" si="55"/>
        <v>1045.7503463285693</v>
      </c>
      <c r="R459" s="5">
        <f t="shared" si="56"/>
        <v>10614.609529402918</v>
      </c>
      <c r="S459" s="5">
        <f t="shared" si="57"/>
        <v>8.030247516384351E-3</v>
      </c>
      <c r="T459" s="17"/>
    </row>
    <row r="460" spans="1:20">
      <c r="A460" s="5">
        <v>459</v>
      </c>
      <c r="B460" s="5">
        <v>10040</v>
      </c>
      <c r="C460" s="5">
        <v>17029</v>
      </c>
      <c r="D460" s="5">
        <v>1429</v>
      </c>
      <c r="E460" s="5">
        <v>2022</v>
      </c>
      <c r="F460" s="5">
        <v>11744</v>
      </c>
      <c r="G460" s="5">
        <v>6964</v>
      </c>
      <c r="H460" s="5">
        <v>742</v>
      </c>
      <c r="I460" s="5">
        <v>19</v>
      </c>
      <c r="J460" s="5">
        <v>214</v>
      </c>
      <c r="K460" s="5">
        <v>78</v>
      </c>
      <c r="L460" s="5">
        <v>1346</v>
      </c>
      <c r="M460" s="5">
        <f t="shared" si="52"/>
        <v>1333.3316569710596</v>
      </c>
      <c r="N460" s="5">
        <f t="shared" si="53"/>
        <v>12.668343028940399</v>
      </c>
      <c r="O460" s="5">
        <f t="shared" si="54"/>
        <v>160.48691509890278</v>
      </c>
      <c r="P460" s="5">
        <f t="shared" si="58"/>
        <v>6.34087881934623</v>
      </c>
      <c r="Q460" s="5">
        <f t="shared" si="55"/>
        <v>2033.1032921293347</v>
      </c>
      <c r="R460" s="5">
        <f t="shared" si="56"/>
        <v>25756.049917962431</v>
      </c>
      <c r="S460" s="5">
        <f t="shared" si="57"/>
        <v>9.411844746612481E-3</v>
      </c>
      <c r="T460" s="17"/>
    </row>
    <row r="461" spans="1:20">
      <c r="A461" s="5">
        <v>460</v>
      </c>
      <c r="B461" s="5">
        <v>153536</v>
      </c>
      <c r="C461" s="5">
        <v>497910</v>
      </c>
      <c r="D461" s="5">
        <v>1713</v>
      </c>
      <c r="E461" s="5">
        <v>2493</v>
      </c>
      <c r="F461" s="5">
        <v>8907</v>
      </c>
      <c r="G461" s="5">
        <v>5696</v>
      </c>
      <c r="H461" s="5">
        <v>593</v>
      </c>
      <c r="I461" s="5">
        <v>8</v>
      </c>
      <c r="J461" s="5">
        <v>134</v>
      </c>
      <c r="K461" s="5">
        <v>34</v>
      </c>
      <c r="L461" s="5">
        <v>1633</v>
      </c>
      <c r="M461" s="5">
        <f t="shared" si="52"/>
        <v>1626.5638910929465</v>
      </c>
      <c r="N461" s="5">
        <f t="shared" si="53"/>
        <v>6.4361089070534945</v>
      </c>
      <c r="O461" s="5">
        <f t="shared" si="54"/>
        <v>41.423497863453328</v>
      </c>
      <c r="P461" s="5">
        <f t="shared" si="58"/>
        <v>38.84074215001143</v>
      </c>
      <c r="Q461" s="5">
        <f t="shared" si="55"/>
        <v>266.60614356028339</v>
      </c>
      <c r="R461" s="5">
        <f t="shared" si="56"/>
        <v>1715.9061752435225</v>
      </c>
      <c r="S461" s="5">
        <f t="shared" si="57"/>
        <v>3.9412791837437197E-3</v>
      </c>
      <c r="T461" s="17"/>
    </row>
    <row r="462" spans="1:20">
      <c r="A462" s="5">
        <v>461</v>
      </c>
      <c r="B462" s="5">
        <v>158208</v>
      </c>
      <c r="C462" s="5">
        <v>453213</v>
      </c>
      <c r="D462" s="5">
        <v>2482</v>
      </c>
      <c r="E462" s="5">
        <v>3412</v>
      </c>
      <c r="F462" s="5">
        <v>81938</v>
      </c>
      <c r="G462" s="5">
        <v>20608</v>
      </c>
      <c r="H462" s="5">
        <v>1034</v>
      </c>
      <c r="I462" s="5">
        <v>9</v>
      </c>
      <c r="J462" s="5">
        <v>268</v>
      </c>
      <c r="K462" s="5">
        <v>36</v>
      </c>
      <c r="L462" s="5">
        <v>2319</v>
      </c>
      <c r="M462" s="5">
        <f t="shared" si="52"/>
        <v>2273.440952464799</v>
      </c>
      <c r="N462" s="5">
        <f t="shared" si="53"/>
        <v>45.559047535200989</v>
      </c>
      <c r="O462" s="5">
        <f t="shared" si="54"/>
        <v>2075.6268123147033</v>
      </c>
      <c r="P462" s="5">
        <f t="shared" si="58"/>
        <v>1530.6043269017953</v>
      </c>
      <c r="Q462" s="5">
        <f t="shared" si="55"/>
        <v>94563.580607583266</v>
      </c>
      <c r="R462" s="5">
        <f t="shared" si="56"/>
        <v>4308226.6639996963</v>
      </c>
      <c r="S462" s="5">
        <f t="shared" si="57"/>
        <v>1.9645988587840012E-2</v>
      </c>
      <c r="T462" s="17"/>
    </row>
    <row r="463" spans="1:20">
      <c r="A463" s="5">
        <v>462</v>
      </c>
      <c r="B463" s="5">
        <v>6484</v>
      </c>
      <c r="C463" s="5">
        <v>10832</v>
      </c>
      <c r="D463" s="5">
        <v>1166</v>
      </c>
      <c r="E463" s="5">
        <v>1441</v>
      </c>
      <c r="F463" s="5">
        <v>7316</v>
      </c>
      <c r="G463" s="5">
        <v>4280</v>
      </c>
      <c r="H463" s="5">
        <v>583</v>
      </c>
      <c r="I463" s="5">
        <v>4</v>
      </c>
      <c r="J463" s="5">
        <v>128</v>
      </c>
      <c r="K463" s="5">
        <v>38</v>
      </c>
      <c r="L463" s="5">
        <v>1115</v>
      </c>
      <c r="M463" s="5">
        <f t="shared" si="52"/>
        <v>1100.9195999838214</v>
      </c>
      <c r="N463" s="5">
        <f t="shared" si="53"/>
        <v>14.080400016178601</v>
      </c>
      <c r="O463" s="5">
        <f t="shared" si="54"/>
        <v>198.25766461560235</v>
      </c>
      <c r="P463" s="5">
        <f t="shared" si="58"/>
        <v>990.90524962685436</v>
      </c>
      <c r="Q463" s="5">
        <f t="shared" si="55"/>
        <v>2791.5472240610588</v>
      </c>
      <c r="R463" s="5">
        <f t="shared" si="56"/>
        <v>39306.101578832662</v>
      </c>
      <c r="S463" s="5">
        <f t="shared" si="57"/>
        <v>1.2628161449487535E-2</v>
      </c>
      <c r="T463" s="17"/>
    </row>
    <row r="464" spans="1:20">
      <c r="A464" s="5">
        <v>463</v>
      </c>
      <c r="B464" s="5">
        <v>4840</v>
      </c>
      <c r="C464" s="5">
        <v>7466</v>
      </c>
      <c r="D464" s="5">
        <v>949</v>
      </c>
      <c r="E464" s="5">
        <v>1116</v>
      </c>
      <c r="F464" s="5">
        <v>5362</v>
      </c>
      <c r="G464" s="5">
        <v>3370</v>
      </c>
      <c r="H464" s="5">
        <v>447</v>
      </c>
      <c r="I464" s="5">
        <v>3</v>
      </c>
      <c r="J464" s="5">
        <v>47</v>
      </c>
      <c r="K464" s="5">
        <v>21</v>
      </c>
      <c r="L464" s="5">
        <v>923</v>
      </c>
      <c r="M464" s="5">
        <f t="shared" si="52"/>
        <v>939.147162424003</v>
      </c>
      <c r="N464" s="5">
        <f t="shared" si="53"/>
        <v>-16.147162424003</v>
      </c>
      <c r="O464" s="5">
        <f t="shared" si="54"/>
        <v>260.73085434713443</v>
      </c>
      <c r="P464" s="5">
        <f t="shared" si="58"/>
        <v>913.70553107507737</v>
      </c>
      <c r="Q464" s="5">
        <f t="shared" si="55"/>
        <v>-4210.0634540922483</v>
      </c>
      <c r="R464" s="5">
        <f t="shared" si="56"/>
        <v>67980.578408586633</v>
      </c>
      <c r="S464" s="5">
        <f t="shared" si="57"/>
        <v>1.749421714409859E-2</v>
      </c>
      <c r="T464" s="17"/>
    </row>
    <row r="465" spans="1:20">
      <c r="A465" s="5">
        <v>464</v>
      </c>
      <c r="B465" s="5">
        <v>15880</v>
      </c>
      <c r="C465" s="5">
        <v>51571</v>
      </c>
      <c r="D465" s="5">
        <v>1188</v>
      </c>
      <c r="E465" s="5">
        <v>1410</v>
      </c>
      <c r="F465" s="5">
        <v>47976</v>
      </c>
      <c r="G465" s="5">
        <v>13560</v>
      </c>
      <c r="H465" s="5">
        <v>677</v>
      </c>
      <c r="I465" s="5">
        <v>1</v>
      </c>
      <c r="J465" s="5">
        <v>200</v>
      </c>
      <c r="K465" s="5">
        <v>37</v>
      </c>
      <c r="L465" s="5">
        <v>1071</v>
      </c>
      <c r="M465" s="5">
        <f t="shared" si="52"/>
        <v>1054.0306308714785</v>
      </c>
      <c r="N465" s="5">
        <f t="shared" si="53"/>
        <v>16.969369128521521</v>
      </c>
      <c r="O465" s="5">
        <f t="shared" si="54"/>
        <v>287.95948862001921</v>
      </c>
      <c r="P465" s="5">
        <f t="shared" si="58"/>
        <v>1096.704662069352</v>
      </c>
      <c r="Q465" s="5">
        <f t="shared" si="55"/>
        <v>4886.490856453398</v>
      </c>
      <c r="R465" s="5">
        <f t="shared" si="56"/>
        <v>82920.667086302972</v>
      </c>
      <c r="S465" s="5">
        <f t="shared" si="57"/>
        <v>1.5844415619534567E-2</v>
      </c>
      <c r="T465" s="17"/>
    </row>
    <row r="466" spans="1:20">
      <c r="A466" s="5">
        <v>465</v>
      </c>
      <c r="B466" s="5">
        <v>15288</v>
      </c>
      <c r="C466" s="5">
        <v>31467</v>
      </c>
      <c r="D466" s="5">
        <v>1573</v>
      </c>
      <c r="E466" s="5">
        <v>2110</v>
      </c>
      <c r="F466" s="5">
        <v>28247</v>
      </c>
      <c r="G466" s="5">
        <v>13312</v>
      </c>
      <c r="H466" s="5">
        <v>1052</v>
      </c>
      <c r="I466" s="5">
        <v>5</v>
      </c>
      <c r="J466" s="5">
        <v>264</v>
      </c>
      <c r="K466" s="5">
        <v>36</v>
      </c>
      <c r="L466" s="5">
        <v>1401</v>
      </c>
      <c r="M466" s="5">
        <f t="shared" si="52"/>
        <v>1392.7066947112121</v>
      </c>
      <c r="N466" s="5">
        <f t="shared" si="53"/>
        <v>8.2933052887879057</v>
      </c>
      <c r="O466" s="5">
        <f t="shared" si="54"/>
        <v>68.778912613037448</v>
      </c>
      <c r="P466" s="5">
        <f t="shared" si="58"/>
        <v>75.274083751133205</v>
      </c>
      <c r="Q466" s="5">
        <f t="shared" si="55"/>
        <v>570.40451973078461</v>
      </c>
      <c r="R466" s="5">
        <f t="shared" si="56"/>
        <v>4730.5388202318418</v>
      </c>
      <c r="S466" s="5">
        <f t="shared" si="57"/>
        <v>5.9195612339670994E-3</v>
      </c>
      <c r="T466" s="17"/>
    </row>
    <row r="467" spans="1:20">
      <c r="A467" s="5">
        <v>466</v>
      </c>
      <c r="B467" s="5">
        <v>9528</v>
      </c>
      <c r="C467" s="5">
        <v>16779</v>
      </c>
      <c r="D467" s="5">
        <v>1245</v>
      </c>
      <c r="E467" s="5">
        <v>1725</v>
      </c>
      <c r="F467" s="5">
        <v>11885</v>
      </c>
      <c r="G467" s="5">
        <v>6672</v>
      </c>
      <c r="H467" s="5">
        <v>729</v>
      </c>
      <c r="I467" s="5">
        <v>10</v>
      </c>
      <c r="J467" s="5">
        <v>193</v>
      </c>
      <c r="K467" s="5">
        <v>61</v>
      </c>
      <c r="L467" s="5">
        <v>1175</v>
      </c>
      <c r="M467" s="5">
        <f t="shared" si="52"/>
        <v>1147.1872988833227</v>
      </c>
      <c r="N467" s="5">
        <f t="shared" si="53"/>
        <v>27.812701116677317</v>
      </c>
      <c r="O467" s="5">
        <f t="shared" si="54"/>
        <v>773.5463434056237</v>
      </c>
      <c r="P467" s="5">
        <f t="shared" si="58"/>
        <v>381.00681348582657</v>
      </c>
      <c r="Q467" s="5">
        <f t="shared" si="55"/>
        <v>21514.413249039248</v>
      </c>
      <c r="R467" s="5">
        <f t="shared" si="56"/>
        <v>598373.94539621111</v>
      </c>
      <c r="S467" s="5">
        <f t="shared" si="57"/>
        <v>2.3670383929087078E-2</v>
      </c>
      <c r="T467" s="17"/>
    </row>
    <row r="468" spans="1:20">
      <c r="A468" s="5">
        <v>467</v>
      </c>
      <c r="B468" s="5">
        <v>9356</v>
      </c>
      <c r="C468" s="5">
        <v>14986</v>
      </c>
      <c r="D468" s="5">
        <v>448</v>
      </c>
      <c r="E468" s="5">
        <v>505</v>
      </c>
      <c r="F468" s="5">
        <v>13919</v>
      </c>
      <c r="G468" s="5">
        <v>8460</v>
      </c>
      <c r="H468" s="5">
        <v>392</v>
      </c>
      <c r="I468" s="5">
        <v>4</v>
      </c>
      <c r="J468" s="5">
        <v>114</v>
      </c>
      <c r="K468" s="5">
        <v>13</v>
      </c>
      <c r="L468" s="5">
        <v>381</v>
      </c>
      <c r="M468" s="5">
        <f t="shared" si="52"/>
        <v>362.70331530798637</v>
      </c>
      <c r="N468" s="5">
        <f t="shared" si="53"/>
        <v>18.296684692013628</v>
      </c>
      <c r="O468" s="5">
        <f t="shared" si="54"/>
        <v>334.76867071896584</v>
      </c>
      <c r="P468" s="5">
        <f t="shared" si="58"/>
        <v>90.554568594469103</v>
      </c>
      <c r="Q468" s="5">
        <f t="shared" si="55"/>
        <v>6125.156812909453</v>
      </c>
      <c r="R468" s="5">
        <f t="shared" si="56"/>
        <v>112070.06289494337</v>
      </c>
      <c r="S468" s="5">
        <f t="shared" si="57"/>
        <v>4.8022794467227368E-2</v>
      </c>
      <c r="T468" s="17"/>
    </row>
    <row r="469" spans="1:20">
      <c r="A469" s="5">
        <v>468</v>
      </c>
      <c r="B469" s="5">
        <v>7732</v>
      </c>
      <c r="C469" s="5">
        <v>13264</v>
      </c>
      <c r="D469" s="5">
        <v>1066</v>
      </c>
      <c r="E469" s="5">
        <v>1336</v>
      </c>
      <c r="F469" s="5">
        <v>8753</v>
      </c>
      <c r="G469" s="5">
        <v>4880</v>
      </c>
      <c r="H469" s="5">
        <v>570</v>
      </c>
      <c r="I469" s="5">
        <v>7</v>
      </c>
      <c r="J469" s="5">
        <v>160</v>
      </c>
      <c r="K469" s="5">
        <v>57</v>
      </c>
      <c r="L469" s="5">
        <v>1002</v>
      </c>
      <c r="M469" s="5">
        <f t="shared" si="52"/>
        <v>988.21610471748579</v>
      </c>
      <c r="N469" s="5">
        <f t="shared" si="53"/>
        <v>13.783895282514209</v>
      </c>
      <c r="O469" s="5">
        <f t="shared" si="54"/>
        <v>189.99576915931746</v>
      </c>
      <c r="P469" s="5">
        <f t="shared" si="58"/>
        <v>20.365268254490115</v>
      </c>
      <c r="Q469" s="5">
        <f t="shared" si="55"/>
        <v>2618.8817862127744</v>
      </c>
      <c r="R469" s="5">
        <f t="shared" si="56"/>
        <v>36098.392298440645</v>
      </c>
      <c r="S469" s="5">
        <f t="shared" si="57"/>
        <v>1.375638251747925E-2</v>
      </c>
      <c r="T469" s="17"/>
    </row>
    <row r="470" spans="1:20">
      <c r="A470" s="5">
        <v>469</v>
      </c>
      <c r="B470" s="5">
        <v>5240</v>
      </c>
      <c r="C470" s="5">
        <v>8893</v>
      </c>
      <c r="D470" s="5">
        <v>857</v>
      </c>
      <c r="E470" s="5">
        <v>1020</v>
      </c>
      <c r="F470" s="5">
        <v>7420</v>
      </c>
      <c r="G470" s="5">
        <v>4232</v>
      </c>
      <c r="H470" s="5">
        <v>466</v>
      </c>
      <c r="I470" s="5">
        <v>0</v>
      </c>
      <c r="J470" s="5">
        <v>46</v>
      </c>
      <c r="K470" s="5">
        <v>15</v>
      </c>
      <c r="L470" s="5">
        <v>837</v>
      </c>
      <c r="M470" s="5">
        <f t="shared" si="52"/>
        <v>841.04674298016607</v>
      </c>
      <c r="N470" s="5">
        <f t="shared" si="53"/>
        <v>-4.0467429801660728</v>
      </c>
      <c r="O470" s="5">
        <f t="shared" si="54"/>
        <v>16.376128747523389</v>
      </c>
      <c r="P470" s="5">
        <f t="shared" si="58"/>
        <v>317.93166085455806</v>
      </c>
      <c r="Q470" s="5">
        <f t="shared" si="55"/>
        <v>-66.269984051336095</v>
      </c>
      <c r="R470" s="5">
        <f t="shared" si="56"/>
        <v>268.17759275546194</v>
      </c>
      <c r="S470" s="5">
        <f t="shared" si="57"/>
        <v>4.8348183753477575E-3</v>
      </c>
      <c r="T470" s="17"/>
    </row>
    <row r="471" spans="1:20">
      <c r="A471" s="5">
        <v>470</v>
      </c>
      <c r="B471" s="5">
        <v>7132</v>
      </c>
      <c r="C471" s="5">
        <v>12060</v>
      </c>
      <c r="D471" s="5">
        <v>1004</v>
      </c>
      <c r="E471" s="5">
        <v>1226</v>
      </c>
      <c r="F471" s="5">
        <v>8294</v>
      </c>
      <c r="G471" s="5">
        <v>4736</v>
      </c>
      <c r="H471" s="5">
        <v>576</v>
      </c>
      <c r="I471" s="5">
        <v>4</v>
      </c>
      <c r="J471" s="5">
        <v>136</v>
      </c>
      <c r="K471" s="5">
        <v>42</v>
      </c>
      <c r="L471" s="5">
        <v>944</v>
      </c>
      <c r="M471" s="5">
        <f t="shared" si="52"/>
        <v>933.34751713922515</v>
      </c>
      <c r="N471" s="5">
        <f t="shared" si="53"/>
        <v>10.652482860774853</v>
      </c>
      <c r="O471" s="5">
        <f t="shared" si="54"/>
        <v>113.475391099102</v>
      </c>
      <c r="P471" s="5">
        <f t="shared" si="58"/>
        <v>216.06724032298547</v>
      </c>
      <c r="Q471" s="5">
        <f t="shared" si="55"/>
        <v>1208.7946588029074</v>
      </c>
      <c r="R471" s="5">
        <f t="shared" si="56"/>
        <v>12876.664385094156</v>
      </c>
      <c r="S471" s="5">
        <f t="shared" si="57"/>
        <v>1.1284409810142853E-2</v>
      </c>
      <c r="T471" s="17"/>
    </row>
    <row r="472" spans="1:20">
      <c r="A472" s="5">
        <v>471</v>
      </c>
      <c r="B472" s="5">
        <v>21928</v>
      </c>
      <c r="C472" s="5">
        <v>39641</v>
      </c>
      <c r="D472" s="5">
        <v>1512</v>
      </c>
      <c r="E472" s="5">
        <v>1837</v>
      </c>
      <c r="F472" s="5">
        <v>6338</v>
      </c>
      <c r="G472" s="5">
        <v>3672</v>
      </c>
      <c r="H472" s="5">
        <v>497</v>
      </c>
      <c r="I472" s="5">
        <v>0</v>
      </c>
      <c r="J472" s="5">
        <v>73</v>
      </c>
      <c r="K472" s="5">
        <v>13</v>
      </c>
      <c r="L472" s="5">
        <v>1479</v>
      </c>
      <c r="M472" s="5">
        <f t="shared" si="52"/>
        <v>1467.8222485179381</v>
      </c>
      <c r="N472" s="5">
        <f t="shared" si="53"/>
        <v>11.177751482061922</v>
      </c>
      <c r="O472" s="5">
        <f t="shared" si="54"/>
        <v>124.94212819473749</v>
      </c>
      <c r="P472" s="5">
        <f t="shared" si="58"/>
        <v>0.27590712450881782</v>
      </c>
      <c r="Q472" s="5">
        <f t="shared" si="55"/>
        <v>1396.5720586006976</v>
      </c>
      <c r="R472" s="5">
        <f t="shared" si="56"/>
        <v>15610.535397830217</v>
      </c>
      <c r="S472" s="5">
        <f t="shared" si="57"/>
        <v>7.5576412995685743E-3</v>
      </c>
      <c r="T472" s="17"/>
    </row>
    <row r="473" spans="1:20">
      <c r="A473" s="5">
        <v>472</v>
      </c>
      <c r="B473" s="5">
        <v>5754</v>
      </c>
      <c r="C473" s="5">
        <v>9238</v>
      </c>
      <c r="D473" s="5">
        <v>1179</v>
      </c>
      <c r="E473" s="5">
        <v>1452</v>
      </c>
      <c r="F473" s="5">
        <v>6101</v>
      </c>
      <c r="G473" s="5">
        <v>3546</v>
      </c>
      <c r="H473" s="5">
        <v>420</v>
      </c>
      <c r="I473" s="5">
        <v>0</v>
      </c>
      <c r="J473" s="5">
        <v>65</v>
      </c>
      <c r="K473" s="5">
        <v>19</v>
      </c>
      <c r="L473" s="5">
        <v>1143</v>
      </c>
      <c r="M473" s="5">
        <f t="shared" si="52"/>
        <v>1150.022936671194</v>
      </c>
      <c r="N473" s="5">
        <f t="shared" si="53"/>
        <v>-7.0229366711939747</v>
      </c>
      <c r="O473" s="5">
        <f t="shared" si="54"/>
        <v>49.321639487601104</v>
      </c>
      <c r="P473" s="5">
        <f t="shared" si="58"/>
        <v>331.26504925206956</v>
      </c>
      <c r="Q473" s="5">
        <f t="shared" si="55"/>
        <v>-346.38275064088259</v>
      </c>
      <c r="R473" s="5">
        <f t="shared" si="56"/>
        <v>2432.6241217448924</v>
      </c>
      <c r="S473" s="5">
        <f t="shared" si="57"/>
        <v>6.1443015496010275E-3</v>
      </c>
      <c r="T473" s="17"/>
    </row>
    <row r="474" spans="1:20">
      <c r="A474" s="5">
        <v>473</v>
      </c>
      <c r="B474" s="5">
        <v>37088</v>
      </c>
      <c r="C474" s="5">
        <v>10966</v>
      </c>
      <c r="D474" s="5">
        <v>2728</v>
      </c>
      <c r="E474" s="5">
        <v>3183</v>
      </c>
      <c r="F474" s="5">
        <v>66311</v>
      </c>
      <c r="G474" s="5">
        <v>34352</v>
      </c>
      <c r="H474" s="5">
        <v>2021</v>
      </c>
      <c r="I474" s="5">
        <v>7</v>
      </c>
      <c r="J474" s="5">
        <v>579</v>
      </c>
      <c r="K474" s="5">
        <v>47</v>
      </c>
      <c r="L474" s="5">
        <v>2288</v>
      </c>
      <c r="M474" s="5">
        <f t="shared" si="52"/>
        <v>2277.2053005176995</v>
      </c>
      <c r="N474" s="5">
        <f t="shared" si="53"/>
        <v>10.79469948230053</v>
      </c>
      <c r="O474" s="5">
        <f t="shared" si="54"/>
        <v>116.52553691317932</v>
      </c>
      <c r="P474" s="5">
        <f t="shared" si="58"/>
        <v>317.46815809831446</v>
      </c>
      <c r="Q474" s="5">
        <f t="shared" si="55"/>
        <v>1257.8581529914882</v>
      </c>
      <c r="R474" s="5">
        <f t="shared" si="56"/>
        <v>13578.200752904717</v>
      </c>
      <c r="S474" s="5">
        <f t="shared" si="57"/>
        <v>4.7179630604460357E-3</v>
      </c>
      <c r="T474" s="17"/>
    </row>
    <row r="475" spans="1:20">
      <c r="A475" s="5">
        <v>474</v>
      </c>
      <c r="B475" s="5">
        <v>39600</v>
      </c>
      <c r="C475" s="5">
        <v>7927</v>
      </c>
      <c r="D475" s="5">
        <v>572</v>
      </c>
      <c r="E475" s="5">
        <v>581</v>
      </c>
      <c r="F475" s="5">
        <v>12522</v>
      </c>
      <c r="G475" s="5">
        <v>8176</v>
      </c>
      <c r="H475" s="5">
        <v>167</v>
      </c>
      <c r="I475" s="5">
        <v>1</v>
      </c>
      <c r="J475" s="5">
        <v>101</v>
      </c>
      <c r="K475" s="5">
        <v>5</v>
      </c>
      <c r="L475" s="5">
        <v>496</v>
      </c>
      <c r="M475" s="5">
        <f t="shared" si="52"/>
        <v>461.47236596665181</v>
      </c>
      <c r="N475" s="5">
        <f t="shared" si="53"/>
        <v>34.527634033348193</v>
      </c>
      <c r="O475" s="5">
        <f t="shared" si="54"/>
        <v>1192.1575119408244</v>
      </c>
      <c r="P475" s="5">
        <f t="shared" si="58"/>
        <v>563.25218240431195</v>
      </c>
      <c r="Q475" s="5">
        <f t="shared" si="55"/>
        <v>41162.37828239971</v>
      </c>
      <c r="R475" s="5">
        <f t="shared" si="56"/>
        <v>1421239.533276937</v>
      </c>
      <c r="S475" s="5">
        <f t="shared" si="57"/>
        <v>6.9612165389814906E-2</v>
      </c>
      <c r="T475" s="17"/>
    </row>
    <row r="476" spans="1:20">
      <c r="A476" s="5">
        <v>475</v>
      </c>
      <c r="B476" s="5">
        <v>5536</v>
      </c>
      <c r="C476" s="5">
        <v>8745</v>
      </c>
      <c r="D476" s="5">
        <v>1141</v>
      </c>
      <c r="E476" s="5">
        <v>1461</v>
      </c>
      <c r="F476" s="5">
        <v>5225</v>
      </c>
      <c r="G476" s="5">
        <v>3098</v>
      </c>
      <c r="H476" s="5">
        <v>483</v>
      </c>
      <c r="I476" s="5">
        <v>1</v>
      </c>
      <c r="J476" s="5">
        <v>74</v>
      </c>
      <c r="K476" s="5">
        <v>31</v>
      </c>
      <c r="L476" s="5">
        <v>1099</v>
      </c>
      <c r="M476" s="5">
        <f t="shared" si="52"/>
        <v>1116.4333876377648</v>
      </c>
      <c r="N476" s="5">
        <f t="shared" si="53"/>
        <v>-17.433387637764781</v>
      </c>
      <c r="O476" s="5">
        <f t="shared" si="54"/>
        <v>303.92300452856989</v>
      </c>
      <c r="P476" s="5">
        <f t="shared" si="58"/>
        <v>2699.9477731058719</v>
      </c>
      <c r="Q476" s="5">
        <f t="shared" si="55"/>
        <v>-5298.4075499806995</v>
      </c>
      <c r="R476" s="5">
        <f t="shared" si="56"/>
        <v>92369.192681673114</v>
      </c>
      <c r="S476" s="5">
        <f t="shared" si="57"/>
        <v>1.5862955084408353E-2</v>
      </c>
      <c r="T476" s="17"/>
    </row>
    <row r="477" spans="1:20">
      <c r="A477" s="5">
        <v>476</v>
      </c>
      <c r="B477" s="5">
        <v>6056</v>
      </c>
      <c r="C477" s="5">
        <v>10325</v>
      </c>
      <c r="D477" s="5">
        <v>1117</v>
      </c>
      <c r="E477" s="5">
        <v>1427</v>
      </c>
      <c r="F477" s="5">
        <v>6823</v>
      </c>
      <c r="G477" s="5">
        <v>3788</v>
      </c>
      <c r="H477" s="5">
        <v>487</v>
      </c>
      <c r="I477" s="5">
        <v>7</v>
      </c>
      <c r="J477" s="5">
        <v>84</v>
      </c>
      <c r="K477" s="5">
        <v>36</v>
      </c>
      <c r="L477" s="5">
        <v>1078</v>
      </c>
      <c r="M477" s="5">
        <f t="shared" si="52"/>
        <v>1090.4936758849349</v>
      </c>
      <c r="N477" s="5">
        <f t="shared" si="53"/>
        <v>-12.493675884934873</v>
      </c>
      <c r="O477" s="5">
        <f t="shared" si="54"/>
        <v>156.09193711780318</v>
      </c>
      <c r="P477" s="5">
        <f t="shared" si="58"/>
        <v>24.400752201045918</v>
      </c>
      <c r="Q477" s="5">
        <f t="shared" si="55"/>
        <v>-1950.1620706014683</v>
      </c>
      <c r="R477" s="5">
        <f t="shared" si="56"/>
        <v>24364.692833188223</v>
      </c>
      <c r="S477" s="5">
        <f t="shared" si="57"/>
        <v>1.1589680783798583E-2</v>
      </c>
      <c r="T477" s="17"/>
    </row>
    <row r="478" spans="1:20">
      <c r="A478" s="5">
        <v>477</v>
      </c>
      <c r="B478" s="5">
        <v>11484</v>
      </c>
      <c r="C478" s="5">
        <v>20696</v>
      </c>
      <c r="D478" s="5">
        <v>1762</v>
      </c>
      <c r="E478" s="5">
        <v>2741</v>
      </c>
      <c r="F478" s="5">
        <v>8774</v>
      </c>
      <c r="G478" s="5">
        <v>5124</v>
      </c>
      <c r="H478" s="5">
        <v>722</v>
      </c>
      <c r="I478" s="5">
        <v>56</v>
      </c>
      <c r="J478" s="5">
        <v>360</v>
      </c>
      <c r="K478" s="5">
        <v>99</v>
      </c>
      <c r="L478" s="5">
        <v>1635</v>
      </c>
      <c r="M478" s="5">
        <f t="shared" si="52"/>
        <v>1570.7387397927232</v>
      </c>
      <c r="N478" s="5">
        <f t="shared" si="53"/>
        <v>64.261260207276791</v>
      </c>
      <c r="O478" s="5">
        <f t="shared" si="54"/>
        <v>4129.5095634273357</v>
      </c>
      <c r="P478" s="5">
        <f t="shared" si="58"/>
        <v>5891.3202145194973</v>
      </c>
      <c r="Q478" s="5">
        <f t="shared" si="55"/>
        <v>265367.488583842</v>
      </c>
      <c r="R478" s="5">
        <f t="shared" si="56"/>
        <v>17052849.234437823</v>
      </c>
      <c r="S478" s="5">
        <f t="shared" si="57"/>
        <v>3.9303523062554614E-2</v>
      </c>
      <c r="T478" s="17"/>
    </row>
    <row r="479" spans="1:20">
      <c r="A479" s="5">
        <v>478</v>
      </c>
      <c r="B479" s="5">
        <v>4938</v>
      </c>
      <c r="C479" s="5">
        <v>7910</v>
      </c>
      <c r="D479" s="5">
        <v>66</v>
      </c>
      <c r="E479" s="5">
        <v>70</v>
      </c>
      <c r="F479" s="5">
        <v>6625</v>
      </c>
      <c r="G479" s="5">
        <v>3804</v>
      </c>
      <c r="H479" s="5">
        <v>59</v>
      </c>
      <c r="I479" s="5">
        <v>0</v>
      </c>
      <c r="J479" s="5">
        <v>5</v>
      </c>
      <c r="K479" s="5">
        <v>2</v>
      </c>
      <c r="L479" s="5">
        <v>63</v>
      </c>
      <c r="M479" s="5">
        <f t="shared" si="52"/>
        <v>61.198416626274756</v>
      </c>
      <c r="N479" s="5">
        <f t="shared" si="53"/>
        <v>1.8015833737252436</v>
      </c>
      <c r="O479" s="5">
        <f t="shared" si="54"/>
        <v>3.2457026524832306</v>
      </c>
      <c r="P479" s="5">
        <f t="shared" si="58"/>
        <v>3901.2112301516959</v>
      </c>
      <c r="Q479" s="5">
        <f t="shared" si="55"/>
        <v>5.8474039347697104</v>
      </c>
      <c r="R479" s="5">
        <f t="shared" si="56"/>
        <v>10.53458570833668</v>
      </c>
      <c r="S479" s="5">
        <f t="shared" si="57"/>
        <v>2.8596561487702277E-2</v>
      </c>
      <c r="T479" s="17"/>
    </row>
    <row r="480" spans="1:20">
      <c r="A480" s="5">
        <v>479</v>
      </c>
      <c r="B480" s="5">
        <v>66784</v>
      </c>
      <c r="C480" s="5">
        <v>9456</v>
      </c>
      <c r="D480" s="5">
        <v>2969</v>
      </c>
      <c r="E480" s="5">
        <v>3645</v>
      </c>
      <c r="F480" s="5">
        <v>17809</v>
      </c>
      <c r="G480" s="5">
        <v>11328</v>
      </c>
      <c r="H480" s="5">
        <v>801</v>
      </c>
      <c r="I480" s="5">
        <v>3</v>
      </c>
      <c r="J480" s="5">
        <v>187</v>
      </c>
      <c r="K480" s="5">
        <v>36</v>
      </c>
      <c r="L480" s="5">
        <v>2833</v>
      </c>
      <c r="M480" s="5">
        <f t="shared" si="52"/>
        <v>2821.2538410997668</v>
      </c>
      <c r="N480" s="5">
        <f t="shared" si="53"/>
        <v>11.74615890023324</v>
      </c>
      <c r="O480" s="5">
        <f t="shared" si="54"/>
        <v>137.97224890952856</v>
      </c>
      <c r="P480" s="5">
        <f t="shared" si="58"/>
        <v>98.894582402421804</v>
      </c>
      <c r="Q480" s="5">
        <f t="shared" si="55"/>
        <v>1620.643959513855</v>
      </c>
      <c r="R480" s="5">
        <f t="shared" si="56"/>
        <v>19036.341469152903</v>
      </c>
      <c r="S480" s="5">
        <f t="shared" si="57"/>
        <v>4.1461909284268407E-3</v>
      </c>
      <c r="T480" s="17"/>
    </row>
    <row r="481" spans="1:20">
      <c r="A481" s="5">
        <v>480</v>
      </c>
      <c r="B481" s="5">
        <v>5526</v>
      </c>
      <c r="C481" s="5">
        <v>8779</v>
      </c>
      <c r="D481" s="5">
        <v>1096</v>
      </c>
      <c r="E481" s="5">
        <v>1399</v>
      </c>
      <c r="F481" s="5">
        <v>5732</v>
      </c>
      <c r="G481" s="5">
        <v>3412</v>
      </c>
      <c r="H481" s="5">
        <v>453</v>
      </c>
      <c r="I481" s="5">
        <v>2</v>
      </c>
      <c r="J481" s="5">
        <v>69</v>
      </c>
      <c r="K481" s="5">
        <v>26</v>
      </c>
      <c r="L481" s="5">
        <v>1058</v>
      </c>
      <c r="M481" s="5">
        <f t="shared" si="52"/>
        <v>1071.1096142394442</v>
      </c>
      <c r="N481" s="5">
        <f t="shared" si="53"/>
        <v>-13.109614239444227</v>
      </c>
      <c r="O481" s="5">
        <f t="shared" si="54"/>
        <v>171.86198550703884</v>
      </c>
      <c r="P481" s="5">
        <f t="shared" si="58"/>
        <v>617.80945837111187</v>
      </c>
      <c r="Q481" s="5">
        <f t="shared" si="55"/>
        <v>-2253.0443324222338</v>
      </c>
      <c r="R481" s="5">
        <f t="shared" si="56"/>
        <v>29536.542062421628</v>
      </c>
      <c r="S481" s="5">
        <f t="shared" si="57"/>
        <v>1.2390939734824412E-2</v>
      </c>
      <c r="T481" s="17"/>
    </row>
    <row r="482" spans="1:20">
      <c r="A482" s="5">
        <v>481</v>
      </c>
      <c r="B482" s="5">
        <v>5040</v>
      </c>
      <c r="C482" s="5">
        <v>8367</v>
      </c>
      <c r="D482" s="5">
        <v>1062</v>
      </c>
      <c r="E482" s="5">
        <v>1348</v>
      </c>
      <c r="F482" s="5">
        <v>5485</v>
      </c>
      <c r="G482" s="5">
        <v>3068</v>
      </c>
      <c r="H482" s="5">
        <v>437</v>
      </c>
      <c r="I482" s="5">
        <v>2</v>
      </c>
      <c r="J482" s="5">
        <v>82</v>
      </c>
      <c r="K482" s="5">
        <v>24</v>
      </c>
      <c r="L482" s="5">
        <v>1023</v>
      </c>
      <c r="M482" s="5">
        <f t="shared" si="52"/>
        <v>1022.6625512200659</v>
      </c>
      <c r="N482" s="5">
        <f t="shared" si="53"/>
        <v>0.33744877993410682</v>
      </c>
      <c r="O482" s="5">
        <f t="shared" si="54"/>
        <v>0.11387167907901725</v>
      </c>
      <c r="P482" s="5">
        <f t="shared" si="58"/>
        <v>180.82350384713234</v>
      </c>
      <c r="Q482" s="5">
        <f t="shared" si="55"/>
        <v>3.8425859174262528E-2</v>
      </c>
      <c r="R482" s="5">
        <f t="shared" si="56"/>
        <v>1.2966759296274695E-2</v>
      </c>
      <c r="S482" s="5">
        <f t="shared" si="57"/>
        <v>3.298619549698014E-4</v>
      </c>
      <c r="T482" s="17"/>
    </row>
    <row r="483" spans="1:20">
      <c r="A483" s="5">
        <v>482</v>
      </c>
      <c r="B483" s="5">
        <v>5168</v>
      </c>
      <c r="C483" s="5">
        <v>8371</v>
      </c>
      <c r="D483" s="5">
        <v>66</v>
      </c>
      <c r="E483" s="5">
        <v>71</v>
      </c>
      <c r="F483" s="5">
        <v>7041</v>
      </c>
      <c r="G483" s="5">
        <v>3996</v>
      </c>
      <c r="H483" s="5">
        <v>58</v>
      </c>
      <c r="I483" s="5">
        <v>0</v>
      </c>
      <c r="J483" s="5">
        <v>12</v>
      </c>
      <c r="K483" s="5">
        <v>2</v>
      </c>
      <c r="L483" s="5">
        <v>59</v>
      </c>
      <c r="M483" s="5">
        <f t="shared" si="52"/>
        <v>54.573732716075426</v>
      </c>
      <c r="N483" s="5">
        <f t="shared" si="53"/>
        <v>4.4262672839245738</v>
      </c>
      <c r="O483" s="5">
        <f t="shared" si="54"/>
        <v>19.591842068741023</v>
      </c>
      <c r="P483" s="5">
        <f t="shared" si="58"/>
        <v>16.718436758574839</v>
      </c>
      <c r="Q483" s="5">
        <f t="shared" si="55"/>
        <v>86.718729580685533</v>
      </c>
      <c r="R483" s="5">
        <f t="shared" si="56"/>
        <v>383.84027564649057</v>
      </c>
      <c r="S483" s="5">
        <f t="shared" si="57"/>
        <v>7.5021479388552095E-2</v>
      </c>
      <c r="T483" s="17"/>
    </row>
    <row r="484" spans="1:20">
      <c r="A484" s="5">
        <v>483</v>
      </c>
      <c r="B484" s="5">
        <v>5034</v>
      </c>
      <c r="C484" s="5">
        <v>8030</v>
      </c>
      <c r="D484" s="5">
        <v>1020</v>
      </c>
      <c r="E484" s="5">
        <v>1243</v>
      </c>
      <c r="F484" s="5">
        <v>5340</v>
      </c>
      <c r="G484" s="5">
        <v>3094</v>
      </c>
      <c r="H484" s="5">
        <v>440</v>
      </c>
      <c r="I484" s="5">
        <v>2</v>
      </c>
      <c r="J484" s="5">
        <v>56</v>
      </c>
      <c r="K484" s="5">
        <v>25</v>
      </c>
      <c r="L484" s="5">
        <v>993</v>
      </c>
      <c r="M484" s="5">
        <f t="shared" si="52"/>
        <v>1005.2720359202959</v>
      </c>
      <c r="N484" s="5">
        <f t="shared" si="53"/>
        <v>-12.272035920295934</v>
      </c>
      <c r="O484" s="5">
        <f t="shared" si="54"/>
        <v>150.60286562903369</v>
      </c>
      <c r="P484" s="5">
        <f t="shared" si="58"/>
        <v>278.83332990008091</v>
      </c>
      <c r="Q484" s="5">
        <f t="shared" si="55"/>
        <v>-1848.2037766990034</v>
      </c>
      <c r="R484" s="5">
        <f t="shared" si="56"/>
        <v>22681.223135676777</v>
      </c>
      <c r="S484" s="5">
        <f t="shared" si="57"/>
        <v>1.2358545740479289E-2</v>
      </c>
      <c r="T484" s="17"/>
    </row>
    <row r="485" spans="1:20">
      <c r="A485" s="5">
        <v>484</v>
      </c>
      <c r="B485" s="5">
        <v>4908</v>
      </c>
      <c r="C485" s="5">
        <v>7491</v>
      </c>
      <c r="D485" s="5">
        <v>957</v>
      </c>
      <c r="E485" s="5">
        <v>1153</v>
      </c>
      <c r="F485" s="5">
        <v>4642</v>
      </c>
      <c r="G485" s="5">
        <v>2842</v>
      </c>
      <c r="H485" s="5">
        <v>393</v>
      </c>
      <c r="I485" s="5">
        <v>1</v>
      </c>
      <c r="J485" s="5">
        <v>44</v>
      </c>
      <c r="K485" s="5">
        <v>21</v>
      </c>
      <c r="L485" s="5">
        <v>937</v>
      </c>
      <c r="M485" s="5">
        <f t="shared" si="52"/>
        <v>947.71022433630276</v>
      </c>
      <c r="N485" s="5">
        <f t="shared" si="53"/>
        <v>-10.710224336302758</v>
      </c>
      <c r="O485" s="5">
        <f t="shared" si="54"/>
        <v>114.70890533393185</v>
      </c>
      <c r="P485" s="5">
        <f t="shared" si="58"/>
        <v>2.4392554238952737</v>
      </c>
      <c r="Q485" s="5">
        <f t="shared" si="55"/>
        <v>-1228.5581094981262</v>
      </c>
      <c r="R485" s="5">
        <f t="shared" si="56"/>
        <v>13158.13296290894</v>
      </c>
      <c r="S485" s="5">
        <f t="shared" si="57"/>
        <v>1.1430335470974128E-2</v>
      </c>
      <c r="T485" s="17"/>
    </row>
    <row r="486" spans="1:20">
      <c r="A486" s="5">
        <v>485</v>
      </c>
      <c r="B486" s="5">
        <v>9700</v>
      </c>
      <c r="C486" s="5">
        <v>17442</v>
      </c>
      <c r="D486" s="5">
        <v>1407</v>
      </c>
      <c r="E486" s="5">
        <v>2007</v>
      </c>
      <c r="F486" s="5">
        <v>8872</v>
      </c>
      <c r="G486" s="5">
        <v>4876</v>
      </c>
      <c r="H486" s="5">
        <v>660</v>
      </c>
      <c r="I486" s="5">
        <v>21</v>
      </c>
      <c r="J486" s="5">
        <v>277</v>
      </c>
      <c r="K486" s="5">
        <v>80</v>
      </c>
      <c r="L486" s="5">
        <v>1271</v>
      </c>
      <c r="M486" s="5">
        <f t="shared" si="52"/>
        <v>1253.1269875043781</v>
      </c>
      <c r="N486" s="5">
        <f t="shared" si="53"/>
        <v>17.873012495621879</v>
      </c>
      <c r="O486" s="5">
        <f t="shared" si="54"/>
        <v>319.44457566865583</v>
      </c>
      <c r="P486" s="5">
        <f t="shared" si="58"/>
        <v>817.00142778989311</v>
      </c>
      <c r="Q486" s="5">
        <f t="shared" si="55"/>
        <v>5709.4368925845147</v>
      </c>
      <c r="R486" s="5">
        <f t="shared" si="56"/>
        <v>102044.83692412758</v>
      </c>
      <c r="S486" s="5">
        <f t="shared" si="57"/>
        <v>1.406216561417929E-2</v>
      </c>
      <c r="T486" s="17"/>
    </row>
    <row r="487" spans="1:20">
      <c r="A487" s="5">
        <v>486</v>
      </c>
      <c r="B487" s="5">
        <v>4800</v>
      </c>
      <c r="C487" s="5">
        <v>7754</v>
      </c>
      <c r="D487" s="5">
        <v>975</v>
      </c>
      <c r="E487" s="5">
        <v>1278</v>
      </c>
      <c r="F487" s="5">
        <v>4932</v>
      </c>
      <c r="G487" s="5">
        <v>2820</v>
      </c>
      <c r="H487" s="5">
        <v>432</v>
      </c>
      <c r="I487" s="5">
        <v>1</v>
      </c>
      <c r="J487" s="5">
        <v>74</v>
      </c>
      <c r="K487" s="5">
        <v>28</v>
      </c>
      <c r="L487" s="5">
        <v>938</v>
      </c>
      <c r="M487" s="5">
        <f t="shared" si="52"/>
        <v>945.69867562663705</v>
      </c>
      <c r="N487" s="5">
        <f t="shared" si="53"/>
        <v>-7.6986756266370548</v>
      </c>
      <c r="O487" s="5">
        <f t="shared" si="54"/>
        <v>59.269606404175448</v>
      </c>
      <c r="P487" s="5">
        <f t="shared" si="58"/>
        <v>653.91123342207868</v>
      </c>
      <c r="Q487" s="5">
        <f t="shared" si="55"/>
        <v>-456.297474224197</v>
      </c>
      <c r="R487" s="5">
        <f t="shared" si="56"/>
        <v>3512.8862433058753</v>
      </c>
      <c r="S487" s="5">
        <f t="shared" si="57"/>
        <v>8.2075433119798025E-3</v>
      </c>
      <c r="T487" s="17"/>
    </row>
    <row r="488" spans="1:20">
      <c r="A488" s="5">
        <v>487</v>
      </c>
      <c r="B488" s="5">
        <v>5280</v>
      </c>
      <c r="C488" s="5">
        <v>8703</v>
      </c>
      <c r="D488" s="5">
        <v>951</v>
      </c>
      <c r="E488" s="5">
        <v>1237</v>
      </c>
      <c r="F488" s="5">
        <v>5757</v>
      </c>
      <c r="G488" s="5">
        <v>3300</v>
      </c>
      <c r="H488" s="5">
        <v>431</v>
      </c>
      <c r="I488" s="5">
        <v>1</v>
      </c>
      <c r="J488" s="5">
        <v>79</v>
      </c>
      <c r="K488" s="5">
        <v>30</v>
      </c>
      <c r="L488" s="5">
        <v>911</v>
      </c>
      <c r="M488" s="5">
        <f t="shared" si="52"/>
        <v>918.4482363344581</v>
      </c>
      <c r="N488" s="5">
        <f t="shared" si="53"/>
        <v>-7.4482363344581017</v>
      </c>
      <c r="O488" s="5">
        <f t="shared" si="54"/>
        <v>55.476224493941857</v>
      </c>
      <c r="P488" s="5">
        <f t="shared" si="58"/>
        <v>6.2719839067095051E-2</v>
      </c>
      <c r="Q488" s="5">
        <f t="shared" si="55"/>
        <v>-413.20003097433226</v>
      </c>
      <c r="R488" s="5">
        <f t="shared" si="56"/>
        <v>3077.6114841022345</v>
      </c>
      <c r="S488" s="5">
        <f t="shared" si="57"/>
        <v>8.1758905976488487E-3</v>
      </c>
      <c r="T488" s="17"/>
    </row>
    <row r="489" spans="1:20">
      <c r="A489" s="5">
        <v>488</v>
      </c>
      <c r="B489" s="5">
        <v>6184</v>
      </c>
      <c r="C489" s="5">
        <v>10228</v>
      </c>
      <c r="D489" s="5">
        <v>956</v>
      </c>
      <c r="E489" s="5">
        <v>1140</v>
      </c>
      <c r="F489" s="5">
        <v>6085</v>
      </c>
      <c r="G489" s="5">
        <v>3502</v>
      </c>
      <c r="H489" s="5">
        <v>437</v>
      </c>
      <c r="I489" s="5">
        <v>1</v>
      </c>
      <c r="J489" s="5">
        <v>105</v>
      </c>
      <c r="K489" s="5">
        <v>46</v>
      </c>
      <c r="L489" s="5">
        <v>901</v>
      </c>
      <c r="M489" s="5">
        <f t="shared" si="52"/>
        <v>912.74842110286181</v>
      </c>
      <c r="N489" s="5">
        <f t="shared" si="53"/>
        <v>-11.748421102861812</v>
      </c>
      <c r="O489" s="5">
        <f t="shared" si="54"/>
        <v>138.02539841016875</v>
      </c>
      <c r="P489" s="5">
        <f t="shared" si="58"/>
        <v>18.49158904241127</v>
      </c>
      <c r="Q489" s="5">
        <f t="shared" si="55"/>
        <v>-1621.5805034129357</v>
      </c>
      <c r="R489" s="5">
        <f t="shared" si="56"/>
        <v>19051.010606285814</v>
      </c>
      <c r="S489" s="5">
        <f t="shared" si="57"/>
        <v>1.303931309973564E-2</v>
      </c>
      <c r="T489" s="17"/>
    </row>
    <row r="490" spans="1:20">
      <c r="A490" s="5">
        <v>489</v>
      </c>
      <c r="B490" s="5">
        <v>45920</v>
      </c>
      <c r="C490" s="5">
        <v>5808</v>
      </c>
      <c r="D490" s="5">
        <v>753</v>
      </c>
      <c r="E490" s="5">
        <v>763</v>
      </c>
      <c r="F490" s="5">
        <v>15766</v>
      </c>
      <c r="G490" s="5">
        <v>10720</v>
      </c>
      <c r="H490" s="5">
        <v>220</v>
      </c>
      <c r="I490" s="5">
        <v>0</v>
      </c>
      <c r="J490" s="5">
        <v>128</v>
      </c>
      <c r="K490" s="5">
        <v>9</v>
      </c>
      <c r="L490" s="5">
        <v>655</v>
      </c>
      <c r="M490" s="5">
        <f t="shared" si="52"/>
        <v>618.18277924167876</v>
      </c>
      <c r="N490" s="5">
        <f t="shared" si="53"/>
        <v>36.817220758321241</v>
      </c>
      <c r="O490" s="5">
        <f t="shared" si="54"/>
        <v>1355.5077443669604</v>
      </c>
      <c r="P490" s="5">
        <f t="shared" si="58"/>
        <v>2358.6215693886957</v>
      </c>
      <c r="Q490" s="5">
        <f t="shared" si="55"/>
        <v>49906.027863972457</v>
      </c>
      <c r="R490" s="5">
        <f t="shared" si="56"/>
        <v>1837401.2450388048</v>
      </c>
      <c r="S490" s="5">
        <f t="shared" si="57"/>
        <v>5.6209497340948461E-2</v>
      </c>
      <c r="T490" s="17"/>
    </row>
    <row r="491" spans="1:20">
      <c r="A491" s="5">
        <v>490</v>
      </c>
      <c r="B491" s="5">
        <v>8412</v>
      </c>
      <c r="C491" s="5">
        <v>13960</v>
      </c>
      <c r="D491" s="5">
        <v>1179</v>
      </c>
      <c r="E491" s="5">
        <v>1632</v>
      </c>
      <c r="F491" s="5">
        <v>8632</v>
      </c>
      <c r="G491" s="5">
        <v>5348</v>
      </c>
      <c r="H491" s="5">
        <v>699</v>
      </c>
      <c r="I491" s="5">
        <v>17</v>
      </c>
      <c r="J491" s="5">
        <v>185</v>
      </c>
      <c r="K491" s="5">
        <v>55</v>
      </c>
      <c r="L491" s="5">
        <v>1111</v>
      </c>
      <c r="M491" s="5">
        <f t="shared" si="52"/>
        <v>1085.7909867262226</v>
      </c>
      <c r="N491" s="5">
        <f t="shared" si="53"/>
        <v>25.209013273777373</v>
      </c>
      <c r="O491" s="5">
        <f t="shared" si="54"/>
        <v>635.49435023748379</v>
      </c>
      <c r="P491" s="5">
        <f t="shared" si="58"/>
        <v>134.75048100422029</v>
      </c>
      <c r="Q491" s="5">
        <f t="shared" si="55"/>
        <v>16020.185510547255</v>
      </c>
      <c r="R491" s="5">
        <f t="shared" si="56"/>
        <v>403853.06918376172</v>
      </c>
      <c r="S491" s="5">
        <f t="shared" si="57"/>
        <v>2.2690380984498087E-2</v>
      </c>
      <c r="T491" s="17"/>
    </row>
    <row r="492" spans="1:20">
      <c r="A492" s="5">
        <v>491</v>
      </c>
      <c r="B492" s="5">
        <v>5400</v>
      </c>
      <c r="C492" s="5">
        <v>9218</v>
      </c>
      <c r="D492" s="5">
        <v>810</v>
      </c>
      <c r="E492" s="5">
        <v>1003</v>
      </c>
      <c r="F492" s="5">
        <v>5654</v>
      </c>
      <c r="G492" s="5">
        <v>3230</v>
      </c>
      <c r="H492" s="5">
        <v>422</v>
      </c>
      <c r="I492" s="5">
        <v>10</v>
      </c>
      <c r="J492" s="5">
        <v>125</v>
      </c>
      <c r="K492" s="5">
        <v>41</v>
      </c>
      <c r="L492" s="5">
        <v>756</v>
      </c>
      <c r="M492" s="5">
        <f t="shared" si="52"/>
        <v>747.30100528580272</v>
      </c>
      <c r="N492" s="5">
        <f t="shared" si="53"/>
        <v>8.6989947141972834</v>
      </c>
      <c r="O492" s="5">
        <f t="shared" si="54"/>
        <v>75.672509037632281</v>
      </c>
      <c r="P492" s="5">
        <f t="shared" si="58"/>
        <v>272.58071283767902</v>
      </c>
      <c r="Q492" s="5">
        <f t="shared" si="55"/>
        <v>658.27475612840942</v>
      </c>
      <c r="R492" s="5">
        <f t="shared" si="56"/>
        <v>5726.3286240505395</v>
      </c>
      <c r="S492" s="5">
        <f t="shared" si="57"/>
        <v>1.1506606764811222E-2</v>
      </c>
      <c r="T492" s="17"/>
    </row>
    <row r="493" spans="1:20">
      <c r="A493" s="5">
        <v>492</v>
      </c>
      <c r="B493" s="5">
        <v>4684</v>
      </c>
      <c r="C493" s="5">
        <v>7536</v>
      </c>
      <c r="D493" s="5">
        <v>733</v>
      </c>
      <c r="E493" s="5">
        <v>985</v>
      </c>
      <c r="F493" s="5">
        <v>4750</v>
      </c>
      <c r="G493" s="5">
        <v>2876</v>
      </c>
      <c r="H493" s="5">
        <v>392</v>
      </c>
      <c r="I493" s="5">
        <v>5</v>
      </c>
      <c r="J493" s="5">
        <v>53</v>
      </c>
      <c r="K493" s="5">
        <v>26</v>
      </c>
      <c r="L493" s="5">
        <v>708</v>
      </c>
      <c r="M493" s="5">
        <f t="shared" si="52"/>
        <v>720.91018636167757</v>
      </c>
      <c r="N493" s="5">
        <f t="shared" si="53"/>
        <v>-12.910186361677574</v>
      </c>
      <c r="O493" s="5">
        <f t="shared" si="54"/>
        <v>166.67291189324564</v>
      </c>
      <c r="P493" s="5">
        <f t="shared" si="58"/>
        <v>466.95670676994808</v>
      </c>
      <c r="Q493" s="5">
        <f t="shared" si="55"/>
        <v>-2151.778353985268</v>
      </c>
      <c r="R493" s="5">
        <f t="shared" si="56"/>
        <v>27779.859558973625</v>
      </c>
      <c r="S493" s="5">
        <f t="shared" si="57"/>
        <v>1.8234726499544596E-2</v>
      </c>
      <c r="T493" s="17"/>
    </row>
    <row r="494" spans="1:20">
      <c r="A494" s="5">
        <v>493</v>
      </c>
      <c r="B494" s="5">
        <v>3480</v>
      </c>
      <c r="C494" s="5">
        <v>6229</v>
      </c>
      <c r="D494" s="5">
        <v>537</v>
      </c>
      <c r="E494" s="5">
        <v>687</v>
      </c>
      <c r="F494" s="5">
        <v>3961</v>
      </c>
      <c r="G494" s="5">
        <v>2104</v>
      </c>
      <c r="H494" s="5">
        <v>301</v>
      </c>
      <c r="I494" s="5">
        <v>0</v>
      </c>
      <c r="J494" s="5">
        <v>53</v>
      </c>
      <c r="K494" s="5">
        <v>22</v>
      </c>
      <c r="L494" s="5">
        <v>508</v>
      </c>
      <c r="M494" s="5">
        <f t="shared" si="52"/>
        <v>515.2645691731808</v>
      </c>
      <c r="N494" s="5">
        <f t="shared" si="53"/>
        <v>-7.2645691731808029</v>
      </c>
      <c r="O494" s="5">
        <f t="shared" si="54"/>
        <v>52.773965271928816</v>
      </c>
      <c r="P494" s="5">
        <f t="shared" si="58"/>
        <v>31.872993439050191</v>
      </c>
      <c r="Q494" s="5">
        <f t="shared" si="55"/>
        <v>-383.38012126096834</v>
      </c>
      <c r="R494" s="5">
        <f t="shared" si="56"/>
        <v>2785.0914105227489</v>
      </c>
      <c r="S494" s="5">
        <f t="shared" si="57"/>
        <v>1.4300333018072446E-2</v>
      </c>
      <c r="T494" s="17"/>
    </row>
    <row r="495" spans="1:20">
      <c r="A495" s="5">
        <v>494</v>
      </c>
      <c r="B495" s="5">
        <v>3778</v>
      </c>
      <c r="C495" s="5">
        <v>7216</v>
      </c>
      <c r="D495" s="5">
        <v>625</v>
      </c>
      <c r="E495" s="5">
        <v>795</v>
      </c>
      <c r="F495" s="5">
        <v>4742</v>
      </c>
      <c r="G495" s="5">
        <v>2388</v>
      </c>
      <c r="H495" s="5">
        <v>363</v>
      </c>
      <c r="I495" s="5">
        <v>4</v>
      </c>
      <c r="J495" s="5">
        <v>93</v>
      </c>
      <c r="K495" s="5">
        <v>18</v>
      </c>
      <c r="L495" s="5">
        <v>572</v>
      </c>
      <c r="M495" s="5">
        <f t="shared" si="52"/>
        <v>566.43433698233105</v>
      </c>
      <c r="N495" s="5">
        <f t="shared" si="53"/>
        <v>5.5656630176689532</v>
      </c>
      <c r="O495" s="5">
        <f t="shared" si="54"/>
        <v>30.976604826247879</v>
      </c>
      <c r="P495" s="5">
        <f t="shared" si="58"/>
        <v>164.61485807111734</v>
      </c>
      <c r="Q495" s="5">
        <f t="shared" si="55"/>
        <v>172.40534389439344</v>
      </c>
      <c r="R495" s="5">
        <f t="shared" si="56"/>
        <v>959.55004656152335</v>
      </c>
      <c r="S495" s="5">
        <f t="shared" si="57"/>
        <v>9.7301801008198487E-3</v>
      </c>
      <c r="T495" s="17"/>
    </row>
    <row r="496" spans="1:20">
      <c r="A496" s="5">
        <v>495</v>
      </c>
      <c r="B496" s="5">
        <v>4156</v>
      </c>
      <c r="C496" s="5">
        <v>7564</v>
      </c>
      <c r="D496" s="5">
        <v>626</v>
      </c>
      <c r="E496" s="5">
        <v>832</v>
      </c>
      <c r="F496" s="5">
        <v>4534</v>
      </c>
      <c r="G496" s="5">
        <v>2452</v>
      </c>
      <c r="H496" s="5">
        <v>370</v>
      </c>
      <c r="I496" s="5">
        <v>7</v>
      </c>
      <c r="J496" s="5">
        <v>91</v>
      </c>
      <c r="K496" s="5">
        <v>38</v>
      </c>
      <c r="L496" s="5">
        <v>574</v>
      </c>
      <c r="M496" s="5">
        <f t="shared" si="52"/>
        <v>589.01007114806123</v>
      </c>
      <c r="N496" s="5">
        <f t="shared" si="53"/>
        <v>-15.010071148061229</v>
      </c>
      <c r="O496" s="5">
        <f t="shared" si="54"/>
        <v>225.30223586986014</v>
      </c>
      <c r="P496" s="5">
        <f t="shared" si="58"/>
        <v>423.36083645879631</v>
      </c>
      <c r="Q496" s="5">
        <f t="shared" si="55"/>
        <v>-3381.8025902238733</v>
      </c>
      <c r="R496" s="5">
        <f t="shared" si="56"/>
        <v>50761.09748795809</v>
      </c>
      <c r="S496" s="5">
        <f t="shared" si="57"/>
        <v>2.6149949735298307E-2</v>
      </c>
      <c r="T496" s="17"/>
    </row>
    <row r="497" spans="1:20">
      <c r="A497" s="5">
        <v>496</v>
      </c>
      <c r="B497" s="5">
        <v>4188</v>
      </c>
      <c r="C497" s="5">
        <v>7292</v>
      </c>
      <c r="D497" s="5">
        <v>564</v>
      </c>
      <c r="E497" s="5">
        <v>743</v>
      </c>
      <c r="F497" s="5">
        <v>3861</v>
      </c>
      <c r="G497" s="5">
        <v>2200</v>
      </c>
      <c r="H497" s="5">
        <v>316</v>
      </c>
      <c r="I497" s="5">
        <v>0</v>
      </c>
      <c r="J497" s="5">
        <v>91</v>
      </c>
      <c r="K497" s="5">
        <v>28</v>
      </c>
      <c r="L497" s="5">
        <v>524</v>
      </c>
      <c r="M497" s="5">
        <f t="shared" si="52"/>
        <v>512.55265906017053</v>
      </c>
      <c r="N497" s="5">
        <f t="shared" si="53"/>
        <v>11.447340939829473</v>
      </c>
      <c r="O497" s="47">
        <f t="shared" si="54"/>
        <v>131.04161459269594</v>
      </c>
      <c r="P497" s="5">
        <f t="shared" si="58"/>
        <v>699.99465438846505</v>
      </c>
      <c r="Q497" s="5">
        <f t="shared" si="55"/>
        <v>1500.0780395483234</v>
      </c>
      <c r="R497" s="5">
        <f t="shared" si="56"/>
        <v>17171.904755060659</v>
      </c>
      <c r="S497" s="5">
        <f t="shared" si="57"/>
        <v>2.1846070495857774E-2</v>
      </c>
      <c r="T497" s="17"/>
    </row>
    <row r="498" spans="1:20">
      <c r="N498" s="46" t="s">
        <v>143</v>
      </c>
      <c r="O498" s="46">
        <f>SUM(O2:O497)</f>
        <v>502864.63995319069</v>
      </c>
      <c r="P498" s="46">
        <f>SUM(P3:P497)</f>
        <v>908623.01845407672</v>
      </c>
      <c r="Q498" s="46">
        <f>SUM(Q2:Q497)</f>
        <v>42364069.053561129</v>
      </c>
      <c r="R498" s="46">
        <f>SUM(R2:R497)</f>
        <v>16992489851.58552</v>
      </c>
      <c r="S498" s="46">
        <f>SUM(S2:S497)</f>
        <v>14.869031191662305</v>
      </c>
    </row>
    <row r="499" spans="1:20">
      <c r="O499" s="48" t="s">
        <v>54</v>
      </c>
      <c r="P499" s="48">
        <f>P498/O498</f>
        <v>1.8068938363585401</v>
      </c>
      <c r="Q499" s="45"/>
      <c r="R499" s="45"/>
      <c r="S499" s="45"/>
    </row>
  </sheetData>
  <mergeCells count="7">
    <mergeCell ref="U46:V46"/>
    <mergeCell ref="AG47:AH47"/>
    <mergeCell ref="U9:AA9"/>
    <mergeCell ref="Z12:AA12"/>
    <mergeCell ref="X23:Y23"/>
    <mergeCell ref="W42:Y42"/>
    <mergeCell ref="X37:Y37"/>
  </mergeCells>
  <phoneticPr fontId="2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D98A-F2EB-2C41-B8D4-BEF57E625B61}">
  <dimension ref="A1:Y496"/>
  <sheetViews>
    <sheetView zoomScale="58" workbookViewId="0">
      <selection activeCell="N42" sqref="N42"/>
    </sheetView>
  </sheetViews>
  <sheetFormatPr baseColWidth="10" defaultRowHeight="16"/>
  <cols>
    <col min="14" max="24" width="12.83203125" bestFit="1" customWidth="1"/>
  </cols>
  <sheetData>
    <row r="1" spans="1:25">
      <c r="A1" s="5">
        <v>1</v>
      </c>
      <c r="B1" s="5">
        <v>2752</v>
      </c>
      <c r="C1" s="5">
        <v>5091</v>
      </c>
      <c r="D1" s="5">
        <v>178</v>
      </c>
      <c r="E1" s="5">
        <v>159</v>
      </c>
      <c r="F1" s="5">
        <v>3078</v>
      </c>
      <c r="G1" s="5">
        <v>1640</v>
      </c>
      <c r="H1" s="5">
        <v>119</v>
      </c>
      <c r="I1" s="5">
        <v>4</v>
      </c>
      <c r="J1" s="5">
        <v>79</v>
      </c>
      <c r="K1" s="5">
        <v>17</v>
      </c>
    </row>
    <row r="2" spans="1:25">
      <c r="A2" s="5">
        <v>1</v>
      </c>
      <c r="B2" s="5">
        <v>10460</v>
      </c>
      <c r="C2" s="5">
        <v>19057</v>
      </c>
      <c r="D2" s="5">
        <v>1457</v>
      </c>
      <c r="E2" s="5">
        <v>1674</v>
      </c>
      <c r="F2" s="5">
        <v>11710</v>
      </c>
      <c r="G2" s="5">
        <v>6112</v>
      </c>
      <c r="H2" s="5">
        <v>1108</v>
      </c>
      <c r="I2" s="5">
        <v>5</v>
      </c>
      <c r="J2" s="5">
        <v>130</v>
      </c>
      <c r="K2" s="5">
        <v>29</v>
      </c>
      <c r="N2" s="37">
        <f t="array" ref="N2:X12">MMULT(TRANSPOSE(A1:K496), A1:K496)</f>
        <v>496</v>
      </c>
      <c r="O2" s="38">
        <v>6948098</v>
      </c>
      <c r="P2" s="38">
        <v>14786498</v>
      </c>
      <c r="Q2" s="38">
        <v>459345</v>
      </c>
      <c r="R2" s="38">
        <v>706574</v>
      </c>
      <c r="S2" s="38">
        <v>8377419</v>
      </c>
      <c r="T2" s="38">
        <v>3289671</v>
      </c>
      <c r="U2" s="38">
        <v>304313</v>
      </c>
      <c r="V2" s="38">
        <v>3741</v>
      </c>
      <c r="W2" s="38">
        <v>88768</v>
      </c>
      <c r="X2" s="39">
        <v>13524</v>
      </c>
      <c r="Y2" s="23"/>
    </row>
    <row r="3" spans="1:25">
      <c r="A3" s="5">
        <v>1</v>
      </c>
      <c r="B3" s="5">
        <v>2413</v>
      </c>
      <c r="C3" s="5">
        <v>4373</v>
      </c>
      <c r="D3" s="5">
        <v>177</v>
      </c>
      <c r="E3" s="5">
        <v>154</v>
      </c>
      <c r="F3" s="5">
        <v>2812</v>
      </c>
      <c r="G3" s="5">
        <v>1503</v>
      </c>
      <c r="H3" s="5">
        <v>132</v>
      </c>
      <c r="I3" s="5">
        <v>0</v>
      </c>
      <c r="J3" s="5">
        <v>66</v>
      </c>
      <c r="K3" s="5">
        <v>14</v>
      </c>
      <c r="N3" s="31">
        <v>6948098</v>
      </c>
      <c r="O3" s="13">
        <v>354702770024</v>
      </c>
      <c r="P3" s="13">
        <v>811319447896</v>
      </c>
      <c r="Q3" s="13">
        <v>12775552397</v>
      </c>
      <c r="R3" s="13">
        <v>17200414525</v>
      </c>
      <c r="S3" s="13">
        <v>335194520760</v>
      </c>
      <c r="T3" s="13">
        <v>110551197162</v>
      </c>
      <c r="U3" s="13">
        <v>7026345449</v>
      </c>
      <c r="V3" s="13">
        <v>154680605</v>
      </c>
      <c r="W3" s="13">
        <v>3234874692</v>
      </c>
      <c r="X3" s="32">
        <v>408925300</v>
      </c>
    </row>
    <row r="4" spans="1:25">
      <c r="A4" s="5">
        <v>1</v>
      </c>
      <c r="B4" s="5">
        <v>50128</v>
      </c>
      <c r="C4" s="5">
        <v>87991</v>
      </c>
      <c r="D4" s="5">
        <v>2211</v>
      </c>
      <c r="E4" s="5">
        <v>1119</v>
      </c>
      <c r="F4" s="5">
        <v>61027</v>
      </c>
      <c r="G4" s="5">
        <v>32048</v>
      </c>
      <c r="H4" s="5">
        <v>1386</v>
      </c>
      <c r="I4" s="5">
        <v>58</v>
      </c>
      <c r="J4" s="5">
        <v>1572</v>
      </c>
      <c r="K4" s="5">
        <v>147</v>
      </c>
      <c r="N4" s="31">
        <v>14786498</v>
      </c>
      <c r="O4" s="13">
        <v>811319447896</v>
      </c>
      <c r="P4" s="13">
        <v>3381123387284</v>
      </c>
      <c r="Q4" s="13">
        <v>27526513199</v>
      </c>
      <c r="R4" s="13">
        <v>38266697510</v>
      </c>
      <c r="S4" s="13">
        <v>2197576525856</v>
      </c>
      <c r="T4" s="13">
        <v>289350283241</v>
      </c>
      <c r="U4" s="13">
        <v>16627182833</v>
      </c>
      <c r="V4" s="13">
        <v>367692282</v>
      </c>
      <c r="W4" s="13">
        <v>6904213365</v>
      </c>
      <c r="X4" s="32">
        <v>869473080</v>
      </c>
    </row>
    <row r="5" spans="1:25">
      <c r="A5" s="5">
        <v>1</v>
      </c>
      <c r="B5" s="5">
        <v>7244</v>
      </c>
      <c r="C5" s="5">
        <v>13594</v>
      </c>
      <c r="D5" s="5">
        <v>671</v>
      </c>
      <c r="E5" s="5">
        <v>580</v>
      </c>
      <c r="F5" s="5">
        <v>6228</v>
      </c>
      <c r="G5" s="5">
        <v>3200</v>
      </c>
      <c r="H5" s="5">
        <v>396</v>
      </c>
      <c r="I5" s="5">
        <v>19</v>
      </c>
      <c r="J5" s="5">
        <v>325</v>
      </c>
      <c r="K5" s="5">
        <v>49</v>
      </c>
      <c r="N5" s="31">
        <v>459345</v>
      </c>
      <c r="O5" s="13">
        <v>12775552397</v>
      </c>
      <c r="P5" s="13">
        <v>27526513199</v>
      </c>
      <c r="Q5" s="13">
        <v>907465513</v>
      </c>
      <c r="R5" s="13">
        <v>1316515824</v>
      </c>
      <c r="S5" s="13">
        <v>15365561454</v>
      </c>
      <c r="T5" s="13">
        <v>5341036041</v>
      </c>
      <c r="U5" s="13">
        <v>533291306</v>
      </c>
      <c r="V5" s="13">
        <v>8708910</v>
      </c>
      <c r="W5" s="13">
        <v>172245153</v>
      </c>
      <c r="X5" s="32">
        <v>23583381</v>
      </c>
    </row>
    <row r="6" spans="1:25">
      <c r="A6" s="5">
        <v>1</v>
      </c>
      <c r="B6" s="5">
        <v>10472</v>
      </c>
      <c r="C6" s="5">
        <v>20849</v>
      </c>
      <c r="D6" s="5">
        <v>1191</v>
      </c>
      <c r="E6" s="5">
        <v>1389</v>
      </c>
      <c r="F6" s="5">
        <v>16034</v>
      </c>
      <c r="G6" s="5">
        <v>7852</v>
      </c>
      <c r="H6" s="5">
        <v>1016</v>
      </c>
      <c r="I6" s="5">
        <v>1</v>
      </c>
      <c r="J6" s="5">
        <v>152</v>
      </c>
      <c r="K6" s="5">
        <v>33</v>
      </c>
      <c r="N6" s="31">
        <v>706574</v>
      </c>
      <c r="O6" s="13">
        <v>17200414525</v>
      </c>
      <c r="P6" s="13">
        <v>38266697510</v>
      </c>
      <c r="Q6" s="13">
        <v>1316515824</v>
      </c>
      <c r="R6" s="13">
        <v>2998183452</v>
      </c>
      <c r="S6" s="13">
        <v>21699556190</v>
      </c>
      <c r="T6" s="13">
        <v>7384422678</v>
      </c>
      <c r="U6" s="13">
        <v>784501215</v>
      </c>
      <c r="V6" s="13">
        <v>10816928</v>
      </c>
      <c r="W6" s="13">
        <v>201852769</v>
      </c>
      <c r="X6" s="32">
        <v>27782750</v>
      </c>
    </row>
    <row r="7" spans="1:25">
      <c r="A7" s="5">
        <v>1</v>
      </c>
      <c r="B7" s="5">
        <v>11692</v>
      </c>
      <c r="C7" s="5">
        <v>19479</v>
      </c>
      <c r="D7" s="5">
        <v>481</v>
      </c>
      <c r="E7" s="5">
        <v>364</v>
      </c>
      <c r="F7" s="5">
        <v>15432</v>
      </c>
      <c r="G7" s="5">
        <v>9328</v>
      </c>
      <c r="H7" s="5">
        <v>379</v>
      </c>
      <c r="I7" s="5">
        <v>3</v>
      </c>
      <c r="J7" s="5">
        <v>249</v>
      </c>
      <c r="K7" s="5">
        <v>27</v>
      </c>
      <c r="N7" s="31">
        <v>8377419</v>
      </c>
      <c r="O7" s="13">
        <v>335194520760</v>
      </c>
      <c r="P7" s="13">
        <v>2197576525856</v>
      </c>
      <c r="Q7" s="13">
        <v>15365561454</v>
      </c>
      <c r="R7" s="13">
        <v>21699556190</v>
      </c>
      <c r="S7" s="13">
        <v>1924455062657</v>
      </c>
      <c r="T7" s="13">
        <v>189105906915</v>
      </c>
      <c r="U7" s="13">
        <v>10776228052</v>
      </c>
      <c r="V7" s="13">
        <v>215960307</v>
      </c>
      <c r="W7" s="13">
        <v>3931175925</v>
      </c>
      <c r="X7" s="32">
        <v>468142098</v>
      </c>
    </row>
    <row r="8" spans="1:25">
      <c r="A8" s="5">
        <v>1</v>
      </c>
      <c r="B8" s="5">
        <v>13720</v>
      </c>
      <c r="C8" s="5">
        <v>24137</v>
      </c>
      <c r="D8" s="5">
        <v>537</v>
      </c>
      <c r="E8" s="5">
        <v>305</v>
      </c>
      <c r="F8" s="5">
        <v>19728</v>
      </c>
      <c r="G8" s="5">
        <v>11056</v>
      </c>
      <c r="H8" s="5">
        <v>422</v>
      </c>
      <c r="I8" s="5">
        <v>0</v>
      </c>
      <c r="J8" s="5">
        <v>325</v>
      </c>
      <c r="K8" s="5">
        <v>14</v>
      </c>
      <c r="N8" s="31">
        <v>3289671</v>
      </c>
      <c r="O8" s="13">
        <v>110551197162</v>
      </c>
      <c r="P8" s="13">
        <v>289350283241</v>
      </c>
      <c r="Q8" s="13">
        <v>5341036041</v>
      </c>
      <c r="R8" s="13">
        <v>7384422678</v>
      </c>
      <c r="S8" s="13">
        <v>189105906915</v>
      </c>
      <c r="T8" s="13">
        <v>51129390907</v>
      </c>
      <c r="U8" s="13">
        <v>3531719144</v>
      </c>
      <c r="V8" s="13">
        <v>62988032</v>
      </c>
      <c r="W8" s="13">
        <v>1367423916</v>
      </c>
      <c r="X8" s="32">
        <v>168689747</v>
      </c>
    </row>
    <row r="9" spans="1:25">
      <c r="A9" s="5">
        <v>1</v>
      </c>
      <c r="B9" s="5">
        <v>11844</v>
      </c>
      <c r="C9" s="5">
        <v>22538</v>
      </c>
      <c r="D9" s="5">
        <v>1530</v>
      </c>
      <c r="E9" s="5">
        <v>1692</v>
      </c>
      <c r="F9" s="5">
        <v>15220</v>
      </c>
      <c r="G9" s="5">
        <v>7912</v>
      </c>
      <c r="H9" s="5">
        <v>1250</v>
      </c>
      <c r="I9" s="5">
        <v>0</v>
      </c>
      <c r="J9" s="5">
        <v>161</v>
      </c>
      <c r="K9" s="5">
        <v>31</v>
      </c>
      <c r="N9" s="31">
        <v>304313</v>
      </c>
      <c r="O9" s="13">
        <v>7026345449</v>
      </c>
      <c r="P9" s="13">
        <v>16627182833</v>
      </c>
      <c r="Q9" s="13">
        <v>533291306</v>
      </c>
      <c r="R9" s="13">
        <v>784501215</v>
      </c>
      <c r="S9" s="13">
        <v>10776228052</v>
      </c>
      <c r="T9" s="13">
        <v>3531719144</v>
      </c>
      <c r="U9" s="13">
        <v>373241319</v>
      </c>
      <c r="V9" s="13">
        <v>5040406</v>
      </c>
      <c r="W9" s="13">
        <v>102926787</v>
      </c>
      <c r="X9" s="32">
        <v>13986701</v>
      </c>
    </row>
    <row r="10" spans="1:25">
      <c r="A10" s="5">
        <v>1</v>
      </c>
      <c r="B10" s="5">
        <v>4694</v>
      </c>
      <c r="C10" s="5">
        <v>8668</v>
      </c>
      <c r="D10" s="5">
        <v>280</v>
      </c>
      <c r="E10" s="5">
        <v>250</v>
      </c>
      <c r="F10" s="5">
        <v>4309</v>
      </c>
      <c r="G10" s="5">
        <v>2324</v>
      </c>
      <c r="H10" s="5">
        <v>199</v>
      </c>
      <c r="I10" s="5">
        <v>3</v>
      </c>
      <c r="J10" s="5">
        <v>113</v>
      </c>
      <c r="K10" s="5">
        <v>26</v>
      </c>
      <c r="N10" s="31">
        <v>3741</v>
      </c>
      <c r="O10" s="13">
        <v>154680605</v>
      </c>
      <c r="P10" s="13">
        <v>367692282</v>
      </c>
      <c r="Q10" s="13">
        <v>8708910</v>
      </c>
      <c r="R10" s="13">
        <v>10816928</v>
      </c>
      <c r="S10" s="13">
        <v>215960307</v>
      </c>
      <c r="T10" s="13">
        <v>62988032</v>
      </c>
      <c r="U10" s="13">
        <v>5040406</v>
      </c>
      <c r="V10" s="13">
        <v>251857</v>
      </c>
      <c r="W10" s="13">
        <v>3526383</v>
      </c>
      <c r="X10" s="32">
        <v>491327</v>
      </c>
    </row>
    <row r="11" spans="1:25">
      <c r="A11" s="5">
        <v>1</v>
      </c>
      <c r="B11" s="5">
        <v>21744</v>
      </c>
      <c r="C11" s="5">
        <v>42334</v>
      </c>
      <c r="D11" s="5">
        <v>4258</v>
      </c>
      <c r="E11" s="5">
        <v>4540</v>
      </c>
      <c r="F11" s="5">
        <v>37849</v>
      </c>
      <c r="G11" s="5">
        <v>18952</v>
      </c>
      <c r="H11" s="5">
        <v>3798</v>
      </c>
      <c r="I11" s="5">
        <v>0</v>
      </c>
      <c r="J11" s="5">
        <v>233</v>
      </c>
      <c r="K11" s="5">
        <v>19</v>
      </c>
      <c r="N11" s="31">
        <v>88768</v>
      </c>
      <c r="O11" s="13">
        <v>3234874692</v>
      </c>
      <c r="P11" s="13">
        <v>6904213365</v>
      </c>
      <c r="Q11" s="13">
        <v>172245153</v>
      </c>
      <c r="R11" s="13">
        <v>201852769</v>
      </c>
      <c r="S11" s="13">
        <v>3931175925</v>
      </c>
      <c r="T11" s="13">
        <v>1367423916</v>
      </c>
      <c r="U11" s="13">
        <v>102926787</v>
      </c>
      <c r="V11" s="13">
        <v>3526383</v>
      </c>
      <c r="W11" s="13">
        <v>67884528</v>
      </c>
      <c r="X11" s="32">
        <v>8600843</v>
      </c>
    </row>
    <row r="12" spans="1:25">
      <c r="A12" s="5">
        <v>1</v>
      </c>
      <c r="B12" s="5">
        <v>3112</v>
      </c>
      <c r="C12" s="5">
        <v>5590</v>
      </c>
      <c r="D12" s="5">
        <v>208</v>
      </c>
      <c r="E12" s="5">
        <v>145</v>
      </c>
      <c r="F12" s="5">
        <v>3887</v>
      </c>
      <c r="G12" s="5">
        <v>2174</v>
      </c>
      <c r="H12" s="5">
        <v>165</v>
      </c>
      <c r="I12" s="5">
        <v>0</v>
      </c>
      <c r="J12" s="5">
        <v>88</v>
      </c>
      <c r="K12" s="5">
        <v>18</v>
      </c>
      <c r="N12" s="33">
        <v>13524</v>
      </c>
      <c r="O12" s="66">
        <v>408925300</v>
      </c>
      <c r="P12" s="66">
        <v>869473080</v>
      </c>
      <c r="Q12" s="66">
        <v>23583381</v>
      </c>
      <c r="R12" s="66">
        <v>27782750</v>
      </c>
      <c r="S12" s="66">
        <v>468142098</v>
      </c>
      <c r="T12" s="66">
        <v>168689747</v>
      </c>
      <c r="U12" s="66">
        <v>13986701</v>
      </c>
      <c r="V12" s="66">
        <v>491327</v>
      </c>
      <c r="W12" s="66">
        <v>8600843</v>
      </c>
      <c r="X12" s="35">
        <v>1267614</v>
      </c>
    </row>
    <row r="13" spans="1:25">
      <c r="A13" s="5">
        <v>1</v>
      </c>
      <c r="B13" s="5">
        <v>2847</v>
      </c>
      <c r="C13" s="5">
        <v>5133</v>
      </c>
      <c r="D13" s="5">
        <v>193</v>
      </c>
      <c r="E13" s="5">
        <v>133</v>
      </c>
      <c r="F13" s="5">
        <v>3779</v>
      </c>
      <c r="G13" s="5">
        <v>2072</v>
      </c>
      <c r="H13" s="5">
        <v>152</v>
      </c>
      <c r="I13" s="5">
        <v>0</v>
      </c>
      <c r="J13" s="5">
        <v>90</v>
      </c>
      <c r="K13" s="5">
        <v>14</v>
      </c>
    </row>
    <row r="14" spans="1:25">
      <c r="A14" s="5">
        <v>1</v>
      </c>
      <c r="B14" s="5">
        <v>2549</v>
      </c>
      <c r="C14" s="5">
        <v>4896</v>
      </c>
      <c r="D14" s="5">
        <v>249</v>
      </c>
      <c r="E14" s="5">
        <v>168</v>
      </c>
      <c r="F14" s="5">
        <v>3631</v>
      </c>
      <c r="G14" s="5">
        <v>1917</v>
      </c>
      <c r="H14" s="5">
        <v>183</v>
      </c>
      <c r="I14" s="5">
        <v>5</v>
      </c>
      <c r="J14" s="5">
        <v>137</v>
      </c>
      <c r="K14" s="5">
        <v>10</v>
      </c>
    </row>
    <row r="15" spans="1:25">
      <c r="A15" s="5">
        <v>1</v>
      </c>
      <c r="B15" s="5">
        <v>22784</v>
      </c>
      <c r="C15" s="5">
        <v>39941</v>
      </c>
      <c r="D15" s="5">
        <v>887</v>
      </c>
      <c r="E15" s="5">
        <v>417</v>
      </c>
      <c r="F15" s="5">
        <v>34415</v>
      </c>
      <c r="G15" s="5">
        <v>19312</v>
      </c>
      <c r="H15" s="5">
        <v>684</v>
      </c>
      <c r="I15" s="5">
        <v>2</v>
      </c>
      <c r="J15" s="5">
        <v>577</v>
      </c>
      <c r="K15" s="5">
        <v>20</v>
      </c>
      <c r="N15" s="37">
        <f t="array" ref="N15:X25">MINVERSE(N2:X12)</f>
        <v>5.1734849182347581E-3</v>
      </c>
      <c r="O15" s="38">
        <v>4.7957674906461858E-8</v>
      </c>
      <c r="P15" s="38">
        <v>-1.3732390797686759E-8</v>
      </c>
      <c r="Q15" s="38">
        <v>-4.0368506411863509E-7</v>
      </c>
      <c r="R15" s="38">
        <v>-2.8705445760821517E-7</v>
      </c>
      <c r="S15" s="38">
        <v>2.3345578183412386E-8</v>
      </c>
      <c r="T15" s="38">
        <v>-2.8816119445213417E-7</v>
      </c>
      <c r="U15" s="38">
        <v>-1.1101853184233626E-6</v>
      </c>
      <c r="V15" s="38">
        <v>8.4215409653746261E-5</v>
      </c>
      <c r="W15" s="38">
        <v>5.7997467817387803E-6</v>
      </c>
      <c r="X15" s="39">
        <v>-7.7463128802844936E-5</v>
      </c>
      <c r="Y15" s="23"/>
    </row>
    <row r="16" spans="1:25">
      <c r="A16" s="5">
        <v>1</v>
      </c>
      <c r="B16" s="5">
        <v>10060</v>
      </c>
      <c r="C16" s="5">
        <v>19680</v>
      </c>
      <c r="D16" s="5">
        <v>1264</v>
      </c>
      <c r="E16" s="5">
        <v>1425</v>
      </c>
      <c r="F16" s="5">
        <v>17272</v>
      </c>
      <c r="G16" s="5">
        <v>8548</v>
      </c>
      <c r="H16" s="5">
        <v>1162</v>
      </c>
      <c r="I16" s="5">
        <v>4</v>
      </c>
      <c r="J16" s="5">
        <v>86</v>
      </c>
      <c r="K16" s="5">
        <v>18</v>
      </c>
      <c r="N16" s="31">
        <v>4.7957674906458595E-8</v>
      </c>
      <c r="O16" s="13">
        <v>7.5086440752727439E-11</v>
      </c>
      <c r="P16" s="13">
        <v>-2.4561790181061267E-11</v>
      </c>
      <c r="Q16" s="13">
        <v>-5.3200277409397592E-10</v>
      </c>
      <c r="R16" s="13">
        <v>1.4021738646435755E-11</v>
      </c>
      <c r="S16" s="13">
        <v>2.6860368347258697E-11</v>
      </c>
      <c r="T16" s="13">
        <v>-1.253963660447648E-10</v>
      </c>
      <c r="U16" s="13">
        <v>8.0281970411284968E-10</v>
      </c>
      <c r="V16" s="13">
        <v>7.9813530757597872E-11</v>
      </c>
      <c r="W16" s="13">
        <v>-2.3169853105738208E-10</v>
      </c>
      <c r="X16" s="32">
        <v>1.1539421051414427E-9</v>
      </c>
    </row>
    <row r="17" spans="1:24">
      <c r="A17" s="5">
        <v>1</v>
      </c>
      <c r="B17" s="5">
        <v>1722</v>
      </c>
      <c r="C17" s="5">
        <v>2981</v>
      </c>
      <c r="D17" s="5">
        <v>163</v>
      </c>
      <c r="E17" s="5">
        <v>148</v>
      </c>
      <c r="F17" s="5">
        <v>1868</v>
      </c>
      <c r="G17" s="5">
        <v>1050</v>
      </c>
      <c r="H17" s="5">
        <v>123</v>
      </c>
      <c r="I17" s="5">
        <v>2</v>
      </c>
      <c r="J17" s="5">
        <v>40</v>
      </c>
      <c r="K17" s="5">
        <v>12</v>
      </c>
      <c r="N17" s="31">
        <v>-1.3732390797685238E-8</v>
      </c>
      <c r="O17" s="13">
        <v>-2.4561790181061318E-11</v>
      </c>
      <c r="P17" s="13">
        <v>9.6338148458250014E-12</v>
      </c>
      <c r="Q17" s="13">
        <v>1.4160963142781966E-10</v>
      </c>
      <c r="R17" s="13">
        <v>-4.8720017584302205E-12</v>
      </c>
      <c r="S17" s="13">
        <v>-1.0252357882586479E-11</v>
      </c>
      <c r="T17" s="13">
        <v>3.6395178168054369E-11</v>
      </c>
      <c r="U17" s="13">
        <v>-2.0357231420317128E-10</v>
      </c>
      <c r="V17" s="13">
        <v>-1.5620977371963487E-10</v>
      </c>
      <c r="W17" s="13">
        <v>1.2693570862273639E-10</v>
      </c>
      <c r="X17" s="32">
        <v>-6.7733290928267085E-10</v>
      </c>
    </row>
    <row r="18" spans="1:24">
      <c r="A18" s="5">
        <v>1</v>
      </c>
      <c r="B18" s="5">
        <v>53264</v>
      </c>
      <c r="C18" s="5">
        <v>111785</v>
      </c>
      <c r="D18" s="5">
        <v>1706</v>
      </c>
      <c r="E18" s="5">
        <v>1655</v>
      </c>
      <c r="F18" s="5">
        <v>92512</v>
      </c>
      <c r="G18" s="5">
        <v>39776</v>
      </c>
      <c r="H18" s="5">
        <v>1307</v>
      </c>
      <c r="I18" s="5">
        <v>15</v>
      </c>
      <c r="J18" s="5">
        <v>678</v>
      </c>
      <c r="K18" s="5">
        <v>20</v>
      </c>
      <c r="N18" s="31">
        <v>-4.0368506411862143E-7</v>
      </c>
      <c r="O18" s="13">
        <v>-5.3200277409397137E-10</v>
      </c>
      <c r="P18" s="13">
        <v>1.416096314278178E-10</v>
      </c>
      <c r="Q18" s="13">
        <v>1.4904743279646658E-8</v>
      </c>
      <c r="R18" s="13">
        <v>-1.6925336236139419E-9</v>
      </c>
      <c r="S18" s="13">
        <v>-1.5477782108345687E-10</v>
      </c>
      <c r="T18" s="13">
        <v>9.0471954147529934E-10</v>
      </c>
      <c r="U18" s="13">
        <v>-1.5869435128852671E-8</v>
      </c>
      <c r="V18" s="13">
        <v>2.297861539889135E-8</v>
      </c>
      <c r="W18" s="13">
        <v>-2.1175524499147437E-9</v>
      </c>
      <c r="X18" s="32">
        <v>-4.4077347692587977E-8</v>
      </c>
    </row>
    <row r="19" spans="1:24">
      <c r="A19" s="5">
        <v>1</v>
      </c>
      <c r="B19" s="5">
        <v>3930</v>
      </c>
      <c r="C19" s="5">
        <v>7509</v>
      </c>
      <c r="D19" s="5">
        <v>130</v>
      </c>
      <c r="E19" s="5">
        <v>112</v>
      </c>
      <c r="F19" s="5">
        <v>5009</v>
      </c>
      <c r="G19" s="5">
        <v>2410</v>
      </c>
      <c r="H19" s="5">
        <v>101</v>
      </c>
      <c r="I19" s="5">
        <v>4</v>
      </c>
      <c r="J19" s="5">
        <v>54</v>
      </c>
      <c r="K19" s="5">
        <v>17</v>
      </c>
      <c r="N19" s="31">
        <v>-2.8705445760821305E-7</v>
      </c>
      <c r="O19" s="13">
        <v>1.4021738646436281E-11</v>
      </c>
      <c r="P19" s="13">
        <v>-4.8720017584304322E-12</v>
      </c>
      <c r="Q19" s="13">
        <v>-1.6925336236139481E-9</v>
      </c>
      <c r="R19" s="13">
        <v>1.0211914857587657E-9</v>
      </c>
      <c r="S19" s="13">
        <v>5.3588862670323571E-12</v>
      </c>
      <c r="T19" s="13">
        <v>-1.72130574716277E-11</v>
      </c>
      <c r="U19" s="13">
        <v>3.6705876004110187E-13</v>
      </c>
      <c r="V19" s="13">
        <v>-2.3021633731100846E-8</v>
      </c>
      <c r="W19" s="13">
        <v>9.3194755919213008E-10</v>
      </c>
      <c r="X19" s="32">
        <v>1.3895350186336654E-8</v>
      </c>
    </row>
    <row r="20" spans="1:24">
      <c r="A20" s="5">
        <v>1</v>
      </c>
      <c r="B20" s="5">
        <v>1591</v>
      </c>
      <c r="C20" s="5">
        <v>2825</v>
      </c>
      <c r="D20" s="5">
        <v>121</v>
      </c>
      <c r="E20" s="5">
        <v>111</v>
      </c>
      <c r="F20" s="5">
        <v>2116</v>
      </c>
      <c r="G20" s="5">
        <v>1161</v>
      </c>
      <c r="H20" s="5">
        <v>100</v>
      </c>
      <c r="I20" s="5">
        <v>0</v>
      </c>
      <c r="J20" s="5">
        <v>34</v>
      </c>
      <c r="K20" s="5">
        <v>8</v>
      </c>
      <c r="N20" s="31">
        <v>2.3345578183411654E-8</v>
      </c>
      <c r="O20" s="13">
        <v>2.6860368347258726E-11</v>
      </c>
      <c r="P20" s="13">
        <v>-1.0252357882586473E-11</v>
      </c>
      <c r="Q20" s="13">
        <v>-1.5477782108345868E-10</v>
      </c>
      <c r="R20" s="13">
        <v>5.3588862670321043E-12</v>
      </c>
      <c r="S20" s="13">
        <v>1.187289409543829E-11</v>
      </c>
      <c r="T20" s="13">
        <v>-4.6323699818027508E-11</v>
      </c>
      <c r="U20" s="13">
        <v>2.3625747995798844E-10</v>
      </c>
      <c r="V20" s="13">
        <v>-5.4571406057235538E-10</v>
      </c>
      <c r="W20" s="13">
        <v>-6.2997052624036977E-11</v>
      </c>
      <c r="X20" s="32">
        <v>6.9221376575708435E-10</v>
      </c>
    </row>
    <row r="21" spans="1:24">
      <c r="A21" s="5">
        <v>1</v>
      </c>
      <c r="B21" s="5">
        <v>2848</v>
      </c>
      <c r="C21" s="5">
        <v>5066</v>
      </c>
      <c r="D21" s="5">
        <v>200</v>
      </c>
      <c r="E21" s="5">
        <v>184</v>
      </c>
      <c r="F21" s="5">
        <v>3561</v>
      </c>
      <c r="G21" s="5">
        <v>1963</v>
      </c>
      <c r="H21" s="5">
        <v>157</v>
      </c>
      <c r="I21" s="5">
        <v>3</v>
      </c>
      <c r="J21" s="5">
        <v>66</v>
      </c>
      <c r="K21" s="5">
        <v>12</v>
      </c>
      <c r="N21" s="31">
        <v>-2.8816119445213036E-7</v>
      </c>
      <c r="O21" s="13">
        <v>-1.2539636604476452E-10</v>
      </c>
      <c r="P21" s="13">
        <v>3.6395178168054188E-11</v>
      </c>
      <c r="Q21" s="13">
        <v>9.0471954147530162E-10</v>
      </c>
      <c r="R21" s="13">
        <v>-1.7213057471625791E-11</v>
      </c>
      <c r="S21" s="13">
        <v>-4.6323699818027378E-11</v>
      </c>
      <c r="T21" s="13">
        <v>3.4036959753160983E-10</v>
      </c>
      <c r="U21" s="13">
        <v>-1.94980561642131E-9</v>
      </c>
      <c r="V21" s="13">
        <v>6.161032547208187E-9</v>
      </c>
      <c r="W21" s="13">
        <v>-1.7815712684258831E-9</v>
      </c>
      <c r="X21" s="32">
        <v>5.1345168102286243E-9</v>
      </c>
    </row>
    <row r="22" spans="1:24">
      <c r="A22" s="5">
        <v>1</v>
      </c>
      <c r="B22" s="5">
        <v>1384</v>
      </c>
      <c r="C22" s="5">
        <v>2467</v>
      </c>
      <c r="D22" s="5">
        <v>15</v>
      </c>
      <c r="E22" s="5">
        <v>20</v>
      </c>
      <c r="F22" s="5">
        <v>2196</v>
      </c>
      <c r="G22" s="5">
        <v>1172</v>
      </c>
      <c r="H22" s="5">
        <v>15</v>
      </c>
      <c r="I22" s="5">
        <v>0</v>
      </c>
      <c r="J22" s="5">
        <v>0</v>
      </c>
      <c r="K22" s="5">
        <v>0</v>
      </c>
      <c r="N22" s="31">
        <v>-1.1101853184233918E-6</v>
      </c>
      <c r="O22" s="13">
        <v>8.0281970411283965E-10</v>
      </c>
      <c r="P22" s="13">
        <v>-2.0357231420316702E-10</v>
      </c>
      <c r="Q22" s="13">
        <v>-1.5869435128852632E-8</v>
      </c>
      <c r="R22" s="13">
        <v>3.6705876002870628E-13</v>
      </c>
      <c r="S22" s="13">
        <v>2.3625747995798425E-10</v>
      </c>
      <c r="T22" s="13">
        <v>-1.9498056164212997E-9</v>
      </c>
      <c r="U22" s="13">
        <v>3.1132754371836141E-8</v>
      </c>
      <c r="V22" s="13">
        <v>-1.4378505675544096E-8</v>
      </c>
      <c r="W22" s="13">
        <v>3.6595649806923431E-9</v>
      </c>
      <c r="X22" s="32">
        <v>-2.8233648185692861E-9</v>
      </c>
    </row>
    <row r="23" spans="1:24">
      <c r="A23" s="5">
        <v>1</v>
      </c>
      <c r="B23" s="5">
        <v>3454</v>
      </c>
      <c r="C23" s="5">
        <v>6853</v>
      </c>
      <c r="D23" s="5">
        <v>118</v>
      </c>
      <c r="E23" s="5">
        <v>130</v>
      </c>
      <c r="F23" s="5">
        <v>6282</v>
      </c>
      <c r="G23" s="5">
        <v>3100</v>
      </c>
      <c r="H23" s="5">
        <v>106</v>
      </c>
      <c r="I23" s="5">
        <v>0</v>
      </c>
      <c r="J23" s="5">
        <v>16</v>
      </c>
      <c r="K23" s="5">
        <v>2</v>
      </c>
      <c r="N23" s="31">
        <v>8.4215409653745515E-5</v>
      </c>
      <c r="O23" s="13">
        <v>7.9813530757665248E-11</v>
      </c>
      <c r="P23" s="13">
        <v>-1.5620977371966767E-10</v>
      </c>
      <c r="Q23" s="13">
        <v>2.2978615398891393E-8</v>
      </c>
      <c r="R23" s="13">
        <v>-2.30216337311008E-8</v>
      </c>
      <c r="S23" s="13">
        <v>-5.4571406057232809E-10</v>
      </c>
      <c r="T23" s="13">
        <v>6.1610325472081639E-9</v>
      </c>
      <c r="U23" s="13">
        <v>-1.4378505675543605E-8</v>
      </c>
      <c r="V23" s="13">
        <v>2.0508950782090246E-5</v>
      </c>
      <c r="W23" s="13">
        <v>-4.61753166270457E-7</v>
      </c>
      <c r="X23" s="32">
        <v>-6.0159592242790321E-6</v>
      </c>
    </row>
    <row r="24" spans="1:24">
      <c r="A24" s="5">
        <v>1</v>
      </c>
      <c r="B24" s="5">
        <v>2723</v>
      </c>
      <c r="C24" s="5">
        <v>4888</v>
      </c>
      <c r="D24" s="5">
        <v>176</v>
      </c>
      <c r="E24" s="5">
        <v>143</v>
      </c>
      <c r="F24" s="5">
        <v>2964</v>
      </c>
      <c r="G24" s="5">
        <v>1621</v>
      </c>
      <c r="H24" s="5">
        <v>143</v>
      </c>
      <c r="I24" s="5">
        <v>0</v>
      </c>
      <c r="J24" s="5">
        <v>72</v>
      </c>
      <c r="K24" s="5">
        <v>24</v>
      </c>
      <c r="N24" s="31">
        <v>5.7997467817387405E-6</v>
      </c>
      <c r="O24" s="13">
        <v>-2.3169853105737288E-10</v>
      </c>
      <c r="P24" s="13">
        <v>1.269357086227322E-10</v>
      </c>
      <c r="Q24" s="13">
        <v>-2.1175524499147797E-9</v>
      </c>
      <c r="R24" s="13">
        <v>9.3194755919212202E-10</v>
      </c>
      <c r="S24" s="13">
        <v>-6.2997052624031316E-11</v>
      </c>
      <c r="T24" s="13">
        <v>-1.7815712684259019E-9</v>
      </c>
      <c r="U24" s="13">
        <v>3.6595649806924788E-9</v>
      </c>
      <c r="V24" s="13">
        <v>-4.6175316627045795E-7</v>
      </c>
      <c r="W24" s="13">
        <v>1.5892440247969514E-7</v>
      </c>
      <c r="X24" s="32">
        <v>-7.3459387830964735E-7</v>
      </c>
    </row>
    <row r="25" spans="1:24">
      <c r="A25" s="5">
        <v>1</v>
      </c>
      <c r="B25" s="5">
        <v>8488</v>
      </c>
      <c r="C25" s="5">
        <v>15294</v>
      </c>
      <c r="D25" s="5">
        <v>1341</v>
      </c>
      <c r="E25" s="5">
        <v>1489</v>
      </c>
      <c r="F25" s="5">
        <v>9684</v>
      </c>
      <c r="G25" s="5">
        <v>5244</v>
      </c>
      <c r="H25" s="5">
        <v>995</v>
      </c>
      <c r="I25" s="5">
        <v>3</v>
      </c>
      <c r="J25" s="5">
        <v>99</v>
      </c>
      <c r="K25" s="5">
        <v>19</v>
      </c>
      <c r="N25" s="33">
        <v>-7.7463128802844069E-5</v>
      </c>
      <c r="O25" s="66">
        <v>1.1539421051413224E-9</v>
      </c>
      <c r="P25" s="66">
        <v>-6.7733290928261863E-10</v>
      </c>
      <c r="Q25" s="66">
        <v>-4.407734769258756E-8</v>
      </c>
      <c r="R25" s="66">
        <v>1.3895350186336634E-8</v>
      </c>
      <c r="S25" s="66">
        <v>6.9221376575702479E-10</v>
      </c>
      <c r="T25" s="66">
        <v>5.1345168102287872E-9</v>
      </c>
      <c r="U25" s="66">
        <v>-2.8233648185706919E-9</v>
      </c>
      <c r="V25" s="66">
        <v>-6.0159592242790186E-6</v>
      </c>
      <c r="W25" s="66">
        <v>-7.3459387830964756E-7</v>
      </c>
      <c r="X25" s="35">
        <v>8.6314323083415219E-6</v>
      </c>
    </row>
    <row r="26" spans="1:24">
      <c r="A26" s="5">
        <v>1</v>
      </c>
      <c r="B26" s="5">
        <v>8284</v>
      </c>
      <c r="C26" s="5">
        <v>15104</v>
      </c>
      <c r="D26" s="5">
        <v>1521</v>
      </c>
      <c r="E26" s="5">
        <v>1711</v>
      </c>
      <c r="F26" s="5">
        <v>10266</v>
      </c>
      <c r="G26" s="5">
        <v>5372</v>
      </c>
      <c r="H26" s="5">
        <v>1200</v>
      </c>
      <c r="I26" s="5">
        <v>0</v>
      </c>
      <c r="J26" s="5">
        <v>88</v>
      </c>
      <c r="K26" s="5">
        <v>18</v>
      </c>
    </row>
    <row r="27" spans="1:24">
      <c r="A27" s="5">
        <v>1</v>
      </c>
      <c r="B27" s="5">
        <v>19552</v>
      </c>
      <c r="C27" s="5">
        <v>34143</v>
      </c>
      <c r="D27" s="5">
        <v>2806</v>
      </c>
      <c r="E27" s="5">
        <v>3420</v>
      </c>
      <c r="F27" s="5">
        <v>17748</v>
      </c>
      <c r="G27" s="5">
        <v>9824</v>
      </c>
      <c r="H27" s="5">
        <v>1779</v>
      </c>
      <c r="I27" s="5">
        <v>10</v>
      </c>
      <c r="J27" s="5">
        <v>412</v>
      </c>
      <c r="K27" s="5">
        <v>72</v>
      </c>
    </row>
    <row r="28" spans="1:24">
      <c r="A28" s="5">
        <v>1</v>
      </c>
      <c r="B28" s="5">
        <v>2478</v>
      </c>
      <c r="C28" s="5">
        <v>4306</v>
      </c>
      <c r="D28" s="5">
        <v>212</v>
      </c>
      <c r="E28" s="5">
        <v>149</v>
      </c>
      <c r="F28" s="5">
        <v>2612</v>
      </c>
      <c r="G28" s="5">
        <v>1443</v>
      </c>
      <c r="H28" s="5">
        <v>166</v>
      </c>
      <c r="I28" s="5">
        <v>0</v>
      </c>
      <c r="J28" s="5">
        <v>100</v>
      </c>
      <c r="K28" s="5">
        <v>17</v>
      </c>
      <c r="N28" s="46">
        <v>1</v>
      </c>
      <c r="O28" s="65">
        <v>15409.088306451613</v>
      </c>
      <c r="P28" s="65">
        <v>32792.636693548389</v>
      </c>
      <c r="Q28" s="65">
        <v>1018.7086693548388</v>
      </c>
      <c r="R28" s="65">
        <v>1566.9987903225808</v>
      </c>
      <c r="S28" s="65">
        <v>18578.953427419357</v>
      </c>
      <c r="T28" s="65">
        <v>7295.6413306451623</v>
      </c>
      <c r="U28" s="65">
        <v>674.88770161290336</v>
      </c>
      <c r="V28" s="65">
        <v>8.2965725806451616</v>
      </c>
      <c r="W28" s="65">
        <v>196.86451612903227</v>
      </c>
      <c r="X28" s="64">
        <v>29.992741935483874</v>
      </c>
    </row>
    <row r="29" spans="1:24">
      <c r="A29" s="5">
        <v>1</v>
      </c>
      <c r="B29" s="5">
        <v>9560</v>
      </c>
      <c r="C29" s="5">
        <v>18264</v>
      </c>
      <c r="D29" s="5">
        <v>973</v>
      </c>
      <c r="E29" s="5">
        <v>885</v>
      </c>
      <c r="F29" s="5">
        <v>9217</v>
      </c>
      <c r="G29" s="5">
        <v>4748</v>
      </c>
      <c r="H29" s="5">
        <v>621</v>
      </c>
      <c r="I29" s="5">
        <v>36</v>
      </c>
      <c r="J29" s="5">
        <v>523</v>
      </c>
      <c r="K29" s="5">
        <v>63</v>
      </c>
      <c r="N29" s="53">
        <v>15409.088306451613</v>
      </c>
    </row>
    <row r="30" spans="1:24">
      <c r="A30" s="5">
        <v>1</v>
      </c>
      <c r="B30" s="5">
        <v>36208</v>
      </c>
      <c r="C30" s="5">
        <v>61262</v>
      </c>
      <c r="D30" s="5">
        <v>1141</v>
      </c>
      <c r="E30" s="5">
        <v>1728</v>
      </c>
      <c r="F30" s="5">
        <v>30131</v>
      </c>
      <c r="G30" s="5">
        <v>14112</v>
      </c>
      <c r="H30" s="5">
        <v>559</v>
      </c>
      <c r="I30" s="5">
        <v>18</v>
      </c>
      <c r="J30" s="5">
        <v>143</v>
      </c>
      <c r="K30" s="5">
        <v>13</v>
      </c>
      <c r="N30" s="53">
        <v>32792.636693548389</v>
      </c>
    </row>
    <row r="31" spans="1:24">
      <c r="A31" s="5">
        <v>1</v>
      </c>
      <c r="B31" s="5">
        <v>4940</v>
      </c>
      <c r="C31" s="5">
        <v>9390</v>
      </c>
      <c r="D31" s="5">
        <v>385</v>
      </c>
      <c r="E31" s="5">
        <v>501</v>
      </c>
      <c r="F31" s="5">
        <v>5860</v>
      </c>
      <c r="G31" s="5">
        <v>2930</v>
      </c>
      <c r="H31" s="5">
        <v>273</v>
      </c>
      <c r="I31" s="5">
        <v>33</v>
      </c>
      <c r="J31" s="5">
        <v>107</v>
      </c>
      <c r="K31" s="5">
        <v>22</v>
      </c>
      <c r="N31" s="53">
        <v>1018.7086693548388</v>
      </c>
    </row>
    <row r="32" spans="1:24">
      <c r="A32" s="5">
        <v>1</v>
      </c>
      <c r="B32" s="5">
        <v>1683</v>
      </c>
      <c r="C32" s="5">
        <v>2929</v>
      </c>
      <c r="D32" s="5">
        <v>192</v>
      </c>
      <c r="E32" s="5">
        <v>221</v>
      </c>
      <c r="F32" s="5">
        <v>1585</v>
      </c>
      <c r="G32" s="5">
        <v>858</v>
      </c>
      <c r="H32" s="5">
        <v>131</v>
      </c>
      <c r="I32" s="5">
        <v>1</v>
      </c>
      <c r="J32" s="5">
        <v>27</v>
      </c>
      <c r="K32" s="5">
        <v>11</v>
      </c>
      <c r="N32" s="53">
        <v>1566.9987903225808</v>
      </c>
    </row>
    <row r="33" spans="1:24">
      <c r="A33" s="5">
        <v>1</v>
      </c>
      <c r="B33" s="5">
        <v>5280</v>
      </c>
      <c r="C33" s="5">
        <v>9578</v>
      </c>
      <c r="D33" s="5">
        <v>368</v>
      </c>
      <c r="E33" s="5">
        <v>345</v>
      </c>
      <c r="F33" s="5">
        <v>4480</v>
      </c>
      <c r="G33" s="5">
        <v>2422</v>
      </c>
      <c r="H33" s="5">
        <v>268</v>
      </c>
      <c r="I33" s="5">
        <v>2</v>
      </c>
      <c r="J33" s="5">
        <v>155</v>
      </c>
      <c r="K33" s="5">
        <v>47</v>
      </c>
      <c r="N33" s="53">
        <v>18578.953427419357</v>
      </c>
    </row>
    <row r="34" spans="1:24">
      <c r="A34" s="5">
        <v>1</v>
      </c>
      <c r="B34" s="5">
        <v>3002</v>
      </c>
      <c r="C34" s="5">
        <v>5318</v>
      </c>
      <c r="D34" s="5">
        <v>268</v>
      </c>
      <c r="E34" s="5">
        <v>247</v>
      </c>
      <c r="F34" s="5">
        <v>3039</v>
      </c>
      <c r="G34" s="5">
        <v>1676</v>
      </c>
      <c r="H34" s="5">
        <v>194</v>
      </c>
      <c r="I34" s="5">
        <v>4</v>
      </c>
      <c r="J34" s="5">
        <v>98</v>
      </c>
      <c r="K34" s="5">
        <v>23</v>
      </c>
      <c r="N34" s="53">
        <v>7295.6413306451623</v>
      </c>
    </row>
    <row r="35" spans="1:24">
      <c r="A35" s="5">
        <v>1</v>
      </c>
      <c r="B35" s="5">
        <v>3766</v>
      </c>
      <c r="C35" s="5">
        <v>7149</v>
      </c>
      <c r="D35" s="5">
        <v>298</v>
      </c>
      <c r="E35" s="5">
        <v>431</v>
      </c>
      <c r="F35" s="5">
        <v>5782</v>
      </c>
      <c r="G35" s="5">
        <v>2938</v>
      </c>
      <c r="H35" s="5">
        <v>244</v>
      </c>
      <c r="I35" s="5">
        <v>2</v>
      </c>
      <c r="J35" s="5">
        <v>56</v>
      </c>
      <c r="K35" s="5">
        <v>17</v>
      </c>
      <c r="N35" s="53">
        <v>674.88770161290336</v>
      </c>
    </row>
    <row r="36" spans="1:24">
      <c r="A36" s="5">
        <v>1</v>
      </c>
      <c r="B36" s="5">
        <v>4512</v>
      </c>
      <c r="C36" s="5">
        <v>7808</v>
      </c>
      <c r="D36" s="5">
        <v>423</v>
      </c>
      <c r="E36" s="5">
        <v>431</v>
      </c>
      <c r="F36" s="5">
        <v>5183</v>
      </c>
      <c r="G36" s="5">
        <v>2954</v>
      </c>
      <c r="H36" s="5">
        <v>316</v>
      </c>
      <c r="I36" s="5">
        <v>6</v>
      </c>
      <c r="J36" s="5">
        <v>172</v>
      </c>
      <c r="K36" s="5">
        <v>21</v>
      </c>
      <c r="N36" s="53">
        <v>8.2965725806451616</v>
      </c>
    </row>
    <row r="37" spans="1:24">
      <c r="A37" s="5">
        <v>1</v>
      </c>
      <c r="B37" s="5">
        <v>2690</v>
      </c>
      <c r="C37" s="5">
        <v>4628</v>
      </c>
      <c r="D37" s="5">
        <v>252</v>
      </c>
      <c r="E37" s="5">
        <v>226</v>
      </c>
      <c r="F37" s="5">
        <v>3052</v>
      </c>
      <c r="G37" s="5">
        <v>1727</v>
      </c>
      <c r="H37" s="5">
        <v>199</v>
      </c>
      <c r="I37" s="5">
        <v>0</v>
      </c>
      <c r="J37" s="5">
        <v>96</v>
      </c>
      <c r="K37" s="5">
        <v>17</v>
      </c>
      <c r="N37" s="53">
        <v>196.86451612903227</v>
      </c>
    </row>
    <row r="38" spans="1:24">
      <c r="A38" s="5">
        <v>1</v>
      </c>
      <c r="B38" s="5">
        <v>19800</v>
      </c>
      <c r="C38" s="5">
        <v>28663</v>
      </c>
      <c r="D38" s="5">
        <v>479</v>
      </c>
      <c r="E38" s="5">
        <v>805</v>
      </c>
      <c r="F38" s="5">
        <v>5187</v>
      </c>
      <c r="G38" s="5">
        <v>2752</v>
      </c>
      <c r="H38" s="5">
        <v>248</v>
      </c>
      <c r="I38" s="5">
        <v>16</v>
      </c>
      <c r="J38" s="5">
        <v>76</v>
      </c>
      <c r="K38" s="5">
        <v>8</v>
      </c>
      <c r="N38" s="68">
        <v>29.992741935483874</v>
      </c>
    </row>
    <row r="39" spans="1:24">
      <c r="A39" s="5">
        <v>1</v>
      </c>
      <c r="B39" s="5">
        <v>17576</v>
      </c>
      <c r="C39" s="5">
        <v>33058</v>
      </c>
      <c r="D39" s="5">
        <v>5352</v>
      </c>
      <c r="E39" s="5">
        <v>6547</v>
      </c>
      <c r="F39" s="5">
        <v>23135</v>
      </c>
      <c r="G39" s="5">
        <v>11792</v>
      </c>
      <c r="H39" s="5">
        <v>4104</v>
      </c>
      <c r="I39" s="5">
        <v>11</v>
      </c>
      <c r="J39" s="5">
        <v>227</v>
      </c>
      <c r="K39" s="5">
        <v>31</v>
      </c>
      <c r="N39" s="4"/>
    </row>
    <row r="40" spans="1:24">
      <c r="A40" s="5">
        <v>1</v>
      </c>
      <c r="B40" s="5">
        <v>3290</v>
      </c>
      <c r="C40" s="5">
        <v>6085</v>
      </c>
      <c r="D40" s="5">
        <v>306</v>
      </c>
      <c r="E40" s="5">
        <v>402</v>
      </c>
      <c r="F40" s="5">
        <v>4986</v>
      </c>
      <c r="G40" s="5">
        <v>2584</v>
      </c>
      <c r="H40" s="5">
        <v>247</v>
      </c>
      <c r="I40" s="5">
        <v>1</v>
      </c>
      <c r="J40" s="5">
        <v>44</v>
      </c>
      <c r="K40" s="5">
        <v>14</v>
      </c>
      <c r="N40" s="63">
        <f t="array" ref="N40:X40">MMULT(N28:X28,N15:X25)</f>
        <v>1.7003934436603946E-3</v>
      </c>
      <c r="O40" s="65">
        <v>-4.7957674906445764E-9</v>
      </c>
      <c r="P40" s="65">
        <v>1.3732390797677547E-9</v>
      </c>
      <c r="Q40" s="65">
        <v>4.0368506411857453E-8</v>
      </c>
      <c r="R40" s="65">
        <v>2.8705445760821342E-8</v>
      </c>
      <c r="S40" s="65">
        <v>-2.3345578183412465E-9</v>
      </c>
      <c r="T40" s="65">
        <v>2.881611944521131E-8</v>
      </c>
      <c r="U40" s="65">
        <v>1.1101853184234978E-7</v>
      </c>
      <c r="V40" s="65">
        <v>-8.4215409653741328E-6</v>
      </c>
      <c r="W40" s="65">
        <v>-5.7997467817384949E-7</v>
      </c>
      <c r="X40" s="64">
        <v>7.7463128802839542E-6</v>
      </c>
    </row>
    <row r="41" spans="1:24">
      <c r="A41" s="5">
        <v>1</v>
      </c>
      <c r="B41" s="5">
        <v>13280</v>
      </c>
      <c r="C41" s="5">
        <v>24198</v>
      </c>
      <c r="D41" s="5">
        <v>2055</v>
      </c>
      <c r="E41" s="5">
        <v>2720</v>
      </c>
      <c r="F41" s="5">
        <v>17627</v>
      </c>
      <c r="G41" s="5">
        <v>9344</v>
      </c>
      <c r="H41" s="5">
        <v>1716</v>
      </c>
      <c r="I41" s="5">
        <v>7</v>
      </c>
      <c r="J41" s="5">
        <v>216</v>
      </c>
      <c r="K41" s="5">
        <v>39</v>
      </c>
    </row>
    <row r="42" spans="1:24">
      <c r="A42" s="5">
        <v>1</v>
      </c>
      <c r="B42" s="5">
        <v>18480</v>
      </c>
      <c r="C42" s="5">
        <v>28438</v>
      </c>
      <c r="D42" s="5">
        <v>517</v>
      </c>
      <c r="E42" s="5">
        <v>460</v>
      </c>
      <c r="F42" s="5">
        <v>12078</v>
      </c>
      <c r="G42" s="5">
        <v>6752</v>
      </c>
      <c r="H42" s="5">
        <v>319</v>
      </c>
      <c r="I42" s="5">
        <v>6</v>
      </c>
      <c r="J42" s="5">
        <v>187</v>
      </c>
      <c r="K42" s="5">
        <v>18</v>
      </c>
      <c r="M42" s="67">
        <v>0.1</v>
      </c>
      <c r="N42" s="5">
        <f>MMULT(N40:X40,N28:N38)</f>
        <v>2.0477025911178086E-3</v>
      </c>
    </row>
    <row r="43" spans="1:24">
      <c r="A43" s="5">
        <v>1</v>
      </c>
      <c r="B43" s="5">
        <v>7268</v>
      </c>
      <c r="C43" s="5">
        <v>13989</v>
      </c>
      <c r="D43" s="5">
        <v>2087</v>
      </c>
      <c r="E43" s="5">
        <v>12074</v>
      </c>
      <c r="F43" s="5">
        <v>13544</v>
      </c>
      <c r="G43" s="5">
        <v>7096</v>
      </c>
      <c r="H43" s="5">
        <v>1975</v>
      </c>
      <c r="I43" s="5">
        <v>7</v>
      </c>
      <c r="J43" s="5">
        <v>26</v>
      </c>
      <c r="K43" s="5">
        <v>3</v>
      </c>
      <c r="N43" s="4"/>
    </row>
    <row r="44" spans="1:24">
      <c r="A44" s="5">
        <v>1</v>
      </c>
      <c r="B44" s="5">
        <v>2645</v>
      </c>
      <c r="C44" s="5">
        <v>4270</v>
      </c>
      <c r="D44" s="5">
        <v>134</v>
      </c>
      <c r="E44" s="5">
        <v>170</v>
      </c>
      <c r="F44" s="5">
        <v>2330</v>
      </c>
      <c r="G44" s="5">
        <v>1377</v>
      </c>
      <c r="H44" s="5">
        <v>101</v>
      </c>
      <c r="I44" s="5">
        <v>7</v>
      </c>
      <c r="J44" s="5">
        <v>29</v>
      </c>
      <c r="K44" s="5">
        <v>10</v>
      </c>
      <c r="N44" s="46">
        <v>1</v>
      </c>
      <c r="O44" s="65">
        <v>16809.914516129033</v>
      </c>
      <c r="P44" s="65">
        <v>35773.785483870968</v>
      </c>
      <c r="Q44" s="65">
        <v>1111.3185483870966</v>
      </c>
      <c r="R44" s="65">
        <v>1709.4532258064517</v>
      </c>
      <c r="S44" s="65">
        <v>20267.949193548386</v>
      </c>
      <c r="T44" s="65">
        <v>7958.8814516129032</v>
      </c>
      <c r="U44" s="65">
        <v>736.24112903225807</v>
      </c>
      <c r="V44" s="65">
        <v>9.0508064516129032</v>
      </c>
      <c r="W44" s="65">
        <v>214.76129032258063</v>
      </c>
      <c r="X44" s="64">
        <v>32.719354838709677</v>
      </c>
    </row>
    <row r="45" spans="1:24">
      <c r="A45" s="5">
        <v>1</v>
      </c>
      <c r="B45" s="5">
        <v>4284</v>
      </c>
      <c r="C45" s="5">
        <v>8387</v>
      </c>
      <c r="D45" s="5">
        <v>355</v>
      </c>
      <c r="E45" s="5">
        <v>513</v>
      </c>
      <c r="F45" s="5">
        <v>7283</v>
      </c>
      <c r="G45" s="5">
        <v>3634</v>
      </c>
      <c r="H45" s="5">
        <v>291</v>
      </c>
      <c r="I45" s="5">
        <v>0</v>
      </c>
      <c r="J45" s="5">
        <v>47</v>
      </c>
      <c r="K45" s="5">
        <v>11</v>
      </c>
      <c r="N45" s="53">
        <v>16809.914516129033</v>
      </c>
    </row>
    <row r="46" spans="1:24">
      <c r="A46" s="5">
        <v>1</v>
      </c>
      <c r="B46" s="5">
        <v>7968</v>
      </c>
      <c r="C46" s="5">
        <v>13023</v>
      </c>
      <c r="D46" s="5">
        <v>206</v>
      </c>
      <c r="E46" s="5">
        <v>223</v>
      </c>
      <c r="F46" s="5">
        <v>6734</v>
      </c>
      <c r="G46" s="5">
        <v>3492</v>
      </c>
      <c r="H46" s="5">
        <v>138</v>
      </c>
      <c r="I46" s="5">
        <v>4</v>
      </c>
      <c r="J46" s="5">
        <v>57</v>
      </c>
      <c r="K46" s="5">
        <v>10</v>
      </c>
      <c r="N46" s="53">
        <v>35773.785483870968</v>
      </c>
    </row>
    <row r="47" spans="1:24">
      <c r="A47" s="5">
        <v>1</v>
      </c>
      <c r="B47" s="5">
        <v>16576</v>
      </c>
      <c r="C47" s="5">
        <v>30612</v>
      </c>
      <c r="D47" s="5">
        <v>3572</v>
      </c>
      <c r="E47" s="5">
        <v>4802</v>
      </c>
      <c r="F47" s="5">
        <v>24363</v>
      </c>
      <c r="G47" s="5">
        <v>12888</v>
      </c>
      <c r="H47" s="5">
        <v>3014</v>
      </c>
      <c r="I47" s="5">
        <v>4</v>
      </c>
      <c r="J47" s="5">
        <v>174</v>
      </c>
      <c r="K47" s="5">
        <v>36</v>
      </c>
      <c r="N47" s="53">
        <v>1111.3185483870966</v>
      </c>
    </row>
    <row r="48" spans="1:24">
      <c r="A48" s="5">
        <v>1</v>
      </c>
      <c r="B48" s="5">
        <v>1925</v>
      </c>
      <c r="C48" s="5">
        <v>3481</v>
      </c>
      <c r="D48" s="5">
        <v>97</v>
      </c>
      <c r="E48" s="5">
        <v>126</v>
      </c>
      <c r="F48" s="5">
        <v>2307</v>
      </c>
      <c r="G48" s="5">
        <v>1180</v>
      </c>
      <c r="H48" s="5">
        <v>77</v>
      </c>
      <c r="I48" s="5">
        <v>6</v>
      </c>
      <c r="J48" s="5">
        <v>18</v>
      </c>
      <c r="K48" s="5">
        <v>8</v>
      </c>
      <c r="N48" s="53">
        <v>1709.4532258064517</v>
      </c>
    </row>
    <row r="49" spans="1:24">
      <c r="A49" s="5">
        <v>1</v>
      </c>
      <c r="B49" s="5">
        <v>3786</v>
      </c>
      <c r="C49" s="5">
        <v>7329</v>
      </c>
      <c r="D49" s="5">
        <v>338</v>
      </c>
      <c r="E49" s="5">
        <v>450</v>
      </c>
      <c r="F49" s="5">
        <v>6336</v>
      </c>
      <c r="G49" s="5">
        <v>3216</v>
      </c>
      <c r="H49" s="5">
        <v>280</v>
      </c>
      <c r="I49" s="5">
        <v>0</v>
      </c>
      <c r="J49" s="5">
        <v>77</v>
      </c>
      <c r="K49" s="5">
        <v>15</v>
      </c>
      <c r="N49" s="53">
        <v>20267.949193548386</v>
      </c>
    </row>
    <row r="50" spans="1:24">
      <c r="A50" s="5">
        <v>1</v>
      </c>
      <c r="B50" s="5">
        <v>1536</v>
      </c>
      <c r="C50" s="5">
        <v>3094</v>
      </c>
      <c r="D50" s="5">
        <v>84</v>
      </c>
      <c r="E50" s="5">
        <v>99</v>
      </c>
      <c r="F50" s="5">
        <v>2903</v>
      </c>
      <c r="G50" s="5">
        <v>1407</v>
      </c>
      <c r="H50" s="5">
        <v>76</v>
      </c>
      <c r="I50" s="5">
        <v>1</v>
      </c>
      <c r="J50" s="5">
        <v>12</v>
      </c>
      <c r="K50" s="5">
        <v>1</v>
      </c>
      <c r="N50" s="53">
        <v>7958.8814516129032</v>
      </c>
    </row>
    <row r="51" spans="1:24">
      <c r="A51" s="5">
        <v>1</v>
      </c>
      <c r="B51" s="5">
        <v>1728</v>
      </c>
      <c r="C51" s="5">
        <v>3155</v>
      </c>
      <c r="D51" s="5">
        <v>108</v>
      </c>
      <c r="E51" s="5">
        <v>95</v>
      </c>
      <c r="F51" s="5">
        <v>2313</v>
      </c>
      <c r="G51" s="5">
        <v>1232</v>
      </c>
      <c r="H51" s="5">
        <v>77</v>
      </c>
      <c r="I51" s="5">
        <v>1</v>
      </c>
      <c r="J51" s="5">
        <v>48</v>
      </c>
      <c r="K51" s="5">
        <v>9</v>
      </c>
      <c r="N51" s="53">
        <v>736.24112903225807</v>
      </c>
    </row>
    <row r="52" spans="1:24">
      <c r="A52" s="5">
        <v>1</v>
      </c>
      <c r="B52" s="5">
        <v>25248</v>
      </c>
      <c r="C52" s="5">
        <v>40125</v>
      </c>
      <c r="D52" s="5">
        <v>726</v>
      </c>
      <c r="E52" s="5">
        <v>863</v>
      </c>
      <c r="F52" s="5">
        <v>16132</v>
      </c>
      <c r="G52" s="5">
        <v>8608</v>
      </c>
      <c r="H52" s="5">
        <v>451</v>
      </c>
      <c r="I52" s="5">
        <v>24</v>
      </c>
      <c r="J52" s="5">
        <v>285</v>
      </c>
      <c r="K52" s="5">
        <v>28</v>
      </c>
      <c r="N52" s="53">
        <v>9.0508064516129032</v>
      </c>
    </row>
    <row r="53" spans="1:24">
      <c r="A53" s="5">
        <v>1</v>
      </c>
      <c r="B53" s="5">
        <v>4894</v>
      </c>
      <c r="C53" s="5">
        <v>8899</v>
      </c>
      <c r="D53" s="5">
        <v>355</v>
      </c>
      <c r="E53" s="5">
        <v>264</v>
      </c>
      <c r="F53" s="5">
        <v>4914</v>
      </c>
      <c r="G53" s="5">
        <v>2712</v>
      </c>
      <c r="H53" s="5">
        <v>246</v>
      </c>
      <c r="I53" s="5">
        <v>9</v>
      </c>
      <c r="J53" s="5">
        <v>202</v>
      </c>
      <c r="K53" s="5">
        <v>31</v>
      </c>
      <c r="N53" s="53">
        <v>214.76129032258063</v>
      </c>
    </row>
    <row r="54" spans="1:24">
      <c r="A54" s="5">
        <v>1</v>
      </c>
      <c r="B54" s="5">
        <v>2935</v>
      </c>
      <c r="C54" s="5">
        <v>5439</v>
      </c>
      <c r="D54" s="5">
        <v>237</v>
      </c>
      <c r="E54" s="5">
        <v>401</v>
      </c>
      <c r="F54" s="5">
        <v>3901</v>
      </c>
      <c r="G54" s="5">
        <v>2044</v>
      </c>
      <c r="H54" s="5">
        <v>201</v>
      </c>
      <c r="I54" s="5">
        <v>4</v>
      </c>
      <c r="J54" s="5">
        <v>64</v>
      </c>
      <c r="K54" s="5">
        <v>19</v>
      </c>
      <c r="N54" s="68">
        <v>32.719354838709677</v>
      </c>
    </row>
    <row r="55" spans="1:24">
      <c r="A55" s="5">
        <v>1</v>
      </c>
      <c r="B55" s="5">
        <v>2425</v>
      </c>
      <c r="C55" s="5">
        <v>4462</v>
      </c>
      <c r="D55" s="5">
        <v>260</v>
      </c>
      <c r="E55" s="5">
        <v>433</v>
      </c>
      <c r="F55" s="5">
        <v>3017</v>
      </c>
      <c r="G55" s="5">
        <v>1510</v>
      </c>
      <c r="H55" s="5">
        <v>175</v>
      </c>
      <c r="I55" s="5">
        <v>4</v>
      </c>
      <c r="J55" s="5">
        <v>66</v>
      </c>
      <c r="K55" s="5">
        <v>13</v>
      </c>
    </row>
    <row r="56" spans="1:24">
      <c r="A56" s="5">
        <v>1</v>
      </c>
      <c r="B56" s="5">
        <v>16416</v>
      </c>
      <c r="C56" s="5">
        <v>31950</v>
      </c>
      <c r="D56" s="5">
        <v>459</v>
      </c>
      <c r="E56" s="5">
        <v>539</v>
      </c>
      <c r="F56" s="5">
        <v>21436</v>
      </c>
      <c r="G56" s="5">
        <v>9568</v>
      </c>
      <c r="H56" s="5">
        <v>363</v>
      </c>
      <c r="I56" s="5">
        <v>2</v>
      </c>
      <c r="J56" s="5">
        <v>65</v>
      </c>
      <c r="K56" s="5">
        <v>14</v>
      </c>
      <c r="N56" s="63">
        <f t="array" ref="N56:X56">MMULT(N44:X44,N15:X25)</f>
        <v>1.3846578550627251E-3</v>
      </c>
      <c r="O56" s="65">
        <v>-9.5915349812904631E-9</v>
      </c>
      <c r="P56" s="65">
        <v>2.7464781595363763E-9</v>
      </c>
      <c r="Q56" s="65">
        <v>8.0737012823720411E-8</v>
      </c>
      <c r="R56" s="65">
        <v>5.7410891521643214E-8</v>
      </c>
      <c r="S56" s="65">
        <v>-4.6691156366824897E-9</v>
      </c>
      <c r="T56" s="65">
        <v>5.763223889042434E-8</v>
      </c>
      <c r="U56" s="65">
        <v>2.2203706368469028E-7</v>
      </c>
      <c r="V56" s="65">
        <v>-1.6843081930748753E-5</v>
      </c>
      <c r="W56" s="65">
        <v>-1.1599493563477295E-6</v>
      </c>
      <c r="X56" s="64">
        <v>1.5492625760568451E-5</v>
      </c>
    </row>
    <row r="57" spans="1:24">
      <c r="A57" s="5">
        <v>1</v>
      </c>
      <c r="B57" s="5">
        <v>5812</v>
      </c>
      <c r="C57" s="5">
        <v>10465</v>
      </c>
      <c r="D57" s="5">
        <v>343</v>
      </c>
      <c r="E57" s="5">
        <v>301</v>
      </c>
      <c r="F57" s="5">
        <v>4976</v>
      </c>
      <c r="G57" s="5">
        <v>2764</v>
      </c>
      <c r="H57" s="5">
        <v>240</v>
      </c>
      <c r="I57" s="5">
        <v>2</v>
      </c>
      <c r="J57" s="5">
        <v>164</v>
      </c>
      <c r="K57" s="5">
        <v>54</v>
      </c>
    </row>
    <row r="58" spans="1:24">
      <c r="A58" s="5">
        <v>1</v>
      </c>
      <c r="B58" s="5">
        <v>2545</v>
      </c>
      <c r="C58" s="5">
        <v>4846</v>
      </c>
      <c r="D58" s="5">
        <v>165</v>
      </c>
      <c r="E58" s="5">
        <v>167</v>
      </c>
      <c r="F58" s="5">
        <v>3675</v>
      </c>
      <c r="G58" s="5">
        <v>1901</v>
      </c>
      <c r="H58" s="5">
        <v>134</v>
      </c>
      <c r="I58" s="5">
        <v>0</v>
      </c>
      <c r="J58" s="5">
        <v>40</v>
      </c>
      <c r="K58" s="5">
        <v>13</v>
      </c>
      <c r="M58" s="67">
        <v>0.2</v>
      </c>
      <c r="N58" s="5">
        <f>MMULT(N56:X56,N44:N54)</f>
        <v>2.1424232676971124E-3</v>
      </c>
    </row>
    <row r="59" spans="1:24">
      <c r="A59" s="5">
        <v>1</v>
      </c>
      <c r="B59" s="5">
        <v>2257</v>
      </c>
      <c r="C59" s="5">
        <v>4372</v>
      </c>
      <c r="D59" s="5">
        <v>230</v>
      </c>
      <c r="E59" s="5">
        <v>327</v>
      </c>
      <c r="F59" s="5">
        <v>3188</v>
      </c>
      <c r="G59" s="5">
        <v>1557</v>
      </c>
      <c r="H59" s="5">
        <v>168</v>
      </c>
      <c r="I59" s="5">
        <v>3</v>
      </c>
      <c r="J59" s="5">
        <v>76</v>
      </c>
      <c r="K59" s="5">
        <v>11</v>
      </c>
    </row>
    <row r="60" spans="1:24">
      <c r="A60" s="5">
        <v>1</v>
      </c>
      <c r="B60" s="5">
        <v>27072</v>
      </c>
      <c r="C60" s="5">
        <v>84885</v>
      </c>
      <c r="D60" s="5">
        <v>421</v>
      </c>
      <c r="E60" s="5">
        <v>487</v>
      </c>
      <c r="F60" s="5">
        <v>35637</v>
      </c>
      <c r="G60" s="5">
        <v>9712</v>
      </c>
      <c r="H60" s="5">
        <v>263</v>
      </c>
      <c r="I60" s="5">
        <v>4</v>
      </c>
      <c r="J60" s="5">
        <v>139</v>
      </c>
      <c r="K60" s="5">
        <v>17</v>
      </c>
    </row>
    <row r="61" spans="1:24">
      <c r="A61" s="5">
        <v>1</v>
      </c>
      <c r="B61" s="5">
        <v>10940</v>
      </c>
      <c r="C61" s="5">
        <v>27951</v>
      </c>
      <c r="D61" s="5">
        <v>417</v>
      </c>
      <c r="E61" s="5">
        <v>591</v>
      </c>
      <c r="F61" s="5">
        <v>15066</v>
      </c>
      <c r="G61" s="5">
        <v>5100</v>
      </c>
      <c r="H61" s="5">
        <v>319</v>
      </c>
      <c r="I61" s="5">
        <v>8</v>
      </c>
      <c r="J61" s="5">
        <v>101</v>
      </c>
      <c r="K61" s="5">
        <v>14</v>
      </c>
    </row>
    <row r="62" spans="1:24">
      <c r="A62" s="5">
        <v>1</v>
      </c>
      <c r="B62" s="5">
        <v>50912</v>
      </c>
      <c r="C62" s="5">
        <v>164528</v>
      </c>
      <c r="D62" s="5">
        <v>630</v>
      </c>
      <c r="E62" s="5">
        <v>952</v>
      </c>
      <c r="F62" s="5">
        <v>54653</v>
      </c>
      <c r="G62" s="5">
        <v>12704</v>
      </c>
      <c r="H62" s="5">
        <v>346</v>
      </c>
      <c r="I62" s="5">
        <v>8</v>
      </c>
      <c r="J62" s="5">
        <v>144</v>
      </c>
      <c r="K62" s="5">
        <v>10</v>
      </c>
    </row>
    <row r="63" spans="1:24">
      <c r="A63" s="5">
        <v>1</v>
      </c>
      <c r="B63" s="5">
        <v>28752</v>
      </c>
      <c r="C63" s="5">
        <v>47358</v>
      </c>
      <c r="D63" s="5">
        <v>802</v>
      </c>
      <c r="E63" s="5">
        <v>1268</v>
      </c>
      <c r="F63" s="5">
        <v>14091</v>
      </c>
      <c r="G63" s="5">
        <v>7456</v>
      </c>
      <c r="H63" s="5">
        <v>408</v>
      </c>
      <c r="I63" s="5">
        <v>10</v>
      </c>
      <c r="J63" s="5">
        <v>179</v>
      </c>
      <c r="K63" s="5">
        <v>13</v>
      </c>
    </row>
    <row r="64" spans="1:24">
      <c r="A64" s="5">
        <v>1</v>
      </c>
      <c r="B64" s="5">
        <v>27216</v>
      </c>
      <c r="C64" s="5">
        <v>81908</v>
      </c>
      <c r="D64" s="5">
        <v>541</v>
      </c>
      <c r="E64" s="5">
        <v>540</v>
      </c>
      <c r="F64" s="5">
        <v>26869</v>
      </c>
      <c r="G64" s="5">
        <v>7760</v>
      </c>
      <c r="H64" s="5">
        <v>315</v>
      </c>
      <c r="I64" s="5">
        <v>4</v>
      </c>
      <c r="J64" s="5">
        <v>219</v>
      </c>
      <c r="K64" s="5">
        <v>22</v>
      </c>
    </row>
    <row r="65" spans="1:11">
      <c r="A65" s="5">
        <v>1</v>
      </c>
      <c r="B65" s="5">
        <v>2352</v>
      </c>
      <c r="C65" s="5">
        <v>5234</v>
      </c>
      <c r="D65" s="5">
        <v>232</v>
      </c>
      <c r="E65" s="5">
        <v>258</v>
      </c>
      <c r="F65" s="5">
        <v>4101</v>
      </c>
      <c r="G65" s="5">
        <v>1761</v>
      </c>
      <c r="H65" s="5">
        <v>181</v>
      </c>
      <c r="I65" s="5">
        <v>2</v>
      </c>
      <c r="J65" s="5">
        <v>60</v>
      </c>
      <c r="K65" s="5">
        <v>7</v>
      </c>
    </row>
    <row r="66" spans="1:11">
      <c r="A66" s="5">
        <v>1</v>
      </c>
      <c r="B66" s="5">
        <v>3416</v>
      </c>
      <c r="C66" s="5">
        <v>6167</v>
      </c>
      <c r="D66" s="5">
        <v>356</v>
      </c>
      <c r="E66" s="5">
        <v>641</v>
      </c>
      <c r="F66" s="5">
        <v>4530</v>
      </c>
      <c r="G66" s="5">
        <v>2388</v>
      </c>
      <c r="H66" s="5">
        <v>280</v>
      </c>
      <c r="I66" s="5">
        <v>19</v>
      </c>
      <c r="J66" s="5">
        <v>77</v>
      </c>
      <c r="K66" s="5">
        <v>23</v>
      </c>
    </row>
    <row r="67" spans="1:11">
      <c r="A67" s="5">
        <v>1</v>
      </c>
      <c r="B67" s="5">
        <v>2149</v>
      </c>
      <c r="C67" s="5">
        <v>4120</v>
      </c>
      <c r="D67" s="5">
        <v>197</v>
      </c>
      <c r="E67" s="5">
        <v>219</v>
      </c>
      <c r="F67" s="5">
        <v>3302</v>
      </c>
      <c r="G67" s="5">
        <v>1640</v>
      </c>
      <c r="H67" s="5">
        <v>161</v>
      </c>
      <c r="I67" s="5">
        <v>0</v>
      </c>
      <c r="J67" s="5">
        <v>48</v>
      </c>
      <c r="K67" s="5">
        <v>7</v>
      </c>
    </row>
    <row r="68" spans="1:11">
      <c r="A68" s="5">
        <v>1</v>
      </c>
      <c r="B68" s="5">
        <v>53456</v>
      </c>
      <c r="C68" s="5">
        <v>93790</v>
      </c>
      <c r="D68" s="5">
        <v>1576</v>
      </c>
      <c r="E68" s="5">
        <v>1469</v>
      </c>
      <c r="F68" s="5">
        <v>32646</v>
      </c>
      <c r="G68" s="5">
        <v>14912</v>
      </c>
      <c r="H68" s="5">
        <v>884</v>
      </c>
      <c r="I68" s="5">
        <v>20</v>
      </c>
      <c r="J68" s="5">
        <v>697</v>
      </c>
      <c r="K68" s="5">
        <v>70</v>
      </c>
    </row>
    <row r="69" spans="1:11">
      <c r="A69" s="5">
        <v>1</v>
      </c>
      <c r="B69" s="5">
        <v>2168</v>
      </c>
      <c r="C69" s="5">
        <v>3891</v>
      </c>
      <c r="D69" s="5">
        <v>211</v>
      </c>
      <c r="E69" s="5">
        <v>202</v>
      </c>
      <c r="F69" s="5">
        <v>2873</v>
      </c>
      <c r="G69" s="5">
        <v>1539</v>
      </c>
      <c r="H69" s="5">
        <v>171</v>
      </c>
      <c r="I69" s="5">
        <v>0</v>
      </c>
      <c r="J69" s="5">
        <v>53</v>
      </c>
      <c r="K69" s="5">
        <v>17</v>
      </c>
    </row>
    <row r="70" spans="1:11">
      <c r="A70" s="5">
        <v>1</v>
      </c>
      <c r="B70" s="5">
        <v>3102</v>
      </c>
      <c r="C70" s="5">
        <v>5939</v>
      </c>
      <c r="D70" s="5">
        <v>360</v>
      </c>
      <c r="E70" s="5">
        <v>512</v>
      </c>
      <c r="F70" s="5">
        <v>3537</v>
      </c>
      <c r="G70" s="5">
        <v>1780</v>
      </c>
      <c r="H70" s="5">
        <v>275</v>
      </c>
      <c r="I70" s="5">
        <v>7</v>
      </c>
      <c r="J70" s="5">
        <v>84</v>
      </c>
      <c r="K70" s="5">
        <v>28</v>
      </c>
    </row>
    <row r="71" spans="1:11">
      <c r="A71" s="5">
        <v>1</v>
      </c>
      <c r="B71" s="5">
        <v>39344</v>
      </c>
      <c r="C71" s="5">
        <v>103050</v>
      </c>
      <c r="D71" s="5">
        <v>588</v>
      </c>
      <c r="E71" s="5">
        <v>695</v>
      </c>
      <c r="F71" s="5">
        <v>39304</v>
      </c>
      <c r="G71" s="5">
        <v>11392</v>
      </c>
      <c r="H71" s="5">
        <v>336</v>
      </c>
      <c r="I71" s="5">
        <v>7</v>
      </c>
      <c r="J71" s="5">
        <v>146</v>
      </c>
      <c r="K71" s="5">
        <v>9</v>
      </c>
    </row>
    <row r="72" spans="1:11">
      <c r="A72" s="5">
        <v>1</v>
      </c>
      <c r="B72" s="5">
        <v>100768</v>
      </c>
      <c r="C72" s="5">
        <v>220447</v>
      </c>
      <c r="D72" s="5">
        <v>2101</v>
      </c>
      <c r="E72" s="5">
        <v>2331</v>
      </c>
      <c r="F72" s="5">
        <v>59658</v>
      </c>
      <c r="G72" s="5">
        <v>18880</v>
      </c>
      <c r="H72" s="5">
        <v>885</v>
      </c>
      <c r="I72" s="5">
        <v>17</v>
      </c>
      <c r="J72" s="5">
        <v>449</v>
      </c>
      <c r="K72" s="5">
        <v>84</v>
      </c>
    </row>
    <row r="73" spans="1:11">
      <c r="A73" s="5">
        <v>1</v>
      </c>
      <c r="B73" s="5">
        <v>9056</v>
      </c>
      <c r="C73" s="5">
        <v>16362</v>
      </c>
      <c r="D73" s="5">
        <v>1006</v>
      </c>
      <c r="E73" s="5">
        <v>1153</v>
      </c>
      <c r="F73" s="5">
        <v>9562</v>
      </c>
      <c r="G73" s="5">
        <v>5180</v>
      </c>
      <c r="H73" s="5">
        <v>740</v>
      </c>
      <c r="I73" s="5">
        <v>3</v>
      </c>
      <c r="J73" s="5">
        <v>226</v>
      </c>
      <c r="K73" s="5">
        <v>44</v>
      </c>
    </row>
    <row r="74" spans="1:11">
      <c r="A74" s="5">
        <v>1</v>
      </c>
      <c r="B74" s="5">
        <v>11444</v>
      </c>
      <c r="C74" s="5">
        <v>46054</v>
      </c>
      <c r="D74" s="5">
        <v>555</v>
      </c>
      <c r="E74" s="5">
        <v>717</v>
      </c>
      <c r="F74" s="5">
        <v>13737</v>
      </c>
      <c r="G74" s="5">
        <v>4320</v>
      </c>
      <c r="H74" s="5">
        <v>438</v>
      </c>
      <c r="I74" s="5">
        <v>14</v>
      </c>
      <c r="J74" s="5">
        <v>172</v>
      </c>
      <c r="K74" s="5">
        <v>47</v>
      </c>
    </row>
    <row r="75" spans="1:11">
      <c r="A75" s="5">
        <v>1</v>
      </c>
      <c r="B75" s="5">
        <v>13544</v>
      </c>
      <c r="C75" s="5">
        <v>30235</v>
      </c>
      <c r="D75" s="5">
        <v>517</v>
      </c>
      <c r="E75" s="5">
        <v>667</v>
      </c>
      <c r="F75" s="5">
        <v>26622</v>
      </c>
      <c r="G75" s="5">
        <v>11760</v>
      </c>
      <c r="H75" s="5">
        <v>447</v>
      </c>
      <c r="I75" s="5">
        <v>2</v>
      </c>
      <c r="J75" s="5">
        <v>99</v>
      </c>
      <c r="K75" s="5">
        <v>13</v>
      </c>
    </row>
    <row r="76" spans="1:11">
      <c r="A76" s="5">
        <v>1</v>
      </c>
      <c r="B76" s="5">
        <v>37376</v>
      </c>
      <c r="C76" s="5">
        <v>68610</v>
      </c>
      <c r="D76" s="5">
        <v>1150</v>
      </c>
      <c r="E76" s="5">
        <v>1341</v>
      </c>
      <c r="F76" s="5">
        <v>22100</v>
      </c>
      <c r="G76" s="5">
        <v>10880</v>
      </c>
      <c r="H76" s="5">
        <v>724</v>
      </c>
      <c r="I76" s="5">
        <v>20</v>
      </c>
      <c r="J76" s="5">
        <v>411</v>
      </c>
      <c r="K76" s="5">
        <v>74</v>
      </c>
    </row>
    <row r="77" spans="1:11">
      <c r="A77" s="5">
        <v>1</v>
      </c>
      <c r="B77" s="5">
        <v>1228</v>
      </c>
      <c r="C77" s="5">
        <v>2392</v>
      </c>
      <c r="D77" s="5">
        <v>17</v>
      </c>
      <c r="E77" s="5">
        <v>19</v>
      </c>
      <c r="F77" s="5">
        <v>2392</v>
      </c>
      <c r="G77" s="5">
        <v>1228</v>
      </c>
      <c r="H77" s="5">
        <v>17</v>
      </c>
      <c r="I77" s="5">
        <v>0</v>
      </c>
      <c r="J77" s="5">
        <v>0</v>
      </c>
      <c r="K77" s="5">
        <v>0</v>
      </c>
    </row>
    <row r="78" spans="1:11">
      <c r="A78" s="5">
        <v>1</v>
      </c>
      <c r="B78" s="5">
        <v>22984</v>
      </c>
      <c r="C78" s="5">
        <v>59040</v>
      </c>
      <c r="D78" s="5">
        <v>438</v>
      </c>
      <c r="E78" s="5">
        <v>542</v>
      </c>
      <c r="F78" s="5">
        <v>12716</v>
      </c>
      <c r="G78" s="5">
        <v>4968</v>
      </c>
      <c r="H78" s="5">
        <v>262</v>
      </c>
      <c r="I78" s="5">
        <v>4</v>
      </c>
      <c r="J78" s="5">
        <v>85</v>
      </c>
      <c r="K78" s="5">
        <v>8</v>
      </c>
    </row>
    <row r="79" spans="1:11">
      <c r="A79" s="5">
        <v>1</v>
      </c>
      <c r="B79" s="5">
        <v>1445</v>
      </c>
      <c r="C79" s="5">
        <v>2774</v>
      </c>
      <c r="D79" s="5">
        <v>217</v>
      </c>
      <c r="E79" s="5">
        <v>211</v>
      </c>
      <c r="F79" s="5">
        <v>1924</v>
      </c>
      <c r="G79" s="5">
        <v>1005</v>
      </c>
      <c r="H79" s="5">
        <v>154</v>
      </c>
      <c r="I79" s="5">
        <v>0</v>
      </c>
      <c r="J79" s="5">
        <v>56</v>
      </c>
      <c r="K79" s="5">
        <v>8</v>
      </c>
    </row>
    <row r="80" spans="1:11">
      <c r="A80" s="5">
        <v>1</v>
      </c>
      <c r="B80" s="5">
        <v>3754</v>
      </c>
      <c r="C80" s="5">
        <v>8533</v>
      </c>
      <c r="D80" s="5">
        <v>658</v>
      </c>
      <c r="E80" s="5">
        <v>2085</v>
      </c>
      <c r="F80" s="5">
        <v>6838</v>
      </c>
      <c r="G80" s="5">
        <v>3224</v>
      </c>
      <c r="H80" s="5">
        <v>598</v>
      </c>
      <c r="I80" s="5">
        <v>2</v>
      </c>
      <c r="J80" s="5">
        <v>29</v>
      </c>
      <c r="K80" s="5">
        <v>7</v>
      </c>
    </row>
    <row r="81" spans="1:11">
      <c r="A81" s="5">
        <v>1</v>
      </c>
      <c r="B81" s="5">
        <v>8728</v>
      </c>
      <c r="C81" s="5">
        <v>17827</v>
      </c>
      <c r="D81" s="5">
        <v>2295</v>
      </c>
      <c r="E81" s="5">
        <v>2828</v>
      </c>
      <c r="F81" s="5">
        <v>15418</v>
      </c>
      <c r="G81" s="5">
        <v>7344</v>
      </c>
      <c r="H81" s="5">
        <v>2099</v>
      </c>
      <c r="I81" s="5">
        <v>2</v>
      </c>
      <c r="J81" s="5">
        <v>86</v>
      </c>
      <c r="K81" s="5">
        <v>13</v>
      </c>
    </row>
    <row r="82" spans="1:11">
      <c r="A82" s="5">
        <v>1</v>
      </c>
      <c r="B82" s="5">
        <v>5990</v>
      </c>
      <c r="C82" s="5">
        <v>11123</v>
      </c>
      <c r="D82" s="5">
        <v>657</v>
      </c>
      <c r="E82" s="5">
        <v>512</v>
      </c>
      <c r="F82" s="5">
        <v>5057</v>
      </c>
      <c r="G82" s="5">
        <v>2628</v>
      </c>
      <c r="H82" s="5">
        <v>428</v>
      </c>
      <c r="I82" s="5">
        <v>18</v>
      </c>
      <c r="J82" s="5">
        <v>370</v>
      </c>
      <c r="K82" s="5">
        <v>53</v>
      </c>
    </row>
    <row r="83" spans="1:11">
      <c r="A83" s="5">
        <v>1</v>
      </c>
      <c r="B83" s="5">
        <v>4582</v>
      </c>
      <c r="C83" s="5">
        <v>9193</v>
      </c>
      <c r="D83" s="5">
        <v>454</v>
      </c>
      <c r="E83" s="5">
        <v>431</v>
      </c>
      <c r="F83" s="5">
        <v>3691</v>
      </c>
      <c r="G83" s="5">
        <v>1722</v>
      </c>
      <c r="H83" s="5">
        <v>305</v>
      </c>
      <c r="I83" s="5">
        <v>5</v>
      </c>
      <c r="J83" s="5">
        <v>190</v>
      </c>
      <c r="K83" s="5">
        <v>57</v>
      </c>
    </row>
    <row r="84" spans="1:11">
      <c r="A84" s="5">
        <v>1</v>
      </c>
      <c r="B84" s="5">
        <v>2938</v>
      </c>
      <c r="C84" s="5">
        <v>5799</v>
      </c>
      <c r="D84" s="5">
        <v>321</v>
      </c>
      <c r="E84" s="5">
        <v>379</v>
      </c>
      <c r="F84" s="5">
        <v>3668</v>
      </c>
      <c r="G84" s="5">
        <v>1848</v>
      </c>
      <c r="H84" s="5">
        <v>236</v>
      </c>
      <c r="I84" s="5">
        <v>2</v>
      </c>
      <c r="J84" s="5">
        <v>101</v>
      </c>
      <c r="K84" s="5">
        <v>19</v>
      </c>
    </row>
    <row r="85" spans="1:11">
      <c r="A85" s="5">
        <v>1</v>
      </c>
      <c r="B85" s="5">
        <v>6692</v>
      </c>
      <c r="C85" s="5">
        <v>13092</v>
      </c>
      <c r="D85" s="5">
        <v>199</v>
      </c>
      <c r="E85" s="5">
        <v>141</v>
      </c>
      <c r="F85" s="5">
        <v>7549</v>
      </c>
      <c r="G85" s="5">
        <v>3336</v>
      </c>
      <c r="H85" s="5">
        <v>156</v>
      </c>
      <c r="I85" s="5">
        <v>2</v>
      </c>
      <c r="J85" s="5">
        <v>99</v>
      </c>
      <c r="K85" s="5">
        <v>16</v>
      </c>
    </row>
    <row r="86" spans="1:11">
      <c r="A86" s="5">
        <v>1</v>
      </c>
      <c r="B86" s="5">
        <v>2566</v>
      </c>
      <c r="C86" s="5">
        <v>5244</v>
      </c>
      <c r="D86" s="5">
        <v>384</v>
      </c>
      <c r="E86" s="5">
        <v>469</v>
      </c>
      <c r="F86" s="5">
        <v>3834</v>
      </c>
      <c r="G86" s="5">
        <v>1806</v>
      </c>
      <c r="H86" s="5">
        <v>266</v>
      </c>
      <c r="I86" s="5">
        <v>10</v>
      </c>
      <c r="J86" s="5">
        <v>140</v>
      </c>
      <c r="K86" s="5">
        <v>8</v>
      </c>
    </row>
    <row r="87" spans="1:11">
      <c r="A87" s="5">
        <v>1</v>
      </c>
      <c r="B87" s="5">
        <v>21176</v>
      </c>
      <c r="C87" s="5">
        <v>54779</v>
      </c>
      <c r="D87" s="5">
        <v>330</v>
      </c>
      <c r="E87" s="5">
        <v>329</v>
      </c>
      <c r="F87" s="5">
        <v>13858</v>
      </c>
      <c r="G87" s="5">
        <v>5248</v>
      </c>
      <c r="H87" s="5">
        <v>185</v>
      </c>
      <c r="I87" s="5">
        <v>2</v>
      </c>
      <c r="J87" s="5">
        <v>130</v>
      </c>
      <c r="K87" s="5">
        <v>31</v>
      </c>
    </row>
    <row r="88" spans="1:11">
      <c r="A88" s="5">
        <v>1</v>
      </c>
      <c r="B88" s="5">
        <v>4012</v>
      </c>
      <c r="C88" s="5">
        <v>7955</v>
      </c>
      <c r="D88" s="5">
        <v>550</v>
      </c>
      <c r="E88" s="5">
        <v>477</v>
      </c>
      <c r="F88" s="5">
        <v>4625</v>
      </c>
      <c r="G88" s="5">
        <v>2218</v>
      </c>
      <c r="H88" s="5">
        <v>403</v>
      </c>
      <c r="I88" s="5">
        <v>3</v>
      </c>
      <c r="J88" s="5">
        <v>270</v>
      </c>
      <c r="K88" s="5">
        <v>38</v>
      </c>
    </row>
    <row r="89" spans="1:11">
      <c r="A89" s="5">
        <v>1</v>
      </c>
      <c r="B89" s="5">
        <v>1531</v>
      </c>
      <c r="C89" s="5">
        <v>2838</v>
      </c>
      <c r="D89" s="5">
        <v>212</v>
      </c>
      <c r="E89" s="5">
        <v>1359</v>
      </c>
      <c r="F89" s="5">
        <v>1210</v>
      </c>
      <c r="G89" s="5">
        <v>690</v>
      </c>
      <c r="H89" s="5">
        <v>143</v>
      </c>
      <c r="I89" s="5">
        <v>3</v>
      </c>
      <c r="J89" s="5">
        <v>30</v>
      </c>
      <c r="K89" s="5">
        <v>6</v>
      </c>
    </row>
    <row r="90" spans="1:11">
      <c r="A90" s="5">
        <v>1</v>
      </c>
      <c r="B90" s="5">
        <v>2938</v>
      </c>
      <c r="C90" s="5">
        <v>6056</v>
      </c>
      <c r="D90" s="5">
        <v>374</v>
      </c>
      <c r="E90" s="5">
        <v>483</v>
      </c>
      <c r="F90" s="5">
        <v>4509</v>
      </c>
      <c r="G90" s="5">
        <v>2078</v>
      </c>
      <c r="H90" s="5">
        <v>287</v>
      </c>
      <c r="I90" s="5">
        <v>2</v>
      </c>
      <c r="J90" s="5">
        <v>107</v>
      </c>
      <c r="K90" s="5">
        <v>17</v>
      </c>
    </row>
    <row r="91" spans="1:11">
      <c r="A91" s="5">
        <v>1</v>
      </c>
      <c r="B91" s="5">
        <v>24720</v>
      </c>
      <c r="C91" s="5">
        <v>37240</v>
      </c>
      <c r="D91" s="5">
        <v>845</v>
      </c>
      <c r="E91" s="5">
        <v>850</v>
      </c>
      <c r="F91" s="5">
        <v>14475</v>
      </c>
      <c r="G91" s="5">
        <v>8120</v>
      </c>
      <c r="H91" s="5">
        <v>504</v>
      </c>
      <c r="I91" s="5">
        <v>13</v>
      </c>
      <c r="J91" s="5">
        <v>331</v>
      </c>
      <c r="K91" s="5">
        <v>77</v>
      </c>
    </row>
    <row r="92" spans="1:11">
      <c r="A92" s="5">
        <v>1</v>
      </c>
      <c r="B92" s="5">
        <v>2219</v>
      </c>
      <c r="C92" s="5">
        <v>4545</v>
      </c>
      <c r="D92" s="5">
        <v>287</v>
      </c>
      <c r="E92" s="5">
        <v>329</v>
      </c>
      <c r="F92" s="5">
        <v>3189</v>
      </c>
      <c r="G92" s="5">
        <v>1495</v>
      </c>
      <c r="H92" s="5">
        <v>221</v>
      </c>
      <c r="I92" s="5">
        <v>0</v>
      </c>
      <c r="J92" s="5">
        <v>78</v>
      </c>
      <c r="K92" s="5">
        <v>13</v>
      </c>
    </row>
    <row r="93" spans="1:11">
      <c r="A93" s="5">
        <v>1</v>
      </c>
      <c r="B93" s="5">
        <v>4732</v>
      </c>
      <c r="C93" s="5">
        <v>9303</v>
      </c>
      <c r="D93" s="5">
        <v>607</v>
      </c>
      <c r="E93" s="5">
        <v>518</v>
      </c>
      <c r="F93" s="5">
        <v>6201</v>
      </c>
      <c r="G93" s="5">
        <v>3136</v>
      </c>
      <c r="H93" s="5">
        <v>445</v>
      </c>
      <c r="I93" s="5">
        <v>9</v>
      </c>
      <c r="J93" s="5">
        <v>301</v>
      </c>
      <c r="K93" s="5">
        <v>32</v>
      </c>
    </row>
    <row r="94" spans="1:11">
      <c r="A94" s="5">
        <v>1</v>
      </c>
      <c r="B94" s="5">
        <v>2225</v>
      </c>
      <c r="C94" s="5">
        <v>4239</v>
      </c>
      <c r="D94" s="5">
        <v>310</v>
      </c>
      <c r="E94" s="5">
        <v>289</v>
      </c>
      <c r="F94" s="5">
        <v>2570</v>
      </c>
      <c r="G94" s="5">
        <v>1389</v>
      </c>
      <c r="H94" s="5">
        <v>233</v>
      </c>
      <c r="I94" s="5">
        <v>2</v>
      </c>
      <c r="J94" s="5">
        <v>111</v>
      </c>
      <c r="K94" s="5">
        <v>16</v>
      </c>
    </row>
    <row r="95" spans="1:11">
      <c r="A95" s="5">
        <v>1</v>
      </c>
      <c r="B95" s="5">
        <v>2626</v>
      </c>
      <c r="C95" s="5">
        <v>4943</v>
      </c>
      <c r="D95" s="5">
        <v>316</v>
      </c>
      <c r="E95" s="5">
        <v>299</v>
      </c>
      <c r="F95" s="5">
        <v>3047</v>
      </c>
      <c r="G95" s="5">
        <v>1605</v>
      </c>
      <c r="H95" s="5">
        <v>244</v>
      </c>
      <c r="I95" s="5">
        <v>2</v>
      </c>
      <c r="J95" s="5">
        <v>124</v>
      </c>
      <c r="K95" s="5">
        <v>22</v>
      </c>
    </row>
    <row r="96" spans="1:11">
      <c r="A96" s="5">
        <v>1</v>
      </c>
      <c r="B96" s="5">
        <v>3090</v>
      </c>
      <c r="C96" s="5">
        <v>5744</v>
      </c>
      <c r="D96" s="5">
        <v>391</v>
      </c>
      <c r="E96" s="5">
        <v>360</v>
      </c>
      <c r="F96" s="5">
        <v>3521</v>
      </c>
      <c r="G96" s="5">
        <v>1796</v>
      </c>
      <c r="H96" s="5">
        <v>293</v>
      </c>
      <c r="I96" s="5">
        <v>5</v>
      </c>
      <c r="J96" s="5">
        <v>153</v>
      </c>
      <c r="K96" s="5">
        <v>27</v>
      </c>
    </row>
    <row r="97" spans="1:11">
      <c r="A97" s="5">
        <v>1</v>
      </c>
      <c r="B97" s="5">
        <v>1101</v>
      </c>
      <c r="C97" s="5">
        <v>2548</v>
      </c>
      <c r="D97" s="5">
        <v>324</v>
      </c>
      <c r="E97" s="5">
        <v>2418</v>
      </c>
      <c r="F97" s="5">
        <v>1284</v>
      </c>
      <c r="G97" s="5">
        <v>704</v>
      </c>
      <c r="H97" s="5">
        <v>220</v>
      </c>
      <c r="I97" s="5">
        <v>3</v>
      </c>
      <c r="J97" s="5">
        <v>51</v>
      </c>
      <c r="K97" s="5">
        <v>11</v>
      </c>
    </row>
    <row r="98" spans="1:11">
      <c r="A98" s="5">
        <v>1</v>
      </c>
      <c r="B98" s="5">
        <v>2819</v>
      </c>
      <c r="C98" s="5">
        <v>5230</v>
      </c>
      <c r="D98" s="5">
        <v>318</v>
      </c>
      <c r="E98" s="5">
        <v>303</v>
      </c>
      <c r="F98" s="5">
        <v>3128</v>
      </c>
      <c r="G98" s="5">
        <v>1622</v>
      </c>
      <c r="H98" s="5">
        <v>240</v>
      </c>
      <c r="I98" s="5">
        <v>1</v>
      </c>
      <c r="J98" s="5">
        <v>115</v>
      </c>
      <c r="K98" s="5">
        <v>26</v>
      </c>
    </row>
    <row r="99" spans="1:11">
      <c r="A99" s="5">
        <v>1</v>
      </c>
      <c r="B99" s="5">
        <v>12468</v>
      </c>
      <c r="C99" s="5">
        <v>24917</v>
      </c>
      <c r="D99" s="5">
        <v>2143</v>
      </c>
      <c r="E99" s="5">
        <v>2576</v>
      </c>
      <c r="F99" s="5">
        <v>15850</v>
      </c>
      <c r="G99" s="5">
        <v>7636</v>
      </c>
      <c r="H99" s="5">
        <v>1661</v>
      </c>
      <c r="I99" s="5">
        <v>7</v>
      </c>
      <c r="J99" s="5">
        <v>310</v>
      </c>
      <c r="K99" s="5">
        <v>61</v>
      </c>
    </row>
    <row r="100" spans="1:11">
      <c r="A100" s="5">
        <v>1</v>
      </c>
      <c r="B100" s="5">
        <v>12776</v>
      </c>
      <c r="C100" s="5">
        <v>21893</v>
      </c>
      <c r="D100" s="5">
        <v>785</v>
      </c>
      <c r="E100" s="5">
        <v>881</v>
      </c>
      <c r="F100" s="5">
        <v>13272</v>
      </c>
      <c r="G100" s="5">
        <v>7800</v>
      </c>
      <c r="H100" s="5">
        <v>575</v>
      </c>
      <c r="I100" s="5">
        <v>12</v>
      </c>
      <c r="J100" s="5">
        <v>328</v>
      </c>
      <c r="K100" s="5">
        <v>90</v>
      </c>
    </row>
    <row r="101" spans="1:11">
      <c r="A101" s="5">
        <v>1</v>
      </c>
      <c r="B101" s="5">
        <v>1357</v>
      </c>
      <c r="C101" s="5">
        <v>2453</v>
      </c>
      <c r="D101" s="5">
        <v>37</v>
      </c>
      <c r="E101" s="5">
        <v>55</v>
      </c>
      <c r="F101" s="5">
        <v>2154</v>
      </c>
      <c r="G101" s="5">
        <v>1120</v>
      </c>
      <c r="H101" s="5">
        <v>32</v>
      </c>
      <c r="I101" s="5">
        <v>0</v>
      </c>
      <c r="J101" s="5">
        <v>0</v>
      </c>
      <c r="K101" s="5">
        <v>0</v>
      </c>
    </row>
    <row r="102" spans="1:11">
      <c r="A102" s="5">
        <v>1</v>
      </c>
      <c r="B102" s="5">
        <v>68896</v>
      </c>
      <c r="C102" s="5">
        <v>104952</v>
      </c>
      <c r="D102" s="5">
        <v>2624</v>
      </c>
      <c r="E102" s="5">
        <v>1952</v>
      </c>
      <c r="F102" s="5">
        <v>35707</v>
      </c>
      <c r="G102" s="5">
        <v>19840</v>
      </c>
      <c r="H102" s="5">
        <v>1354</v>
      </c>
      <c r="I102" s="5">
        <v>26</v>
      </c>
      <c r="J102" s="5">
        <v>1505</v>
      </c>
      <c r="K102" s="5">
        <v>95</v>
      </c>
    </row>
    <row r="103" spans="1:11">
      <c r="A103" s="5">
        <v>1</v>
      </c>
      <c r="B103" s="5">
        <v>1711</v>
      </c>
      <c r="C103" s="5">
        <v>3174</v>
      </c>
      <c r="D103" s="5">
        <v>288</v>
      </c>
      <c r="E103" s="5">
        <v>339</v>
      </c>
      <c r="F103" s="5">
        <v>2226</v>
      </c>
      <c r="G103" s="5">
        <v>1118</v>
      </c>
      <c r="H103" s="5">
        <v>205</v>
      </c>
      <c r="I103" s="5">
        <v>2</v>
      </c>
      <c r="J103" s="5">
        <v>63</v>
      </c>
      <c r="K103" s="5">
        <v>14</v>
      </c>
    </row>
    <row r="104" spans="1:11">
      <c r="A104" s="5">
        <v>1</v>
      </c>
      <c r="B104" s="5">
        <v>1388</v>
      </c>
      <c r="C104" s="5">
        <v>2544</v>
      </c>
      <c r="D104" s="5">
        <v>224</v>
      </c>
      <c r="E104" s="5">
        <v>931</v>
      </c>
      <c r="F104" s="5">
        <v>2161</v>
      </c>
      <c r="G104" s="5">
        <v>1214</v>
      </c>
      <c r="H104" s="5">
        <v>172</v>
      </c>
      <c r="I104" s="5">
        <v>0</v>
      </c>
      <c r="J104" s="5">
        <v>13</v>
      </c>
      <c r="K104" s="5">
        <v>4</v>
      </c>
    </row>
    <row r="105" spans="1:11">
      <c r="A105" s="5">
        <v>1</v>
      </c>
      <c r="B105" s="5">
        <v>2645</v>
      </c>
      <c r="C105" s="5">
        <v>5472</v>
      </c>
      <c r="D105" s="5">
        <v>357</v>
      </c>
      <c r="E105" s="5">
        <v>482</v>
      </c>
      <c r="F105" s="5">
        <v>4485</v>
      </c>
      <c r="G105" s="5">
        <v>2101</v>
      </c>
      <c r="H105" s="5">
        <v>265</v>
      </c>
      <c r="I105" s="5">
        <v>4</v>
      </c>
      <c r="J105" s="5">
        <v>59</v>
      </c>
      <c r="K105" s="5">
        <v>9</v>
      </c>
    </row>
    <row r="106" spans="1:11">
      <c r="A106" s="5">
        <v>1</v>
      </c>
      <c r="B106" s="5">
        <v>70144</v>
      </c>
      <c r="C106" s="5">
        <v>111745</v>
      </c>
      <c r="D106" s="5">
        <v>3216</v>
      </c>
      <c r="E106" s="5">
        <v>4782</v>
      </c>
      <c r="F106" s="5">
        <v>43671</v>
      </c>
      <c r="G106" s="5">
        <v>20608</v>
      </c>
      <c r="H106" s="5">
        <v>1542</v>
      </c>
      <c r="I106" s="5">
        <v>42</v>
      </c>
      <c r="J106" s="5">
        <v>955</v>
      </c>
      <c r="K106" s="5">
        <v>139</v>
      </c>
    </row>
    <row r="107" spans="1:11">
      <c r="A107" s="5">
        <v>1</v>
      </c>
      <c r="B107" s="5">
        <v>3674</v>
      </c>
      <c r="C107" s="5">
        <v>7221</v>
      </c>
      <c r="D107" s="5">
        <v>452</v>
      </c>
      <c r="E107" s="5">
        <v>487</v>
      </c>
      <c r="F107" s="5">
        <v>3832</v>
      </c>
      <c r="G107" s="5">
        <v>1890</v>
      </c>
      <c r="H107" s="5">
        <v>328</v>
      </c>
      <c r="I107" s="5">
        <v>9</v>
      </c>
      <c r="J107" s="5">
        <v>181</v>
      </c>
      <c r="K107" s="5">
        <v>32</v>
      </c>
    </row>
    <row r="108" spans="1:11">
      <c r="A108" s="5">
        <v>1</v>
      </c>
      <c r="B108" s="5">
        <v>9504</v>
      </c>
      <c r="C108" s="5">
        <v>19556</v>
      </c>
      <c r="D108" s="5">
        <v>1132</v>
      </c>
      <c r="E108" s="5">
        <v>1512</v>
      </c>
      <c r="F108" s="5">
        <v>16018</v>
      </c>
      <c r="G108" s="5">
        <v>7616</v>
      </c>
      <c r="H108" s="5">
        <v>981</v>
      </c>
      <c r="I108" s="5">
        <v>17</v>
      </c>
      <c r="J108" s="5">
        <v>193</v>
      </c>
      <c r="K108" s="5">
        <v>28</v>
      </c>
    </row>
    <row r="109" spans="1:11">
      <c r="A109" s="5">
        <v>1</v>
      </c>
      <c r="B109" s="5">
        <v>2426</v>
      </c>
      <c r="C109" s="5">
        <v>4469</v>
      </c>
      <c r="D109" s="5">
        <v>320</v>
      </c>
      <c r="E109" s="5">
        <v>325</v>
      </c>
      <c r="F109" s="5">
        <v>3120</v>
      </c>
      <c r="G109" s="5">
        <v>1684</v>
      </c>
      <c r="H109" s="5">
        <v>248</v>
      </c>
      <c r="I109" s="5">
        <v>7</v>
      </c>
      <c r="J109" s="5">
        <v>125</v>
      </c>
      <c r="K109" s="5">
        <v>16</v>
      </c>
    </row>
    <row r="110" spans="1:11">
      <c r="A110" s="5">
        <v>1</v>
      </c>
      <c r="B110" s="5">
        <v>13872</v>
      </c>
      <c r="C110" s="5">
        <v>27468</v>
      </c>
      <c r="D110" s="5">
        <v>2664</v>
      </c>
      <c r="E110" s="5">
        <v>3395</v>
      </c>
      <c r="F110" s="5">
        <v>20198</v>
      </c>
      <c r="G110" s="5">
        <v>10432</v>
      </c>
      <c r="H110" s="5">
        <v>2252</v>
      </c>
      <c r="I110" s="5">
        <v>4</v>
      </c>
      <c r="J110" s="5">
        <v>217</v>
      </c>
      <c r="K110" s="5">
        <v>50</v>
      </c>
    </row>
    <row r="111" spans="1:11">
      <c r="A111" s="5">
        <v>1</v>
      </c>
      <c r="B111" s="5">
        <v>1673</v>
      </c>
      <c r="C111" s="5">
        <v>3655</v>
      </c>
      <c r="D111" s="5">
        <v>338</v>
      </c>
      <c r="E111" s="5">
        <v>1619</v>
      </c>
      <c r="F111" s="5">
        <v>2598</v>
      </c>
      <c r="G111" s="5">
        <v>1469</v>
      </c>
      <c r="H111" s="5">
        <v>268</v>
      </c>
      <c r="I111" s="5">
        <v>2</v>
      </c>
      <c r="J111" s="5">
        <v>28</v>
      </c>
      <c r="K111" s="5">
        <v>4</v>
      </c>
    </row>
    <row r="112" spans="1:11">
      <c r="A112" s="5">
        <v>1</v>
      </c>
      <c r="B112" s="5">
        <v>2428</v>
      </c>
      <c r="C112" s="5">
        <v>4510</v>
      </c>
      <c r="D112" s="5">
        <v>311</v>
      </c>
      <c r="E112" s="5">
        <v>323</v>
      </c>
      <c r="F112" s="5">
        <v>2888</v>
      </c>
      <c r="G112" s="5">
        <v>1560</v>
      </c>
      <c r="H112" s="5">
        <v>236</v>
      </c>
      <c r="I112" s="5">
        <v>4</v>
      </c>
      <c r="J112" s="5">
        <v>117</v>
      </c>
      <c r="K112" s="5">
        <v>18</v>
      </c>
    </row>
    <row r="113" spans="1:11">
      <c r="A113" s="5">
        <v>1</v>
      </c>
      <c r="B113" s="5">
        <v>2227</v>
      </c>
      <c r="C113" s="5">
        <v>4070</v>
      </c>
      <c r="D113" s="5">
        <v>369</v>
      </c>
      <c r="E113" s="5">
        <v>430</v>
      </c>
      <c r="F113" s="5">
        <v>3227</v>
      </c>
      <c r="G113" s="5">
        <v>1702</v>
      </c>
      <c r="H113" s="5">
        <v>306</v>
      </c>
      <c r="I113" s="5">
        <v>2</v>
      </c>
      <c r="J113" s="5">
        <v>79</v>
      </c>
      <c r="K113" s="5">
        <v>16</v>
      </c>
    </row>
    <row r="114" spans="1:11">
      <c r="A114" s="5">
        <v>1</v>
      </c>
      <c r="B114" s="5">
        <v>1592</v>
      </c>
      <c r="C114" s="5">
        <v>2749</v>
      </c>
      <c r="D114" s="5">
        <v>370</v>
      </c>
      <c r="E114" s="5">
        <v>414</v>
      </c>
      <c r="F114" s="5">
        <v>2551</v>
      </c>
      <c r="G114" s="5">
        <v>1454</v>
      </c>
      <c r="H114" s="5">
        <v>327</v>
      </c>
      <c r="I114" s="5">
        <v>0</v>
      </c>
      <c r="J114" s="5">
        <v>15</v>
      </c>
      <c r="K114" s="5">
        <v>2</v>
      </c>
    </row>
    <row r="115" spans="1:11">
      <c r="A115" s="5">
        <v>1</v>
      </c>
      <c r="B115" s="5">
        <v>813</v>
      </c>
      <c r="C115" s="5">
        <v>1568</v>
      </c>
      <c r="D115" s="5">
        <v>323</v>
      </c>
      <c r="E115" s="5">
        <v>387</v>
      </c>
      <c r="F115" s="5">
        <v>1402</v>
      </c>
      <c r="G115" s="5">
        <v>695</v>
      </c>
      <c r="H115" s="5">
        <v>280</v>
      </c>
      <c r="I115" s="5">
        <v>0</v>
      </c>
      <c r="J115" s="5">
        <v>4</v>
      </c>
      <c r="K115" s="5">
        <v>2</v>
      </c>
    </row>
    <row r="116" spans="1:11">
      <c r="A116" s="5">
        <v>1</v>
      </c>
      <c r="B116" s="5">
        <v>32208</v>
      </c>
      <c r="C116" s="5">
        <v>57472</v>
      </c>
      <c r="D116" s="5">
        <v>1810</v>
      </c>
      <c r="E116" s="5">
        <v>2286</v>
      </c>
      <c r="F116" s="5">
        <v>56149</v>
      </c>
      <c r="G116" s="5">
        <v>31648</v>
      </c>
      <c r="H116" s="5">
        <v>1724</v>
      </c>
      <c r="I116" s="5">
        <v>1</v>
      </c>
      <c r="J116" s="5">
        <v>431</v>
      </c>
      <c r="K116" s="5">
        <v>26</v>
      </c>
    </row>
    <row r="117" spans="1:11">
      <c r="A117" s="5">
        <v>1</v>
      </c>
      <c r="B117" s="5">
        <v>729</v>
      </c>
      <c r="C117" s="5">
        <v>1374</v>
      </c>
      <c r="D117" s="5">
        <v>303</v>
      </c>
      <c r="E117" s="5">
        <v>331</v>
      </c>
      <c r="F117" s="5">
        <v>1284</v>
      </c>
      <c r="G117" s="5">
        <v>650</v>
      </c>
      <c r="H117" s="5">
        <v>262</v>
      </c>
      <c r="I117" s="5">
        <v>0</v>
      </c>
      <c r="J117" s="5">
        <v>7</v>
      </c>
      <c r="K117" s="5">
        <v>0</v>
      </c>
    </row>
    <row r="118" spans="1:11">
      <c r="A118" s="5">
        <v>1</v>
      </c>
      <c r="B118" s="5">
        <v>834</v>
      </c>
      <c r="C118" s="5">
        <v>1570</v>
      </c>
      <c r="D118" s="5">
        <v>399</v>
      </c>
      <c r="E118" s="5">
        <v>510</v>
      </c>
      <c r="F118" s="5">
        <v>1390</v>
      </c>
      <c r="G118" s="5">
        <v>704</v>
      </c>
      <c r="H118" s="5">
        <v>351</v>
      </c>
      <c r="I118" s="5">
        <v>0</v>
      </c>
      <c r="J118" s="5">
        <v>7</v>
      </c>
      <c r="K118" s="5">
        <v>2</v>
      </c>
    </row>
    <row r="119" spans="1:11">
      <c r="A119" s="5">
        <v>1</v>
      </c>
      <c r="B119" s="5">
        <v>786</v>
      </c>
      <c r="C119" s="5">
        <v>1573</v>
      </c>
      <c r="D119" s="5">
        <v>263</v>
      </c>
      <c r="E119" s="5">
        <v>318</v>
      </c>
      <c r="F119" s="5">
        <v>1401</v>
      </c>
      <c r="G119" s="5">
        <v>660</v>
      </c>
      <c r="H119" s="5">
        <v>222</v>
      </c>
      <c r="I119" s="5">
        <v>0</v>
      </c>
      <c r="J119" s="5">
        <v>6</v>
      </c>
      <c r="K119" s="5">
        <v>2</v>
      </c>
    </row>
    <row r="120" spans="1:11">
      <c r="A120" s="5">
        <v>1</v>
      </c>
      <c r="B120" s="5">
        <v>15816</v>
      </c>
      <c r="C120" s="5">
        <v>30514</v>
      </c>
      <c r="D120" s="5">
        <v>2733</v>
      </c>
      <c r="E120" s="5">
        <v>3289</v>
      </c>
      <c r="F120" s="5">
        <v>23584</v>
      </c>
      <c r="G120" s="5">
        <v>11912</v>
      </c>
      <c r="H120" s="5">
        <v>2361</v>
      </c>
      <c r="I120" s="5">
        <v>6</v>
      </c>
      <c r="J120" s="5">
        <v>186</v>
      </c>
      <c r="K120" s="5">
        <v>40</v>
      </c>
    </row>
    <row r="121" spans="1:11">
      <c r="A121" s="5">
        <v>1</v>
      </c>
      <c r="B121" s="5">
        <v>619</v>
      </c>
      <c r="C121" s="5">
        <v>1096</v>
      </c>
      <c r="D121" s="5">
        <v>257</v>
      </c>
      <c r="E121" s="5">
        <v>292</v>
      </c>
      <c r="F121" s="5">
        <v>951</v>
      </c>
      <c r="G121" s="5">
        <v>516</v>
      </c>
      <c r="H121" s="5">
        <v>217</v>
      </c>
      <c r="I121" s="5">
        <v>1</v>
      </c>
      <c r="J121" s="5">
        <v>1</v>
      </c>
      <c r="K121" s="5">
        <v>2</v>
      </c>
    </row>
    <row r="122" spans="1:11">
      <c r="A122" s="5">
        <v>1</v>
      </c>
      <c r="B122" s="5">
        <v>617</v>
      </c>
      <c r="C122" s="5">
        <v>1071</v>
      </c>
      <c r="D122" s="5">
        <v>229</v>
      </c>
      <c r="E122" s="5">
        <v>265</v>
      </c>
      <c r="F122" s="5">
        <v>935</v>
      </c>
      <c r="G122" s="5">
        <v>521</v>
      </c>
      <c r="H122" s="5">
        <v>191</v>
      </c>
      <c r="I122" s="5">
        <v>1</v>
      </c>
      <c r="J122" s="5">
        <v>3</v>
      </c>
      <c r="K122" s="5">
        <v>2</v>
      </c>
    </row>
    <row r="123" spans="1:11">
      <c r="A123" s="5">
        <v>1</v>
      </c>
      <c r="B123" s="5">
        <v>677</v>
      </c>
      <c r="C123" s="5">
        <v>1240</v>
      </c>
      <c r="D123" s="5">
        <v>236</v>
      </c>
      <c r="E123" s="5">
        <v>264</v>
      </c>
      <c r="F123" s="5">
        <v>1098</v>
      </c>
      <c r="G123" s="5">
        <v>580</v>
      </c>
      <c r="H123" s="5">
        <v>196</v>
      </c>
      <c r="I123" s="5">
        <v>0</v>
      </c>
      <c r="J123" s="5">
        <v>7</v>
      </c>
      <c r="K123" s="5">
        <v>2</v>
      </c>
    </row>
    <row r="124" spans="1:11">
      <c r="A124" s="5">
        <v>1</v>
      </c>
      <c r="B124" s="5">
        <v>3366</v>
      </c>
      <c r="C124" s="5">
        <v>6647</v>
      </c>
      <c r="D124" s="5">
        <v>474</v>
      </c>
      <c r="E124" s="5">
        <v>495</v>
      </c>
      <c r="F124" s="5">
        <v>3180</v>
      </c>
      <c r="G124" s="5">
        <v>1674</v>
      </c>
      <c r="H124" s="5">
        <v>385</v>
      </c>
      <c r="I124" s="5">
        <v>3</v>
      </c>
      <c r="J124" s="5">
        <v>198</v>
      </c>
      <c r="K124" s="5">
        <v>41</v>
      </c>
    </row>
    <row r="125" spans="1:11">
      <c r="A125" s="5">
        <v>1</v>
      </c>
      <c r="B125" s="5">
        <v>747</v>
      </c>
      <c r="C125" s="5">
        <v>1443</v>
      </c>
      <c r="D125" s="5">
        <v>226</v>
      </c>
      <c r="E125" s="5">
        <v>287</v>
      </c>
      <c r="F125" s="5">
        <v>1252</v>
      </c>
      <c r="G125" s="5">
        <v>632</v>
      </c>
      <c r="H125" s="5">
        <v>194</v>
      </c>
      <c r="I125" s="5">
        <v>0</v>
      </c>
      <c r="J125" s="5">
        <v>9</v>
      </c>
      <c r="K125" s="5">
        <v>1</v>
      </c>
    </row>
    <row r="126" spans="1:11">
      <c r="A126" s="5">
        <v>1</v>
      </c>
      <c r="B126" s="5">
        <v>645</v>
      </c>
      <c r="C126" s="5">
        <v>1117</v>
      </c>
      <c r="D126" s="5">
        <v>195</v>
      </c>
      <c r="E126" s="5">
        <v>224</v>
      </c>
      <c r="F126" s="5">
        <v>989</v>
      </c>
      <c r="G126" s="5">
        <v>554</v>
      </c>
      <c r="H126" s="5">
        <v>166</v>
      </c>
      <c r="I126" s="5">
        <v>0</v>
      </c>
      <c r="J126" s="5">
        <v>4</v>
      </c>
      <c r="K126" s="5">
        <v>1</v>
      </c>
    </row>
    <row r="127" spans="1:11">
      <c r="A127" s="5">
        <v>1</v>
      </c>
      <c r="B127" s="5">
        <v>754</v>
      </c>
      <c r="C127" s="5">
        <v>1510</v>
      </c>
      <c r="D127" s="5">
        <v>206</v>
      </c>
      <c r="E127" s="5">
        <v>252</v>
      </c>
      <c r="F127" s="5">
        <v>1430</v>
      </c>
      <c r="G127" s="5">
        <v>690</v>
      </c>
      <c r="H127" s="5">
        <v>175</v>
      </c>
      <c r="I127" s="5">
        <v>0</v>
      </c>
      <c r="J127" s="5">
        <v>3</v>
      </c>
      <c r="K127" s="5">
        <v>0</v>
      </c>
    </row>
    <row r="128" spans="1:11">
      <c r="A128" s="5">
        <v>1</v>
      </c>
      <c r="B128" s="5">
        <v>910</v>
      </c>
      <c r="C128" s="5">
        <v>1673</v>
      </c>
      <c r="D128" s="5">
        <v>207</v>
      </c>
      <c r="E128" s="5">
        <v>247</v>
      </c>
      <c r="F128" s="5">
        <v>1503</v>
      </c>
      <c r="G128" s="5">
        <v>782</v>
      </c>
      <c r="H128" s="5">
        <v>176</v>
      </c>
      <c r="I128" s="5">
        <v>0</v>
      </c>
      <c r="J128" s="5">
        <v>8</v>
      </c>
      <c r="K128" s="5">
        <v>2</v>
      </c>
    </row>
    <row r="129" spans="1:11">
      <c r="A129" s="5">
        <v>1</v>
      </c>
      <c r="B129" s="5">
        <v>3906</v>
      </c>
      <c r="C129" s="5">
        <v>8239</v>
      </c>
      <c r="D129" s="5">
        <v>868</v>
      </c>
      <c r="E129" s="5">
        <v>2632</v>
      </c>
      <c r="F129" s="5">
        <v>7736</v>
      </c>
      <c r="G129" s="5">
        <v>3768</v>
      </c>
      <c r="H129" s="5">
        <v>774</v>
      </c>
      <c r="I129" s="5">
        <v>0</v>
      </c>
      <c r="J129" s="5">
        <v>7</v>
      </c>
      <c r="K129" s="5">
        <v>3</v>
      </c>
    </row>
    <row r="130" spans="1:11">
      <c r="A130" s="5">
        <v>1</v>
      </c>
      <c r="B130" s="5">
        <v>659</v>
      </c>
      <c r="C130" s="5">
        <v>1158</v>
      </c>
      <c r="D130" s="5">
        <v>199</v>
      </c>
      <c r="E130" s="5">
        <v>239</v>
      </c>
      <c r="F130" s="5">
        <v>1041</v>
      </c>
      <c r="G130" s="5">
        <v>576</v>
      </c>
      <c r="H130" s="5">
        <v>169</v>
      </c>
      <c r="I130" s="5">
        <v>1</v>
      </c>
      <c r="J130" s="5">
        <v>7</v>
      </c>
      <c r="K130" s="5">
        <v>2</v>
      </c>
    </row>
    <row r="131" spans="1:11">
      <c r="A131" s="5">
        <v>1</v>
      </c>
      <c r="B131" s="5">
        <v>652</v>
      </c>
      <c r="C131" s="5">
        <v>1331</v>
      </c>
      <c r="D131" s="5">
        <v>214</v>
      </c>
      <c r="E131" s="5">
        <v>249</v>
      </c>
      <c r="F131" s="5">
        <v>1249</v>
      </c>
      <c r="G131" s="5">
        <v>588</v>
      </c>
      <c r="H131" s="5">
        <v>182</v>
      </c>
      <c r="I131" s="5">
        <v>0</v>
      </c>
      <c r="J131" s="5">
        <v>11</v>
      </c>
      <c r="K131" s="5">
        <v>1</v>
      </c>
    </row>
    <row r="132" spans="1:11">
      <c r="A132" s="5">
        <v>1</v>
      </c>
      <c r="B132" s="5">
        <v>861</v>
      </c>
      <c r="C132" s="5">
        <v>1565</v>
      </c>
      <c r="D132" s="5">
        <v>214</v>
      </c>
      <c r="E132" s="5">
        <v>239</v>
      </c>
      <c r="F132" s="5">
        <v>1351</v>
      </c>
      <c r="G132" s="5">
        <v>717</v>
      </c>
      <c r="H132" s="5">
        <v>180</v>
      </c>
      <c r="I132" s="5">
        <v>2</v>
      </c>
      <c r="J132" s="5">
        <v>28</v>
      </c>
      <c r="K132" s="5">
        <v>4</v>
      </c>
    </row>
    <row r="133" spans="1:11">
      <c r="A133" s="5">
        <v>1</v>
      </c>
      <c r="B133" s="5">
        <v>3690</v>
      </c>
      <c r="C133" s="5">
        <v>7659</v>
      </c>
      <c r="D133" s="5">
        <v>424</v>
      </c>
      <c r="E133" s="5">
        <v>644</v>
      </c>
      <c r="F133" s="5">
        <v>6951</v>
      </c>
      <c r="G133" s="5">
        <v>3290</v>
      </c>
      <c r="H133" s="5">
        <v>377</v>
      </c>
      <c r="I133" s="5">
        <v>0</v>
      </c>
      <c r="J133" s="5">
        <v>56</v>
      </c>
      <c r="K133" s="5">
        <v>12</v>
      </c>
    </row>
    <row r="134" spans="1:11">
      <c r="A134" s="5">
        <v>1</v>
      </c>
      <c r="B134" s="5">
        <v>4664</v>
      </c>
      <c r="C134" s="5">
        <v>9463</v>
      </c>
      <c r="D134" s="5">
        <v>204</v>
      </c>
      <c r="E134" s="5">
        <v>251</v>
      </c>
      <c r="F134" s="5">
        <v>7196</v>
      </c>
      <c r="G134" s="5">
        <v>3324</v>
      </c>
      <c r="H134" s="5">
        <v>173</v>
      </c>
      <c r="I134" s="5">
        <v>0</v>
      </c>
      <c r="J134" s="5">
        <v>32</v>
      </c>
      <c r="K134" s="5">
        <v>16</v>
      </c>
    </row>
    <row r="135" spans="1:11">
      <c r="A135" s="5">
        <v>1</v>
      </c>
      <c r="B135" s="5">
        <v>1080</v>
      </c>
      <c r="C135" s="5">
        <v>2427</v>
      </c>
      <c r="D135" s="5">
        <v>210</v>
      </c>
      <c r="E135" s="5">
        <v>249</v>
      </c>
      <c r="F135" s="5">
        <v>2195</v>
      </c>
      <c r="G135" s="5">
        <v>934</v>
      </c>
      <c r="H135" s="5">
        <v>184</v>
      </c>
      <c r="I135" s="5">
        <v>4</v>
      </c>
      <c r="J135" s="5">
        <v>32</v>
      </c>
      <c r="K135" s="5">
        <v>3</v>
      </c>
    </row>
    <row r="136" spans="1:11">
      <c r="A136" s="5">
        <v>1</v>
      </c>
      <c r="B136" s="5">
        <v>8896</v>
      </c>
      <c r="C136" s="5">
        <v>17202</v>
      </c>
      <c r="D136" s="5">
        <v>1480</v>
      </c>
      <c r="E136" s="5">
        <v>1932</v>
      </c>
      <c r="F136" s="5">
        <v>13838</v>
      </c>
      <c r="G136" s="5">
        <v>7020</v>
      </c>
      <c r="H136" s="5">
        <v>1292</v>
      </c>
      <c r="I136" s="5">
        <v>0</v>
      </c>
      <c r="J136" s="5">
        <v>129</v>
      </c>
      <c r="K136" s="5">
        <v>25</v>
      </c>
    </row>
    <row r="137" spans="1:11">
      <c r="A137" s="5">
        <v>1</v>
      </c>
      <c r="B137" s="5">
        <v>4018</v>
      </c>
      <c r="C137" s="5">
        <v>8617</v>
      </c>
      <c r="D137" s="5">
        <v>428</v>
      </c>
      <c r="E137" s="5">
        <v>616</v>
      </c>
      <c r="F137" s="5">
        <v>6677</v>
      </c>
      <c r="G137" s="5">
        <v>2992</v>
      </c>
      <c r="H137" s="5">
        <v>351</v>
      </c>
      <c r="I137" s="5">
        <v>4</v>
      </c>
      <c r="J137" s="5">
        <v>77</v>
      </c>
      <c r="K137" s="5">
        <v>19</v>
      </c>
    </row>
    <row r="138" spans="1:11">
      <c r="A138" s="5">
        <v>1</v>
      </c>
      <c r="B138" s="5">
        <v>68992</v>
      </c>
      <c r="C138" s="5">
        <v>229733</v>
      </c>
      <c r="D138" s="5">
        <v>1032</v>
      </c>
      <c r="E138" s="5">
        <v>1345</v>
      </c>
      <c r="F138" s="5">
        <v>17842</v>
      </c>
      <c r="G138" s="5">
        <v>8032</v>
      </c>
      <c r="H138" s="5">
        <v>635</v>
      </c>
      <c r="I138" s="5">
        <v>15</v>
      </c>
      <c r="J138" s="5">
        <v>143</v>
      </c>
      <c r="K138" s="5">
        <v>44</v>
      </c>
    </row>
    <row r="139" spans="1:11">
      <c r="A139" s="5">
        <v>1</v>
      </c>
      <c r="B139" s="5">
        <v>13152</v>
      </c>
      <c r="C139" s="5">
        <v>25666</v>
      </c>
      <c r="D139" s="5">
        <v>2543</v>
      </c>
      <c r="E139" s="5">
        <v>3179</v>
      </c>
      <c r="F139" s="5">
        <v>20547</v>
      </c>
      <c r="G139" s="5">
        <v>10280</v>
      </c>
      <c r="H139" s="5">
        <v>2278</v>
      </c>
      <c r="I139" s="5">
        <v>2</v>
      </c>
      <c r="J139" s="5">
        <v>227</v>
      </c>
      <c r="K139" s="5">
        <v>36</v>
      </c>
    </row>
    <row r="140" spans="1:11">
      <c r="A140" s="5">
        <v>1</v>
      </c>
      <c r="B140" s="5">
        <v>31136</v>
      </c>
      <c r="C140" s="5">
        <v>59964</v>
      </c>
      <c r="D140" s="5">
        <v>6164</v>
      </c>
      <c r="E140" s="5">
        <v>9237</v>
      </c>
      <c r="F140" s="5">
        <v>35977</v>
      </c>
      <c r="G140" s="5">
        <v>18048</v>
      </c>
      <c r="H140" s="5">
        <v>4376</v>
      </c>
      <c r="I140" s="5">
        <v>60</v>
      </c>
      <c r="J140" s="5">
        <v>859</v>
      </c>
      <c r="K140" s="5">
        <v>90</v>
      </c>
    </row>
    <row r="141" spans="1:11">
      <c r="A141" s="5">
        <v>1</v>
      </c>
      <c r="B141" s="5">
        <v>16776</v>
      </c>
      <c r="C141" s="5">
        <v>39549</v>
      </c>
      <c r="D141" s="5">
        <v>714</v>
      </c>
      <c r="E141" s="5">
        <v>720</v>
      </c>
      <c r="F141" s="5">
        <v>11860</v>
      </c>
      <c r="G141" s="5">
        <v>6200</v>
      </c>
      <c r="H141" s="5">
        <v>590</v>
      </c>
      <c r="I141" s="5">
        <v>10</v>
      </c>
      <c r="J141" s="5">
        <v>377</v>
      </c>
      <c r="K141" s="5">
        <v>60</v>
      </c>
    </row>
    <row r="142" spans="1:11">
      <c r="A142" s="5">
        <v>1</v>
      </c>
      <c r="B142" s="5">
        <v>50736</v>
      </c>
      <c r="C142" s="5">
        <v>140432</v>
      </c>
      <c r="D142" s="5">
        <v>1462</v>
      </c>
      <c r="E142" s="5">
        <v>8308</v>
      </c>
      <c r="F142" s="5">
        <v>46252</v>
      </c>
      <c r="G142" s="5">
        <v>15552</v>
      </c>
      <c r="H142" s="5">
        <v>1275</v>
      </c>
      <c r="I142" s="5">
        <v>3</v>
      </c>
      <c r="J142" s="5">
        <v>41</v>
      </c>
      <c r="K142" s="5">
        <v>9</v>
      </c>
    </row>
    <row r="143" spans="1:11">
      <c r="A143" s="5">
        <v>1</v>
      </c>
      <c r="B143" s="5">
        <v>5324</v>
      </c>
      <c r="C143" s="5">
        <v>11040</v>
      </c>
      <c r="D143" s="5">
        <v>528</v>
      </c>
      <c r="E143" s="5">
        <v>861</v>
      </c>
      <c r="F143" s="5">
        <v>8627</v>
      </c>
      <c r="G143" s="5">
        <v>4054</v>
      </c>
      <c r="H143" s="5">
        <v>448</v>
      </c>
      <c r="I143" s="5">
        <v>6</v>
      </c>
      <c r="J143" s="5">
        <v>76</v>
      </c>
      <c r="K143" s="5">
        <v>14</v>
      </c>
    </row>
    <row r="144" spans="1:11">
      <c r="A144" s="5">
        <v>1</v>
      </c>
      <c r="B144" s="5">
        <v>18120</v>
      </c>
      <c r="C144" s="5">
        <v>44940</v>
      </c>
      <c r="D144" s="5">
        <v>421</v>
      </c>
      <c r="E144" s="5">
        <v>463</v>
      </c>
      <c r="F144" s="5">
        <v>4401</v>
      </c>
      <c r="G144" s="5">
        <v>2616</v>
      </c>
      <c r="H144" s="5">
        <v>327</v>
      </c>
      <c r="I144" s="5">
        <v>0</v>
      </c>
      <c r="J144" s="5">
        <v>189</v>
      </c>
      <c r="K144" s="5">
        <v>15</v>
      </c>
    </row>
    <row r="145" spans="1:11">
      <c r="A145" s="5">
        <v>1</v>
      </c>
      <c r="B145" s="5">
        <v>2291</v>
      </c>
      <c r="C145" s="5">
        <v>3960</v>
      </c>
      <c r="D145" s="5">
        <v>303</v>
      </c>
      <c r="E145" s="5">
        <v>325</v>
      </c>
      <c r="F145" s="5">
        <v>3020</v>
      </c>
      <c r="G145" s="5">
        <v>1723</v>
      </c>
      <c r="H145" s="5">
        <v>253</v>
      </c>
      <c r="I145" s="5">
        <v>0</v>
      </c>
      <c r="J145" s="5">
        <v>80</v>
      </c>
      <c r="K145" s="5">
        <v>14</v>
      </c>
    </row>
    <row r="146" spans="1:11">
      <c r="A146" s="5">
        <v>1</v>
      </c>
      <c r="B146" s="5">
        <v>10744</v>
      </c>
      <c r="C146" s="5">
        <v>20691</v>
      </c>
      <c r="D146" s="5">
        <v>1967</v>
      </c>
      <c r="E146" s="5">
        <v>2201</v>
      </c>
      <c r="F146" s="5">
        <v>17502</v>
      </c>
      <c r="G146" s="5">
        <v>8964</v>
      </c>
      <c r="H146" s="5">
        <v>1834</v>
      </c>
      <c r="I146" s="5">
        <v>3</v>
      </c>
      <c r="J146" s="5">
        <v>148</v>
      </c>
      <c r="K146" s="5">
        <v>28</v>
      </c>
    </row>
    <row r="147" spans="1:11">
      <c r="A147" s="5">
        <v>1</v>
      </c>
      <c r="B147" s="5">
        <v>3616</v>
      </c>
      <c r="C147" s="5">
        <v>6887</v>
      </c>
      <c r="D147" s="5">
        <v>111</v>
      </c>
      <c r="E147" s="5">
        <v>118</v>
      </c>
      <c r="F147" s="5">
        <v>4263</v>
      </c>
      <c r="G147" s="5">
        <v>2138</v>
      </c>
      <c r="H147" s="5">
        <v>93</v>
      </c>
      <c r="I147" s="5">
        <v>0</v>
      </c>
      <c r="J147" s="5">
        <v>24</v>
      </c>
      <c r="K147" s="5">
        <v>11</v>
      </c>
    </row>
    <row r="148" spans="1:11">
      <c r="A148" s="5">
        <v>1</v>
      </c>
      <c r="B148" s="5">
        <v>39984</v>
      </c>
      <c r="C148" s="5">
        <v>112830</v>
      </c>
      <c r="D148" s="5">
        <v>2105</v>
      </c>
      <c r="E148" s="5">
        <v>3932</v>
      </c>
      <c r="F148" s="5">
        <v>70249</v>
      </c>
      <c r="G148" s="5">
        <v>21328</v>
      </c>
      <c r="H148" s="5">
        <v>1609</v>
      </c>
      <c r="I148" s="5">
        <v>24</v>
      </c>
      <c r="J148" s="5">
        <v>302</v>
      </c>
      <c r="K148" s="5">
        <v>41</v>
      </c>
    </row>
    <row r="149" spans="1:11">
      <c r="A149" s="5">
        <v>1</v>
      </c>
      <c r="B149" s="5">
        <v>4010</v>
      </c>
      <c r="C149" s="5">
        <v>7444</v>
      </c>
      <c r="D149" s="5">
        <v>477</v>
      </c>
      <c r="E149" s="5">
        <v>534</v>
      </c>
      <c r="F149" s="5">
        <v>4406</v>
      </c>
      <c r="G149" s="5">
        <v>2362</v>
      </c>
      <c r="H149" s="5">
        <v>354</v>
      </c>
      <c r="I149" s="5">
        <v>2</v>
      </c>
      <c r="J149" s="5">
        <v>166</v>
      </c>
      <c r="K149" s="5">
        <v>32</v>
      </c>
    </row>
    <row r="150" spans="1:11">
      <c r="A150" s="5">
        <v>1</v>
      </c>
      <c r="B150" s="5">
        <v>6564</v>
      </c>
      <c r="C150" s="5">
        <v>12097</v>
      </c>
      <c r="D150" s="5">
        <v>806</v>
      </c>
      <c r="E150" s="5">
        <v>957</v>
      </c>
      <c r="F150" s="5">
        <v>7682</v>
      </c>
      <c r="G150" s="5">
        <v>4024</v>
      </c>
      <c r="H150" s="5">
        <v>563</v>
      </c>
      <c r="I150" s="5">
        <v>47</v>
      </c>
      <c r="J150" s="5">
        <v>358</v>
      </c>
      <c r="K150" s="5">
        <v>49</v>
      </c>
    </row>
    <row r="151" spans="1:11">
      <c r="A151" s="5">
        <v>1</v>
      </c>
      <c r="B151" s="5">
        <v>8612</v>
      </c>
      <c r="C151" s="5">
        <v>20151</v>
      </c>
      <c r="D151" s="5">
        <v>813</v>
      </c>
      <c r="E151" s="5">
        <v>1390</v>
      </c>
      <c r="F151" s="5">
        <v>16890</v>
      </c>
      <c r="G151" s="5">
        <v>7208</v>
      </c>
      <c r="H151" s="5">
        <v>630</v>
      </c>
      <c r="I151" s="5">
        <v>7</v>
      </c>
      <c r="J151" s="5">
        <v>161</v>
      </c>
      <c r="K151" s="5">
        <v>25</v>
      </c>
    </row>
    <row r="152" spans="1:11">
      <c r="A152" s="5">
        <v>1</v>
      </c>
      <c r="B152" s="5">
        <v>5568</v>
      </c>
      <c r="C152" s="5">
        <v>10282</v>
      </c>
      <c r="D152" s="5">
        <v>746</v>
      </c>
      <c r="E152" s="5">
        <v>867</v>
      </c>
      <c r="F152" s="5">
        <v>5696</v>
      </c>
      <c r="G152" s="5">
        <v>3162</v>
      </c>
      <c r="H152" s="5">
        <v>537</v>
      </c>
      <c r="I152" s="5">
        <v>13</v>
      </c>
      <c r="J152" s="5">
        <v>319</v>
      </c>
      <c r="K152" s="5">
        <v>55</v>
      </c>
    </row>
    <row r="153" spans="1:11">
      <c r="A153" s="5">
        <v>1</v>
      </c>
      <c r="B153" s="5">
        <v>1685</v>
      </c>
      <c r="C153" s="5">
        <v>2999</v>
      </c>
      <c r="D153" s="5">
        <v>322</v>
      </c>
      <c r="E153" s="5">
        <v>424</v>
      </c>
      <c r="F153" s="5">
        <v>1794</v>
      </c>
      <c r="G153" s="5">
        <v>953</v>
      </c>
      <c r="H153" s="5">
        <v>237</v>
      </c>
      <c r="I153" s="5">
        <v>0</v>
      </c>
      <c r="J153" s="5">
        <v>54</v>
      </c>
      <c r="K153" s="5">
        <v>16</v>
      </c>
    </row>
    <row r="154" spans="1:11">
      <c r="A154" s="5">
        <v>1</v>
      </c>
      <c r="B154" s="5">
        <v>3756</v>
      </c>
      <c r="C154" s="5">
        <v>7094</v>
      </c>
      <c r="D154" s="5">
        <v>469</v>
      </c>
      <c r="E154" s="5">
        <v>613</v>
      </c>
      <c r="F154" s="5">
        <v>4935</v>
      </c>
      <c r="G154" s="5">
        <v>2556</v>
      </c>
      <c r="H154" s="5">
        <v>365</v>
      </c>
      <c r="I154" s="5">
        <v>16</v>
      </c>
      <c r="J154" s="5">
        <v>117</v>
      </c>
      <c r="K154" s="5">
        <v>30</v>
      </c>
    </row>
    <row r="155" spans="1:11">
      <c r="A155" s="5">
        <v>1</v>
      </c>
      <c r="B155" s="5">
        <v>2656</v>
      </c>
      <c r="C155" s="5">
        <v>4862</v>
      </c>
      <c r="D155" s="5">
        <v>390</v>
      </c>
      <c r="E155" s="5">
        <v>445</v>
      </c>
      <c r="F155" s="5">
        <v>3273</v>
      </c>
      <c r="G155" s="5">
        <v>1722</v>
      </c>
      <c r="H155" s="5">
        <v>309</v>
      </c>
      <c r="I155" s="5">
        <v>1</v>
      </c>
      <c r="J155" s="5">
        <v>115</v>
      </c>
      <c r="K155" s="5">
        <v>21</v>
      </c>
    </row>
    <row r="156" spans="1:11">
      <c r="A156" s="5">
        <v>1</v>
      </c>
      <c r="B156" s="5">
        <v>5086</v>
      </c>
      <c r="C156" s="5">
        <v>9493</v>
      </c>
      <c r="D156" s="5">
        <v>622</v>
      </c>
      <c r="E156" s="5">
        <v>757</v>
      </c>
      <c r="F156" s="5">
        <v>6200</v>
      </c>
      <c r="G156" s="5">
        <v>3298</v>
      </c>
      <c r="H156" s="5">
        <v>489</v>
      </c>
      <c r="I156" s="5">
        <v>30</v>
      </c>
      <c r="J156" s="5">
        <v>187</v>
      </c>
      <c r="K156" s="5">
        <v>35</v>
      </c>
    </row>
    <row r="157" spans="1:11">
      <c r="A157" s="5">
        <v>1</v>
      </c>
      <c r="B157" s="5">
        <v>2055</v>
      </c>
      <c r="C157" s="5">
        <v>3915</v>
      </c>
      <c r="D157" s="5">
        <v>346</v>
      </c>
      <c r="E157" s="5">
        <v>412</v>
      </c>
      <c r="F157" s="5">
        <v>2970</v>
      </c>
      <c r="G157" s="5">
        <v>1507</v>
      </c>
      <c r="H157" s="5">
        <v>277</v>
      </c>
      <c r="I157" s="5">
        <v>1</v>
      </c>
      <c r="J157" s="5">
        <v>84</v>
      </c>
      <c r="K157" s="5">
        <v>13</v>
      </c>
    </row>
    <row r="158" spans="1:11">
      <c r="A158" s="5">
        <v>1</v>
      </c>
      <c r="B158" s="5">
        <v>9384</v>
      </c>
      <c r="C158" s="5">
        <v>14948</v>
      </c>
      <c r="D158" s="5">
        <v>757</v>
      </c>
      <c r="E158" s="5">
        <v>652</v>
      </c>
      <c r="F158" s="5">
        <v>11148</v>
      </c>
      <c r="G158" s="5">
        <v>7020</v>
      </c>
      <c r="H158" s="5">
        <v>604</v>
      </c>
      <c r="I158" s="5">
        <v>6</v>
      </c>
      <c r="J158" s="5">
        <v>363</v>
      </c>
      <c r="K158" s="5">
        <v>40</v>
      </c>
    </row>
    <row r="159" spans="1:11">
      <c r="A159" s="5">
        <v>1</v>
      </c>
      <c r="B159" s="5">
        <v>3992</v>
      </c>
      <c r="C159" s="5">
        <v>7255</v>
      </c>
      <c r="D159" s="5">
        <v>598</v>
      </c>
      <c r="E159" s="5">
        <v>688</v>
      </c>
      <c r="F159" s="5">
        <v>4428</v>
      </c>
      <c r="G159" s="5">
        <v>2420</v>
      </c>
      <c r="H159" s="5">
        <v>435</v>
      </c>
      <c r="I159" s="5">
        <v>6</v>
      </c>
      <c r="J159" s="5">
        <v>244</v>
      </c>
      <c r="K159" s="5">
        <v>32</v>
      </c>
    </row>
    <row r="160" spans="1:11">
      <c r="A160" s="5">
        <v>1</v>
      </c>
      <c r="B160" s="5">
        <v>7512</v>
      </c>
      <c r="C160" s="5">
        <v>13633</v>
      </c>
      <c r="D160" s="5">
        <v>769</v>
      </c>
      <c r="E160" s="5">
        <v>951</v>
      </c>
      <c r="F160" s="5">
        <v>5503</v>
      </c>
      <c r="G160" s="5">
        <v>3260</v>
      </c>
      <c r="H160" s="5">
        <v>530</v>
      </c>
      <c r="I160" s="5">
        <v>22</v>
      </c>
      <c r="J160" s="5">
        <v>290</v>
      </c>
      <c r="K160" s="5">
        <v>98</v>
      </c>
    </row>
    <row r="161" spans="1:11">
      <c r="A161" s="5">
        <v>1</v>
      </c>
      <c r="B161" s="5">
        <v>11096</v>
      </c>
      <c r="C161" s="5">
        <v>21080</v>
      </c>
      <c r="D161" s="5">
        <v>1843</v>
      </c>
      <c r="E161" s="5">
        <v>2106</v>
      </c>
      <c r="F161" s="5">
        <v>16095</v>
      </c>
      <c r="G161" s="5">
        <v>8120</v>
      </c>
      <c r="H161" s="5">
        <v>1604</v>
      </c>
      <c r="I161" s="5">
        <v>4</v>
      </c>
      <c r="J161" s="5">
        <v>243</v>
      </c>
      <c r="K161" s="5">
        <v>41</v>
      </c>
    </row>
    <row r="162" spans="1:11">
      <c r="A162" s="5">
        <v>1</v>
      </c>
      <c r="B162" s="5">
        <v>2790</v>
      </c>
      <c r="C162" s="5">
        <v>4879</v>
      </c>
      <c r="D162" s="5">
        <v>435</v>
      </c>
      <c r="E162" s="5">
        <v>513</v>
      </c>
      <c r="F162" s="5">
        <v>3501</v>
      </c>
      <c r="G162" s="5">
        <v>1999</v>
      </c>
      <c r="H162" s="5">
        <v>351</v>
      </c>
      <c r="I162" s="5">
        <v>0</v>
      </c>
      <c r="J162" s="5">
        <v>113</v>
      </c>
      <c r="K162" s="5">
        <v>19</v>
      </c>
    </row>
    <row r="163" spans="1:11">
      <c r="A163" s="5">
        <v>1</v>
      </c>
      <c r="B163" s="5">
        <v>13856</v>
      </c>
      <c r="C163" s="5">
        <v>37716</v>
      </c>
      <c r="D163" s="5">
        <v>519</v>
      </c>
      <c r="E163" s="5">
        <v>672</v>
      </c>
      <c r="F163" s="5">
        <v>26832</v>
      </c>
      <c r="G163" s="5">
        <v>9064</v>
      </c>
      <c r="H163" s="5">
        <v>389</v>
      </c>
      <c r="I163" s="5">
        <v>2</v>
      </c>
      <c r="J163" s="5">
        <v>77</v>
      </c>
      <c r="K163" s="5">
        <v>5</v>
      </c>
    </row>
    <row r="164" spans="1:11">
      <c r="A164" s="5">
        <v>1</v>
      </c>
      <c r="B164" s="5">
        <v>10748</v>
      </c>
      <c r="C164" s="5">
        <v>19724</v>
      </c>
      <c r="D164" s="5">
        <v>892</v>
      </c>
      <c r="E164" s="5">
        <v>719</v>
      </c>
      <c r="F164" s="5">
        <v>13674</v>
      </c>
      <c r="G164" s="5">
        <v>7624</v>
      </c>
      <c r="H164" s="5">
        <v>704</v>
      </c>
      <c r="I164" s="5">
        <v>8</v>
      </c>
      <c r="J164" s="5">
        <v>485</v>
      </c>
      <c r="K164" s="5">
        <v>64</v>
      </c>
    </row>
    <row r="165" spans="1:11">
      <c r="A165" s="5">
        <v>1</v>
      </c>
      <c r="B165" s="5">
        <v>41984</v>
      </c>
      <c r="C165" s="5">
        <v>68290</v>
      </c>
      <c r="D165" s="5">
        <v>3370</v>
      </c>
      <c r="E165" s="5">
        <v>4074</v>
      </c>
      <c r="F165" s="5">
        <v>34802</v>
      </c>
      <c r="G165" s="5">
        <v>20928</v>
      </c>
      <c r="H165" s="5">
        <v>2126</v>
      </c>
      <c r="I165" s="5">
        <v>144</v>
      </c>
      <c r="J165" s="5">
        <v>1622</v>
      </c>
      <c r="K165" s="5">
        <v>208</v>
      </c>
    </row>
    <row r="166" spans="1:11">
      <c r="A166" s="5">
        <v>1</v>
      </c>
      <c r="B166" s="5">
        <v>2522</v>
      </c>
      <c r="C166" s="5">
        <v>4583</v>
      </c>
      <c r="D166" s="5">
        <v>455</v>
      </c>
      <c r="E166" s="5">
        <v>547</v>
      </c>
      <c r="F166" s="5">
        <v>3031</v>
      </c>
      <c r="G166" s="5">
        <v>1674</v>
      </c>
      <c r="H166" s="5">
        <v>333</v>
      </c>
      <c r="I166" s="5">
        <v>6</v>
      </c>
      <c r="J166" s="5">
        <v>99</v>
      </c>
      <c r="K166" s="5">
        <v>16</v>
      </c>
    </row>
    <row r="167" spans="1:11">
      <c r="A167" s="5">
        <v>1</v>
      </c>
      <c r="B167" s="5">
        <v>4480</v>
      </c>
      <c r="C167" s="5">
        <v>8039</v>
      </c>
      <c r="D167" s="5">
        <v>572</v>
      </c>
      <c r="E167" s="5">
        <v>599</v>
      </c>
      <c r="F167" s="5">
        <v>5014</v>
      </c>
      <c r="G167" s="5">
        <v>2704</v>
      </c>
      <c r="H167" s="5">
        <v>416</v>
      </c>
      <c r="I167" s="5">
        <v>3</v>
      </c>
      <c r="J167" s="5">
        <v>188</v>
      </c>
      <c r="K167" s="5">
        <v>26</v>
      </c>
    </row>
    <row r="168" spans="1:11">
      <c r="A168" s="5">
        <v>1</v>
      </c>
      <c r="B168" s="5">
        <v>1543</v>
      </c>
      <c r="C168" s="5">
        <v>2874</v>
      </c>
      <c r="D168" s="5">
        <v>360</v>
      </c>
      <c r="E168" s="5">
        <v>463</v>
      </c>
      <c r="F168" s="5">
        <v>2373</v>
      </c>
      <c r="G168" s="5">
        <v>1228</v>
      </c>
      <c r="H168" s="5">
        <v>267</v>
      </c>
      <c r="I168" s="5">
        <v>2</v>
      </c>
      <c r="J168" s="5">
        <v>30</v>
      </c>
      <c r="K168" s="5">
        <v>6</v>
      </c>
    </row>
    <row r="169" spans="1:11">
      <c r="A169" s="5">
        <v>1</v>
      </c>
      <c r="B169" s="5">
        <v>21256</v>
      </c>
      <c r="C169" s="5">
        <v>41906</v>
      </c>
      <c r="D169" s="5">
        <v>4840</v>
      </c>
      <c r="E169" s="5">
        <v>5906</v>
      </c>
      <c r="F169" s="5">
        <v>35455</v>
      </c>
      <c r="G169" s="5">
        <v>17592</v>
      </c>
      <c r="H169" s="5">
        <v>4318</v>
      </c>
      <c r="I169" s="5">
        <v>38</v>
      </c>
      <c r="J169" s="5">
        <v>163</v>
      </c>
      <c r="K169" s="5">
        <v>27</v>
      </c>
    </row>
    <row r="170" spans="1:11">
      <c r="A170" s="5">
        <v>1</v>
      </c>
      <c r="B170" s="5">
        <v>4484</v>
      </c>
      <c r="C170" s="5">
        <v>7829</v>
      </c>
      <c r="D170" s="5">
        <v>545</v>
      </c>
      <c r="E170" s="5">
        <v>629</v>
      </c>
      <c r="F170" s="5">
        <v>4208</v>
      </c>
      <c r="G170" s="5">
        <v>2412</v>
      </c>
      <c r="H170" s="5">
        <v>382</v>
      </c>
      <c r="I170" s="5">
        <v>6</v>
      </c>
      <c r="J170" s="5">
        <v>179</v>
      </c>
      <c r="K170" s="5">
        <v>40</v>
      </c>
    </row>
    <row r="171" spans="1:11">
      <c r="A171" s="5">
        <v>1</v>
      </c>
      <c r="B171" s="5">
        <v>4398</v>
      </c>
      <c r="C171" s="5">
        <v>8105</v>
      </c>
      <c r="D171" s="5">
        <v>584</v>
      </c>
      <c r="E171" s="5">
        <v>669</v>
      </c>
      <c r="F171" s="5">
        <v>4799</v>
      </c>
      <c r="G171" s="5">
        <v>2616</v>
      </c>
      <c r="H171" s="5">
        <v>431</v>
      </c>
      <c r="I171" s="5">
        <v>5</v>
      </c>
      <c r="J171" s="5">
        <v>204</v>
      </c>
      <c r="K171" s="5">
        <v>34</v>
      </c>
    </row>
    <row r="172" spans="1:11">
      <c r="A172" s="5">
        <v>1</v>
      </c>
      <c r="B172" s="5">
        <v>13216</v>
      </c>
      <c r="C172" s="5">
        <v>24738</v>
      </c>
      <c r="D172" s="5">
        <v>2675</v>
      </c>
      <c r="E172" s="5">
        <v>2969</v>
      </c>
      <c r="F172" s="5">
        <v>19599</v>
      </c>
      <c r="G172" s="5">
        <v>10232</v>
      </c>
      <c r="H172" s="5">
        <v>2342</v>
      </c>
      <c r="I172" s="5">
        <v>2</v>
      </c>
      <c r="J172" s="5">
        <v>165</v>
      </c>
      <c r="K172" s="5">
        <v>22</v>
      </c>
    </row>
    <row r="173" spans="1:11">
      <c r="A173" s="5">
        <v>1</v>
      </c>
      <c r="B173" s="5">
        <v>22304</v>
      </c>
      <c r="C173" s="5">
        <v>37159</v>
      </c>
      <c r="D173" s="5">
        <v>1805</v>
      </c>
      <c r="E173" s="5">
        <v>1618</v>
      </c>
      <c r="F173" s="5">
        <v>22864</v>
      </c>
      <c r="G173" s="5">
        <v>13304</v>
      </c>
      <c r="H173" s="5">
        <v>1349</v>
      </c>
      <c r="I173" s="5">
        <v>29</v>
      </c>
      <c r="J173" s="5">
        <v>1047</v>
      </c>
      <c r="K173" s="5">
        <v>98</v>
      </c>
    </row>
    <row r="174" spans="1:11">
      <c r="A174" s="5">
        <v>1</v>
      </c>
      <c r="B174" s="5">
        <v>6208</v>
      </c>
      <c r="C174" s="5">
        <v>10830</v>
      </c>
      <c r="D174" s="5">
        <v>644</v>
      </c>
      <c r="E174" s="5">
        <v>678</v>
      </c>
      <c r="F174" s="5">
        <v>6866</v>
      </c>
      <c r="G174" s="5">
        <v>4016</v>
      </c>
      <c r="H174" s="5">
        <v>495</v>
      </c>
      <c r="I174" s="5">
        <v>2</v>
      </c>
      <c r="J174" s="5">
        <v>234</v>
      </c>
      <c r="K174" s="5">
        <v>40</v>
      </c>
    </row>
    <row r="175" spans="1:11">
      <c r="A175" s="5">
        <v>1</v>
      </c>
      <c r="B175" s="5">
        <v>4518</v>
      </c>
      <c r="C175" s="5">
        <v>8533</v>
      </c>
      <c r="D175" s="5">
        <v>626</v>
      </c>
      <c r="E175" s="5">
        <v>729</v>
      </c>
      <c r="F175" s="5">
        <v>4215</v>
      </c>
      <c r="G175" s="5">
        <v>2254</v>
      </c>
      <c r="H175" s="5">
        <v>439</v>
      </c>
      <c r="I175" s="5">
        <v>7</v>
      </c>
      <c r="J175" s="5">
        <v>250</v>
      </c>
      <c r="K175" s="5">
        <v>42</v>
      </c>
    </row>
    <row r="176" spans="1:11">
      <c r="A176" s="5">
        <v>1</v>
      </c>
      <c r="B176" s="5">
        <v>3582</v>
      </c>
      <c r="C176" s="5">
        <v>6518</v>
      </c>
      <c r="D176" s="5">
        <v>537</v>
      </c>
      <c r="E176" s="5">
        <v>597</v>
      </c>
      <c r="F176" s="5">
        <v>3857</v>
      </c>
      <c r="G176" s="5">
        <v>2124</v>
      </c>
      <c r="H176" s="5">
        <v>404</v>
      </c>
      <c r="I176" s="5">
        <v>4</v>
      </c>
      <c r="J176" s="5">
        <v>154</v>
      </c>
      <c r="K176" s="5">
        <v>36</v>
      </c>
    </row>
    <row r="177" spans="1:11">
      <c r="A177" s="5">
        <v>1</v>
      </c>
      <c r="B177" s="5">
        <v>9124</v>
      </c>
      <c r="C177" s="5">
        <v>17776</v>
      </c>
      <c r="D177" s="5">
        <v>1476</v>
      </c>
      <c r="E177" s="5">
        <v>1797</v>
      </c>
      <c r="F177" s="5">
        <v>13887</v>
      </c>
      <c r="G177" s="5">
        <v>7092</v>
      </c>
      <c r="H177" s="5">
        <v>1331</v>
      </c>
      <c r="I177" s="5">
        <v>20</v>
      </c>
      <c r="J177" s="5">
        <v>150</v>
      </c>
      <c r="K177" s="5">
        <v>29</v>
      </c>
    </row>
    <row r="178" spans="1:11">
      <c r="A178" s="5">
        <v>1</v>
      </c>
      <c r="B178" s="5">
        <v>14152</v>
      </c>
      <c r="C178" s="5">
        <v>38806</v>
      </c>
      <c r="D178" s="5">
        <v>631</v>
      </c>
      <c r="E178" s="5">
        <v>836</v>
      </c>
      <c r="F178" s="5">
        <v>19409</v>
      </c>
      <c r="G178" s="5">
        <v>6632</v>
      </c>
      <c r="H178" s="5">
        <v>404</v>
      </c>
      <c r="I178" s="5">
        <v>4</v>
      </c>
      <c r="J178" s="5">
        <v>102</v>
      </c>
      <c r="K178" s="5">
        <v>8</v>
      </c>
    </row>
    <row r="179" spans="1:11">
      <c r="A179" s="5">
        <v>1</v>
      </c>
      <c r="B179" s="5">
        <v>4260</v>
      </c>
      <c r="C179" s="5">
        <v>7989</v>
      </c>
      <c r="D179" s="5">
        <v>588</v>
      </c>
      <c r="E179" s="5">
        <v>622</v>
      </c>
      <c r="F179" s="5">
        <v>4578</v>
      </c>
      <c r="G179" s="5">
        <v>2432</v>
      </c>
      <c r="H179" s="5">
        <v>436</v>
      </c>
      <c r="I179" s="5">
        <v>1</v>
      </c>
      <c r="J179" s="5">
        <v>226</v>
      </c>
      <c r="K179" s="5">
        <v>44</v>
      </c>
    </row>
    <row r="180" spans="1:11">
      <c r="A180" s="5">
        <v>1</v>
      </c>
      <c r="B180" s="5">
        <v>30624</v>
      </c>
      <c r="C180" s="5">
        <v>56950</v>
      </c>
      <c r="D180" s="5">
        <v>2080</v>
      </c>
      <c r="E180" s="5">
        <v>3253</v>
      </c>
      <c r="F180" s="5">
        <v>32033</v>
      </c>
      <c r="G180" s="5">
        <v>15744</v>
      </c>
      <c r="H180" s="5">
        <v>1376</v>
      </c>
      <c r="I180" s="5">
        <v>6</v>
      </c>
      <c r="J180" s="5">
        <v>345</v>
      </c>
      <c r="K180" s="5">
        <v>121</v>
      </c>
    </row>
    <row r="181" spans="1:11">
      <c r="A181" s="5">
        <v>1</v>
      </c>
      <c r="B181" s="5">
        <v>2363</v>
      </c>
      <c r="C181" s="5">
        <v>4223</v>
      </c>
      <c r="D181" s="5">
        <v>393</v>
      </c>
      <c r="E181" s="5">
        <v>476</v>
      </c>
      <c r="F181" s="5">
        <v>3332</v>
      </c>
      <c r="G181" s="5">
        <v>1788</v>
      </c>
      <c r="H181" s="5">
        <v>297</v>
      </c>
      <c r="I181" s="5">
        <v>11</v>
      </c>
      <c r="J181" s="5">
        <v>68</v>
      </c>
      <c r="K181" s="5">
        <v>11</v>
      </c>
    </row>
    <row r="182" spans="1:11">
      <c r="A182" s="5">
        <v>1</v>
      </c>
      <c r="B182" s="5">
        <v>2232</v>
      </c>
      <c r="C182" s="5">
        <v>4005</v>
      </c>
      <c r="D182" s="5">
        <v>374</v>
      </c>
      <c r="E182" s="5">
        <v>458</v>
      </c>
      <c r="F182" s="5">
        <v>3247</v>
      </c>
      <c r="G182" s="5">
        <v>1740</v>
      </c>
      <c r="H182" s="5">
        <v>278</v>
      </c>
      <c r="I182" s="5">
        <v>0</v>
      </c>
      <c r="J182" s="5">
        <v>62</v>
      </c>
      <c r="K182" s="5">
        <v>10</v>
      </c>
    </row>
    <row r="183" spans="1:11">
      <c r="A183" s="5">
        <v>1</v>
      </c>
      <c r="B183" s="5">
        <v>4048</v>
      </c>
      <c r="C183" s="5">
        <v>7217</v>
      </c>
      <c r="D183" s="5">
        <v>544</v>
      </c>
      <c r="E183" s="5">
        <v>602</v>
      </c>
      <c r="F183" s="5">
        <v>4046</v>
      </c>
      <c r="G183" s="5">
        <v>2280</v>
      </c>
      <c r="H183" s="5">
        <v>368</v>
      </c>
      <c r="I183" s="5">
        <v>5</v>
      </c>
      <c r="J183" s="5">
        <v>223</v>
      </c>
      <c r="K183" s="5">
        <v>35</v>
      </c>
    </row>
    <row r="184" spans="1:11">
      <c r="A184" s="5">
        <v>1</v>
      </c>
      <c r="B184" s="5">
        <v>1804</v>
      </c>
      <c r="C184" s="5">
        <v>2968</v>
      </c>
      <c r="D184" s="5">
        <v>330</v>
      </c>
      <c r="E184" s="5">
        <v>352</v>
      </c>
      <c r="F184" s="5">
        <v>2293</v>
      </c>
      <c r="G184" s="5">
        <v>1354</v>
      </c>
      <c r="H184" s="5">
        <v>234</v>
      </c>
      <c r="I184" s="5">
        <v>0</v>
      </c>
      <c r="J184" s="5">
        <v>61</v>
      </c>
      <c r="K184" s="5">
        <v>6</v>
      </c>
    </row>
    <row r="185" spans="1:11">
      <c r="A185" s="5">
        <v>1</v>
      </c>
      <c r="B185" s="5">
        <v>2351</v>
      </c>
      <c r="C185" s="5">
        <v>4028</v>
      </c>
      <c r="D185" s="5">
        <v>371</v>
      </c>
      <c r="E185" s="5">
        <v>392</v>
      </c>
      <c r="F185" s="5">
        <v>3112</v>
      </c>
      <c r="G185" s="5">
        <v>1791</v>
      </c>
      <c r="H185" s="5">
        <v>288</v>
      </c>
      <c r="I185" s="5">
        <v>1</v>
      </c>
      <c r="J185" s="5">
        <v>104</v>
      </c>
      <c r="K185" s="5">
        <v>12</v>
      </c>
    </row>
    <row r="186" spans="1:11">
      <c r="A186" s="5">
        <v>1</v>
      </c>
      <c r="B186" s="5">
        <v>3100</v>
      </c>
      <c r="C186" s="5">
        <v>5388</v>
      </c>
      <c r="D186" s="5">
        <v>518</v>
      </c>
      <c r="E186" s="5">
        <v>609</v>
      </c>
      <c r="F186" s="5">
        <v>3927</v>
      </c>
      <c r="G186" s="5">
        <v>2274</v>
      </c>
      <c r="H186" s="5">
        <v>367</v>
      </c>
      <c r="I186" s="5">
        <v>3</v>
      </c>
      <c r="J186" s="5">
        <v>146</v>
      </c>
      <c r="K186" s="5">
        <v>15</v>
      </c>
    </row>
    <row r="187" spans="1:11">
      <c r="A187" s="5">
        <v>1</v>
      </c>
      <c r="B187" s="5">
        <v>2360</v>
      </c>
      <c r="C187" s="5">
        <v>4004</v>
      </c>
      <c r="D187" s="5">
        <v>436</v>
      </c>
      <c r="E187" s="5">
        <v>486</v>
      </c>
      <c r="F187" s="5">
        <v>2757</v>
      </c>
      <c r="G187" s="5">
        <v>1603</v>
      </c>
      <c r="H187" s="5">
        <v>300</v>
      </c>
      <c r="I187" s="5">
        <v>2</v>
      </c>
      <c r="J187" s="5">
        <v>102</v>
      </c>
      <c r="K187" s="5">
        <v>15</v>
      </c>
    </row>
    <row r="188" spans="1:11">
      <c r="A188" s="5">
        <v>1</v>
      </c>
      <c r="B188" s="5">
        <v>19648</v>
      </c>
      <c r="C188" s="5">
        <v>33643</v>
      </c>
      <c r="D188" s="5">
        <v>1359</v>
      </c>
      <c r="E188" s="5">
        <v>990</v>
      </c>
      <c r="F188" s="5">
        <v>24034</v>
      </c>
      <c r="G188" s="5">
        <v>13528</v>
      </c>
      <c r="H188" s="5">
        <v>1020</v>
      </c>
      <c r="I188" s="5">
        <v>9</v>
      </c>
      <c r="J188" s="5">
        <v>766</v>
      </c>
      <c r="K188" s="5">
        <v>43</v>
      </c>
    </row>
    <row r="189" spans="1:11">
      <c r="A189" s="5">
        <v>1</v>
      </c>
      <c r="B189" s="5">
        <v>2295</v>
      </c>
      <c r="C189" s="5">
        <v>3721</v>
      </c>
      <c r="D189" s="5">
        <v>377</v>
      </c>
      <c r="E189" s="5">
        <v>402</v>
      </c>
      <c r="F189" s="5">
        <v>3121</v>
      </c>
      <c r="G189" s="5">
        <v>1882</v>
      </c>
      <c r="H189" s="5">
        <v>269</v>
      </c>
      <c r="I189" s="5">
        <v>0</v>
      </c>
      <c r="J189" s="5">
        <v>63</v>
      </c>
      <c r="K189" s="5">
        <v>7</v>
      </c>
    </row>
    <row r="190" spans="1:11">
      <c r="A190" s="5">
        <v>1</v>
      </c>
      <c r="B190" s="5">
        <v>3934</v>
      </c>
      <c r="C190" s="5">
        <v>6330</v>
      </c>
      <c r="D190" s="5">
        <v>512</v>
      </c>
      <c r="E190" s="5">
        <v>599</v>
      </c>
      <c r="F190" s="5">
        <v>5010</v>
      </c>
      <c r="G190" s="5">
        <v>3082</v>
      </c>
      <c r="H190" s="5">
        <v>384</v>
      </c>
      <c r="I190" s="5">
        <v>3</v>
      </c>
      <c r="J190" s="5">
        <v>113</v>
      </c>
      <c r="K190" s="5">
        <v>17</v>
      </c>
    </row>
    <row r="191" spans="1:11">
      <c r="A191" s="5">
        <v>1</v>
      </c>
      <c r="B191" s="5">
        <v>34512</v>
      </c>
      <c r="C191" s="5">
        <v>76659</v>
      </c>
      <c r="D191" s="5">
        <v>1666</v>
      </c>
      <c r="E191" s="5">
        <v>1977</v>
      </c>
      <c r="F191" s="5">
        <v>54860</v>
      </c>
      <c r="G191" s="5">
        <v>22816</v>
      </c>
      <c r="H191" s="5">
        <v>1278</v>
      </c>
      <c r="I191" s="5">
        <v>6</v>
      </c>
      <c r="J191" s="5">
        <v>442</v>
      </c>
      <c r="K191" s="5">
        <v>42</v>
      </c>
    </row>
    <row r="192" spans="1:11">
      <c r="A192" s="5">
        <v>1</v>
      </c>
      <c r="B192" s="5">
        <v>5282</v>
      </c>
      <c r="C192" s="5">
        <v>8730</v>
      </c>
      <c r="D192" s="5">
        <v>703</v>
      </c>
      <c r="E192" s="5">
        <v>772</v>
      </c>
      <c r="F192" s="5">
        <v>5123</v>
      </c>
      <c r="G192" s="5">
        <v>3244</v>
      </c>
      <c r="H192" s="5">
        <v>470</v>
      </c>
      <c r="I192" s="5">
        <v>9</v>
      </c>
      <c r="J192" s="5">
        <v>278</v>
      </c>
      <c r="K192" s="5">
        <v>43</v>
      </c>
    </row>
    <row r="193" spans="1:11">
      <c r="A193" s="5">
        <v>1</v>
      </c>
      <c r="B193" s="5">
        <v>1809</v>
      </c>
      <c r="C193" s="5">
        <v>3130</v>
      </c>
      <c r="D193" s="5">
        <v>399</v>
      </c>
      <c r="E193" s="5">
        <v>494</v>
      </c>
      <c r="F193" s="5">
        <v>2541</v>
      </c>
      <c r="G193" s="5">
        <v>1435</v>
      </c>
      <c r="H193" s="5">
        <v>289</v>
      </c>
      <c r="I193" s="5">
        <v>2</v>
      </c>
      <c r="J193" s="5">
        <v>64</v>
      </c>
      <c r="K193" s="5">
        <v>7</v>
      </c>
    </row>
    <row r="194" spans="1:11">
      <c r="A194" s="5">
        <v>1</v>
      </c>
      <c r="B194" s="5">
        <v>1920</v>
      </c>
      <c r="C194" s="5">
        <v>3124</v>
      </c>
      <c r="D194" s="5">
        <v>365</v>
      </c>
      <c r="E194" s="5">
        <v>428</v>
      </c>
      <c r="F194" s="5">
        <v>2541</v>
      </c>
      <c r="G194" s="5">
        <v>1519</v>
      </c>
      <c r="H194" s="5">
        <v>251</v>
      </c>
      <c r="I194" s="5">
        <v>1</v>
      </c>
      <c r="J194" s="5">
        <v>52</v>
      </c>
      <c r="K194" s="5">
        <v>7</v>
      </c>
    </row>
    <row r="195" spans="1:11">
      <c r="A195" s="5">
        <v>1</v>
      </c>
      <c r="B195" s="5">
        <v>1954</v>
      </c>
      <c r="C195" s="5">
        <v>3530</v>
      </c>
      <c r="D195" s="5">
        <v>356</v>
      </c>
      <c r="E195" s="5">
        <v>443</v>
      </c>
      <c r="F195" s="5">
        <v>3295</v>
      </c>
      <c r="G195" s="5">
        <v>1772</v>
      </c>
      <c r="H195" s="5">
        <v>252</v>
      </c>
      <c r="I195" s="5">
        <v>0</v>
      </c>
      <c r="J195" s="5">
        <v>30</v>
      </c>
      <c r="K195" s="5">
        <v>2</v>
      </c>
    </row>
    <row r="196" spans="1:11">
      <c r="A196" s="5">
        <v>1</v>
      </c>
      <c r="B196" s="5">
        <v>33536</v>
      </c>
      <c r="C196" s="5">
        <v>64850</v>
      </c>
      <c r="D196" s="5">
        <v>1954</v>
      </c>
      <c r="E196" s="5">
        <v>1678</v>
      </c>
      <c r="F196" s="5">
        <v>50076</v>
      </c>
      <c r="G196" s="5">
        <v>24448</v>
      </c>
      <c r="H196" s="5">
        <v>1564</v>
      </c>
      <c r="I196" s="5">
        <v>33</v>
      </c>
      <c r="J196" s="5">
        <v>1155</v>
      </c>
      <c r="K196" s="5">
        <v>102</v>
      </c>
    </row>
    <row r="197" spans="1:11">
      <c r="A197" s="5">
        <v>1</v>
      </c>
      <c r="B197" s="5">
        <v>4204</v>
      </c>
      <c r="C197" s="5">
        <v>7191</v>
      </c>
      <c r="D197" s="5">
        <v>498</v>
      </c>
      <c r="E197" s="5">
        <v>596</v>
      </c>
      <c r="F197" s="5">
        <v>5161</v>
      </c>
      <c r="G197" s="5">
        <v>2974</v>
      </c>
      <c r="H197" s="5">
        <v>387</v>
      </c>
      <c r="I197" s="5">
        <v>2</v>
      </c>
      <c r="J197" s="5">
        <v>139</v>
      </c>
      <c r="K197" s="5">
        <v>25</v>
      </c>
    </row>
    <row r="198" spans="1:11">
      <c r="A198" s="5">
        <v>1</v>
      </c>
      <c r="B198" s="5">
        <v>3376</v>
      </c>
      <c r="C198" s="5">
        <v>6557</v>
      </c>
      <c r="D198" s="5">
        <v>428</v>
      </c>
      <c r="E198" s="5">
        <v>631</v>
      </c>
      <c r="F198" s="5">
        <v>5700</v>
      </c>
      <c r="G198" s="5">
        <v>2806</v>
      </c>
      <c r="H198" s="5">
        <v>331</v>
      </c>
      <c r="I198" s="5">
        <v>0</v>
      </c>
      <c r="J198" s="5">
        <v>40</v>
      </c>
      <c r="K198" s="5">
        <v>5</v>
      </c>
    </row>
    <row r="199" spans="1:11">
      <c r="A199" s="5">
        <v>1</v>
      </c>
      <c r="B199" s="5">
        <v>9236</v>
      </c>
      <c r="C199" s="5">
        <v>16054</v>
      </c>
      <c r="D199" s="5">
        <v>1151</v>
      </c>
      <c r="E199" s="5">
        <v>1560</v>
      </c>
      <c r="F199" s="5">
        <v>14014</v>
      </c>
      <c r="G199" s="5">
        <v>7880</v>
      </c>
      <c r="H199" s="5">
        <v>1075</v>
      </c>
      <c r="I199" s="5">
        <v>2</v>
      </c>
      <c r="J199" s="5">
        <v>53</v>
      </c>
      <c r="K199" s="5">
        <v>15</v>
      </c>
    </row>
    <row r="200" spans="1:11">
      <c r="A200" s="5">
        <v>1</v>
      </c>
      <c r="B200" s="5">
        <v>72864</v>
      </c>
      <c r="C200" s="5">
        <v>205934</v>
      </c>
      <c r="D200" s="5">
        <v>946</v>
      </c>
      <c r="E200" s="5">
        <v>1158</v>
      </c>
      <c r="F200" s="5">
        <v>122474</v>
      </c>
      <c r="G200" s="5">
        <v>30912</v>
      </c>
      <c r="H200" s="5">
        <v>646</v>
      </c>
      <c r="I200" s="5">
        <v>4</v>
      </c>
      <c r="J200" s="5">
        <v>220</v>
      </c>
      <c r="K200" s="5">
        <v>19</v>
      </c>
    </row>
    <row r="201" spans="1:11">
      <c r="A201" s="5">
        <v>1</v>
      </c>
      <c r="B201" s="5">
        <v>3358</v>
      </c>
      <c r="C201" s="5">
        <v>5682</v>
      </c>
      <c r="D201" s="5">
        <v>394</v>
      </c>
      <c r="E201" s="5">
        <v>523</v>
      </c>
      <c r="F201" s="5">
        <v>4200</v>
      </c>
      <c r="G201" s="5">
        <v>2426</v>
      </c>
      <c r="H201" s="5">
        <v>298</v>
      </c>
      <c r="I201" s="5">
        <v>2</v>
      </c>
      <c r="J201" s="5">
        <v>114</v>
      </c>
      <c r="K201" s="5">
        <v>16</v>
      </c>
    </row>
    <row r="202" spans="1:11">
      <c r="A202" s="5">
        <v>1</v>
      </c>
      <c r="B202" s="5">
        <v>3254</v>
      </c>
      <c r="C202" s="5">
        <v>5644</v>
      </c>
      <c r="D202" s="5">
        <v>371</v>
      </c>
      <c r="E202" s="5">
        <v>513</v>
      </c>
      <c r="F202" s="5">
        <v>5069</v>
      </c>
      <c r="G202" s="5">
        <v>2846</v>
      </c>
      <c r="H202" s="5">
        <v>283</v>
      </c>
      <c r="I202" s="5">
        <v>0</v>
      </c>
      <c r="J202" s="5">
        <v>39</v>
      </c>
      <c r="K202" s="5">
        <v>3</v>
      </c>
    </row>
    <row r="203" spans="1:11">
      <c r="A203" s="5">
        <v>1</v>
      </c>
      <c r="B203" s="5">
        <v>50640</v>
      </c>
      <c r="C203" s="5">
        <v>121234</v>
      </c>
      <c r="D203" s="5">
        <v>2240</v>
      </c>
      <c r="E203" s="5">
        <v>2779</v>
      </c>
      <c r="F203" s="5">
        <v>92348</v>
      </c>
      <c r="G203" s="5">
        <v>34880</v>
      </c>
      <c r="H203" s="5">
        <v>1790</v>
      </c>
      <c r="I203" s="5">
        <v>4</v>
      </c>
      <c r="J203" s="5">
        <v>859</v>
      </c>
      <c r="K203" s="5">
        <v>68</v>
      </c>
    </row>
    <row r="204" spans="1:11">
      <c r="A204" s="5">
        <v>1</v>
      </c>
      <c r="B204" s="5">
        <v>3734</v>
      </c>
      <c r="C204" s="5">
        <v>6218</v>
      </c>
      <c r="D204" s="5">
        <v>529</v>
      </c>
      <c r="E204" s="5">
        <v>794</v>
      </c>
      <c r="F204" s="5">
        <v>4831</v>
      </c>
      <c r="G204" s="5">
        <v>2868</v>
      </c>
      <c r="H204" s="5">
        <v>389</v>
      </c>
      <c r="I204" s="5">
        <v>5</v>
      </c>
      <c r="J204" s="5">
        <v>137</v>
      </c>
      <c r="K204" s="5">
        <v>20</v>
      </c>
    </row>
    <row r="205" spans="1:11">
      <c r="A205" s="5">
        <v>1</v>
      </c>
      <c r="B205" s="5">
        <v>2594</v>
      </c>
      <c r="C205" s="5">
        <v>4220</v>
      </c>
      <c r="D205" s="5">
        <v>347</v>
      </c>
      <c r="E205" s="5">
        <v>529</v>
      </c>
      <c r="F205" s="5">
        <v>3418</v>
      </c>
      <c r="G205" s="5">
        <v>2067</v>
      </c>
      <c r="H205" s="5">
        <v>248</v>
      </c>
      <c r="I205" s="5">
        <v>1</v>
      </c>
      <c r="J205" s="5">
        <v>54</v>
      </c>
      <c r="K205" s="5">
        <v>11</v>
      </c>
    </row>
    <row r="206" spans="1:11">
      <c r="A206" s="5">
        <v>1</v>
      </c>
      <c r="B206" s="5">
        <v>2232</v>
      </c>
      <c r="C206" s="5">
        <v>3772</v>
      </c>
      <c r="D206" s="5">
        <v>376</v>
      </c>
      <c r="E206" s="5">
        <v>440</v>
      </c>
      <c r="F206" s="5">
        <v>2205</v>
      </c>
      <c r="G206" s="5">
        <v>1306</v>
      </c>
      <c r="H206" s="5">
        <v>257</v>
      </c>
      <c r="I206" s="5">
        <v>2</v>
      </c>
      <c r="J206" s="5">
        <v>74</v>
      </c>
      <c r="K206" s="5">
        <v>22</v>
      </c>
    </row>
    <row r="207" spans="1:11">
      <c r="A207" s="5">
        <v>1</v>
      </c>
      <c r="B207" s="5">
        <v>22120</v>
      </c>
      <c r="C207" s="5">
        <v>54734</v>
      </c>
      <c r="D207" s="5">
        <v>979</v>
      </c>
      <c r="E207" s="5">
        <v>1751</v>
      </c>
      <c r="F207" s="5">
        <v>46700</v>
      </c>
      <c r="G207" s="5">
        <v>17528</v>
      </c>
      <c r="H207" s="5">
        <v>796</v>
      </c>
      <c r="I207" s="5">
        <v>6</v>
      </c>
      <c r="J207" s="5">
        <v>98</v>
      </c>
      <c r="K207" s="5">
        <v>3</v>
      </c>
    </row>
    <row r="208" spans="1:11">
      <c r="A208" s="5">
        <v>1</v>
      </c>
      <c r="B208" s="5">
        <v>7980</v>
      </c>
      <c r="C208" s="5">
        <v>12978</v>
      </c>
      <c r="D208" s="5">
        <v>630</v>
      </c>
      <c r="E208" s="5">
        <v>521</v>
      </c>
      <c r="F208" s="5">
        <v>9342</v>
      </c>
      <c r="G208" s="5">
        <v>5372</v>
      </c>
      <c r="H208" s="5">
        <v>467</v>
      </c>
      <c r="I208" s="5">
        <v>2</v>
      </c>
      <c r="J208" s="5">
        <v>264</v>
      </c>
      <c r="K208" s="5">
        <v>21</v>
      </c>
    </row>
    <row r="209" spans="1:11">
      <c r="A209" s="5">
        <v>1</v>
      </c>
      <c r="B209" s="5">
        <v>1659</v>
      </c>
      <c r="C209" s="5">
        <v>2845</v>
      </c>
      <c r="D209" s="5">
        <v>345</v>
      </c>
      <c r="E209" s="5">
        <v>424</v>
      </c>
      <c r="F209" s="5">
        <v>1604</v>
      </c>
      <c r="G209" s="5">
        <v>915</v>
      </c>
      <c r="H209" s="5">
        <v>239</v>
      </c>
      <c r="I209" s="5">
        <v>3</v>
      </c>
      <c r="J209" s="5">
        <v>36</v>
      </c>
      <c r="K209" s="5">
        <v>11</v>
      </c>
    </row>
    <row r="210" spans="1:11">
      <c r="A210" s="5">
        <v>1</v>
      </c>
      <c r="B210" s="5">
        <v>1006</v>
      </c>
      <c r="C210" s="5">
        <v>1594</v>
      </c>
      <c r="D210" s="5">
        <v>277</v>
      </c>
      <c r="E210" s="5">
        <v>354</v>
      </c>
      <c r="F210" s="5">
        <v>1055</v>
      </c>
      <c r="G210" s="5">
        <v>651</v>
      </c>
      <c r="H210" s="5">
        <v>187</v>
      </c>
      <c r="I210" s="5">
        <v>1</v>
      </c>
      <c r="J210" s="5">
        <v>11</v>
      </c>
      <c r="K210" s="5">
        <v>3</v>
      </c>
    </row>
    <row r="211" spans="1:11">
      <c r="A211" s="5">
        <v>1</v>
      </c>
      <c r="B211" s="5">
        <v>12728</v>
      </c>
      <c r="C211" s="5">
        <v>21685</v>
      </c>
      <c r="D211" s="5">
        <v>844</v>
      </c>
      <c r="E211" s="5">
        <v>683</v>
      </c>
      <c r="F211" s="5">
        <v>15779</v>
      </c>
      <c r="G211" s="5">
        <v>8844</v>
      </c>
      <c r="H211" s="5">
        <v>657</v>
      </c>
      <c r="I211" s="5">
        <v>4</v>
      </c>
      <c r="J211" s="5">
        <v>435</v>
      </c>
      <c r="K211" s="5">
        <v>31</v>
      </c>
    </row>
    <row r="212" spans="1:11">
      <c r="A212" s="5">
        <v>1</v>
      </c>
      <c r="B212" s="5">
        <v>28880</v>
      </c>
      <c r="C212" s="5">
        <v>64746</v>
      </c>
      <c r="D212" s="5">
        <v>1062</v>
      </c>
      <c r="E212" s="5">
        <v>1971</v>
      </c>
      <c r="F212" s="5">
        <v>40181</v>
      </c>
      <c r="G212" s="5">
        <v>15808</v>
      </c>
      <c r="H212" s="5">
        <v>740</v>
      </c>
      <c r="I212" s="5">
        <v>2</v>
      </c>
      <c r="J212" s="5">
        <v>114</v>
      </c>
      <c r="K212" s="5">
        <v>10</v>
      </c>
    </row>
    <row r="213" spans="1:11">
      <c r="A213" s="5">
        <v>1</v>
      </c>
      <c r="B213" s="5">
        <v>1330</v>
      </c>
      <c r="C213" s="5">
        <v>2327</v>
      </c>
      <c r="D213" s="5">
        <v>363</v>
      </c>
      <c r="E213" s="5">
        <v>433</v>
      </c>
      <c r="F213" s="5">
        <v>1475</v>
      </c>
      <c r="G213" s="5">
        <v>827</v>
      </c>
      <c r="H213" s="5">
        <v>230</v>
      </c>
      <c r="I213" s="5">
        <v>2</v>
      </c>
      <c r="J213" s="5">
        <v>17</v>
      </c>
      <c r="K213" s="5">
        <v>9</v>
      </c>
    </row>
    <row r="214" spans="1:11">
      <c r="A214" s="5">
        <v>1</v>
      </c>
      <c r="B214" s="5">
        <v>14424</v>
      </c>
      <c r="C214" s="5">
        <v>26000</v>
      </c>
      <c r="D214" s="5">
        <v>304</v>
      </c>
      <c r="E214" s="5">
        <v>383</v>
      </c>
      <c r="F214" s="5">
        <v>25539</v>
      </c>
      <c r="G214" s="5">
        <v>14056</v>
      </c>
      <c r="H214" s="5">
        <v>291</v>
      </c>
      <c r="I214" s="5">
        <v>41</v>
      </c>
      <c r="J214" s="5">
        <v>15</v>
      </c>
      <c r="K214" s="5">
        <v>1</v>
      </c>
    </row>
    <row r="215" spans="1:11">
      <c r="A215" s="5">
        <v>1</v>
      </c>
      <c r="B215" s="5">
        <v>14200</v>
      </c>
      <c r="C215" s="5">
        <v>26728</v>
      </c>
      <c r="D215" s="5">
        <v>1393</v>
      </c>
      <c r="E215" s="5">
        <v>3214</v>
      </c>
      <c r="F215" s="5">
        <v>25610</v>
      </c>
      <c r="G215" s="5">
        <v>13376</v>
      </c>
      <c r="H215" s="5">
        <v>1233</v>
      </c>
      <c r="I215" s="5">
        <v>3</v>
      </c>
      <c r="J215" s="5">
        <v>87</v>
      </c>
      <c r="K215" s="5">
        <v>10</v>
      </c>
    </row>
    <row r="216" spans="1:11">
      <c r="A216" s="5">
        <v>1</v>
      </c>
      <c r="B216" s="5">
        <v>5746</v>
      </c>
      <c r="C216" s="5">
        <v>9874</v>
      </c>
      <c r="D216" s="5">
        <v>769</v>
      </c>
      <c r="E216" s="5">
        <v>1063</v>
      </c>
      <c r="F216" s="5">
        <v>7407</v>
      </c>
      <c r="G216" s="5">
        <v>4288</v>
      </c>
      <c r="H216" s="5">
        <v>584</v>
      </c>
      <c r="I216" s="5">
        <v>16</v>
      </c>
      <c r="J216" s="5">
        <v>227</v>
      </c>
      <c r="K216" s="5">
        <v>28</v>
      </c>
    </row>
    <row r="217" spans="1:11">
      <c r="A217" s="5">
        <v>1</v>
      </c>
      <c r="B217" s="5">
        <v>2540</v>
      </c>
      <c r="C217" s="5">
        <v>4372</v>
      </c>
      <c r="D217" s="5">
        <v>389</v>
      </c>
      <c r="E217" s="5">
        <v>458</v>
      </c>
      <c r="F217" s="5">
        <v>3655</v>
      </c>
      <c r="G217" s="5">
        <v>2063</v>
      </c>
      <c r="H217" s="5">
        <v>279</v>
      </c>
      <c r="I217" s="5">
        <v>2</v>
      </c>
      <c r="J217" s="5">
        <v>86</v>
      </c>
      <c r="K217" s="5">
        <v>8</v>
      </c>
    </row>
    <row r="218" spans="1:11">
      <c r="A218" s="5">
        <v>1</v>
      </c>
      <c r="B218" s="5">
        <v>4324</v>
      </c>
      <c r="C218" s="5">
        <v>7241</v>
      </c>
      <c r="D218" s="5">
        <v>548</v>
      </c>
      <c r="E218" s="5">
        <v>676</v>
      </c>
      <c r="F218" s="5">
        <v>4972</v>
      </c>
      <c r="G218" s="5">
        <v>3008</v>
      </c>
      <c r="H218" s="5">
        <v>401</v>
      </c>
      <c r="I218" s="5">
        <v>6</v>
      </c>
      <c r="J218" s="5">
        <v>179</v>
      </c>
      <c r="K218" s="5">
        <v>27</v>
      </c>
    </row>
    <row r="219" spans="1:11">
      <c r="A219" s="5">
        <v>1</v>
      </c>
      <c r="B219" s="5">
        <v>8260</v>
      </c>
      <c r="C219" s="5">
        <v>14305</v>
      </c>
      <c r="D219" s="5">
        <v>997</v>
      </c>
      <c r="E219" s="5">
        <v>1211</v>
      </c>
      <c r="F219" s="5">
        <v>12905</v>
      </c>
      <c r="G219" s="5">
        <v>7360</v>
      </c>
      <c r="H219" s="5">
        <v>956</v>
      </c>
      <c r="I219" s="5">
        <v>1</v>
      </c>
      <c r="J219" s="5">
        <v>74</v>
      </c>
      <c r="K219" s="5">
        <v>11</v>
      </c>
    </row>
    <row r="220" spans="1:11">
      <c r="A220" s="5">
        <v>1</v>
      </c>
      <c r="B220" s="5">
        <v>20168</v>
      </c>
      <c r="C220" s="5">
        <v>35904</v>
      </c>
      <c r="D220" s="5">
        <v>3370</v>
      </c>
      <c r="E220" s="5">
        <v>5106</v>
      </c>
      <c r="F220" s="5">
        <v>26881</v>
      </c>
      <c r="G220" s="5">
        <v>15056</v>
      </c>
      <c r="H220" s="5">
        <v>2806</v>
      </c>
      <c r="I220" s="5">
        <v>18</v>
      </c>
      <c r="J220" s="5">
        <v>332</v>
      </c>
      <c r="K220" s="5">
        <v>54</v>
      </c>
    </row>
    <row r="221" spans="1:11">
      <c r="A221" s="5">
        <v>1</v>
      </c>
      <c r="B221" s="5">
        <v>5046</v>
      </c>
      <c r="C221" s="5">
        <v>9084</v>
      </c>
      <c r="D221" s="5">
        <v>528</v>
      </c>
      <c r="E221" s="5">
        <v>906</v>
      </c>
      <c r="F221" s="5">
        <v>7723</v>
      </c>
      <c r="G221" s="5">
        <v>4184</v>
      </c>
      <c r="H221" s="5">
        <v>421</v>
      </c>
      <c r="I221" s="5">
        <v>2</v>
      </c>
      <c r="J221" s="5">
        <v>80</v>
      </c>
      <c r="K221" s="5">
        <v>21</v>
      </c>
    </row>
    <row r="222" spans="1:11">
      <c r="A222" s="5">
        <v>1</v>
      </c>
      <c r="B222" s="5">
        <v>15296</v>
      </c>
      <c r="C222" s="5">
        <v>25269</v>
      </c>
      <c r="D222" s="5">
        <v>2827</v>
      </c>
      <c r="E222" s="5">
        <v>3627</v>
      </c>
      <c r="F222" s="5">
        <v>22103</v>
      </c>
      <c r="G222" s="5">
        <v>13296</v>
      </c>
      <c r="H222" s="5">
        <v>2602</v>
      </c>
      <c r="I222" s="5">
        <v>9</v>
      </c>
      <c r="J222" s="5">
        <v>95</v>
      </c>
      <c r="K222" s="5">
        <v>17</v>
      </c>
    </row>
    <row r="223" spans="1:11">
      <c r="A223" s="5">
        <v>1</v>
      </c>
      <c r="B223" s="5">
        <v>3414</v>
      </c>
      <c r="C223" s="5">
        <v>6369</v>
      </c>
      <c r="D223" s="5">
        <v>473</v>
      </c>
      <c r="E223" s="5">
        <v>525</v>
      </c>
      <c r="F223" s="5">
        <v>4518</v>
      </c>
      <c r="G223" s="5">
        <v>2390</v>
      </c>
      <c r="H223" s="5">
        <v>360</v>
      </c>
      <c r="I223" s="5">
        <v>3</v>
      </c>
      <c r="J223" s="5">
        <v>188</v>
      </c>
      <c r="K223" s="5">
        <v>26</v>
      </c>
    </row>
    <row r="224" spans="1:11">
      <c r="A224" s="5">
        <v>1</v>
      </c>
      <c r="B224" s="5">
        <v>95424</v>
      </c>
      <c r="C224" s="5">
        <v>252207</v>
      </c>
      <c r="D224" s="5">
        <v>699</v>
      </c>
      <c r="E224" s="5">
        <v>882</v>
      </c>
      <c r="F224" s="5">
        <v>78287</v>
      </c>
      <c r="G224" s="5">
        <v>22016</v>
      </c>
      <c r="H224" s="5">
        <v>417</v>
      </c>
      <c r="I224" s="5">
        <v>6</v>
      </c>
      <c r="J224" s="5">
        <v>109</v>
      </c>
      <c r="K224" s="5">
        <v>11</v>
      </c>
    </row>
    <row r="225" spans="1:11">
      <c r="A225" s="5">
        <v>1</v>
      </c>
      <c r="B225" s="5">
        <v>14824</v>
      </c>
      <c r="C225" s="5">
        <v>21863</v>
      </c>
      <c r="D225" s="5">
        <v>868</v>
      </c>
      <c r="E225" s="5">
        <v>966</v>
      </c>
      <c r="F225" s="5">
        <v>13498</v>
      </c>
      <c r="G225" s="5">
        <v>8560</v>
      </c>
      <c r="H225" s="5">
        <v>650</v>
      </c>
      <c r="I225" s="5">
        <v>64</v>
      </c>
      <c r="J225" s="5">
        <v>367</v>
      </c>
      <c r="K225" s="5">
        <v>25</v>
      </c>
    </row>
    <row r="226" spans="1:11">
      <c r="A226" s="5">
        <v>1</v>
      </c>
      <c r="B226" s="5">
        <v>3504</v>
      </c>
      <c r="C226" s="5">
        <v>5699</v>
      </c>
      <c r="D226" s="5">
        <v>444</v>
      </c>
      <c r="E226" s="5">
        <v>497</v>
      </c>
      <c r="F226" s="5">
        <v>4487</v>
      </c>
      <c r="G226" s="5">
        <v>2730</v>
      </c>
      <c r="H226" s="5">
        <v>348</v>
      </c>
      <c r="I226" s="5">
        <v>9</v>
      </c>
      <c r="J226" s="5">
        <v>102</v>
      </c>
      <c r="K226" s="5">
        <v>19</v>
      </c>
    </row>
    <row r="227" spans="1:11">
      <c r="A227" s="5">
        <v>1</v>
      </c>
      <c r="B227" s="5">
        <v>2822</v>
      </c>
      <c r="C227" s="5">
        <v>5058</v>
      </c>
      <c r="D227" s="5">
        <v>424</v>
      </c>
      <c r="E227" s="5">
        <v>486</v>
      </c>
      <c r="F227" s="5">
        <v>3681</v>
      </c>
      <c r="G227" s="5">
        <v>2020</v>
      </c>
      <c r="H227" s="5">
        <v>327</v>
      </c>
      <c r="I227" s="5">
        <v>2</v>
      </c>
      <c r="J227" s="5">
        <v>113</v>
      </c>
      <c r="K227" s="5">
        <v>20</v>
      </c>
    </row>
    <row r="228" spans="1:11">
      <c r="A228" s="5">
        <v>1</v>
      </c>
      <c r="B228" s="5">
        <v>2973</v>
      </c>
      <c r="C228" s="5">
        <v>5063</v>
      </c>
      <c r="D228" s="5">
        <v>356</v>
      </c>
      <c r="E228" s="5">
        <v>415</v>
      </c>
      <c r="F228" s="5">
        <v>3764</v>
      </c>
      <c r="G228" s="5">
        <v>2208</v>
      </c>
      <c r="H228" s="5">
        <v>266</v>
      </c>
      <c r="I228" s="5">
        <v>0</v>
      </c>
      <c r="J228" s="5">
        <v>94</v>
      </c>
      <c r="K228" s="5">
        <v>20</v>
      </c>
    </row>
    <row r="229" spans="1:11">
      <c r="A229" s="5">
        <v>1</v>
      </c>
      <c r="B229" s="5">
        <v>10824</v>
      </c>
      <c r="C229" s="5">
        <v>20573</v>
      </c>
      <c r="D229" s="5">
        <v>135</v>
      </c>
      <c r="E229" s="5">
        <v>153</v>
      </c>
      <c r="F229" s="5">
        <v>20030</v>
      </c>
      <c r="G229" s="5">
        <v>10384</v>
      </c>
      <c r="H229" s="5">
        <v>126</v>
      </c>
      <c r="I229" s="5">
        <v>6</v>
      </c>
      <c r="J229" s="5">
        <v>14</v>
      </c>
      <c r="K229" s="5">
        <v>1</v>
      </c>
    </row>
    <row r="230" spans="1:11">
      <c r="A230" s="5">
        <v>1</v>
      </c>
      <c r="B230" s="5">
        <v>4592</v>
      </c>
      <c r="C230" s="5">
        <v>6691</v>
      </c>
      <c r="D230" s="5">
        <v>320</v>
      </c>
      <c r="E230" s="5">
        <v>423</v>
      </c>
      <c r="F230" s="5">
        <v>3238</v>
      </c>
      <c r="G230" s="5">
        <v>2100</v>
      </c>
      <c r="H230" s="5">
        <v>222</v>
      </c>
      <c r="I230" s="5">
        <v>1</v>
      </c>
      <c r="J230" s="5">
        <v>43</v>
      </c>
      <c r="K230" s="5">
        <v>10</v>
      </c>
    </row>
    <row r="231" spans="1:11">
      <c r="A231" s="5">
        <v>1</v>
      </c>
      <c r="B231" s="5">
        <v>3176</v>
      </c>
      <c r="C231" s="5">
        <v>5278</v>
      </c>
      <c r="D231" s="5">
        <v>372</v>
      </c>
      <c r="E231" s="5">
        <v>577</v>
      </c>
      <c r="F231" s="5">
        <v>3993</v>
      </c>
      <c r="G231" s="5">
        <v>2426</v>
      </c>
      <c r="H231" s="5">
        <v>279</v>
      </c>
      <c r="I231" s="5">
        <v>1</v>
      </c>
      <c r="J231" s="5">
        <v>98</v>
      </c>
      <c r="K231" s="5">
        <v>21</v>
      </c>
    </row>
    <row r="232" spans="1:11">
      <c r="A232" s="5">
        <v>1</v>
      </c>
      <c r="B232" s="5">
        <v>10956</v>
      </c>
      <c r="C232" s="5">
        <v>19279</v>
      </c>
      <c r="D232" s="5">
        <v>128</v>
      </c>
      <c r="E232" s="5">
        <v>130</v>
      </c>
      <c r="F232" s="5">
        <v>18838</v>
      </c>
      <c r="G232" s="5">
        <v>10564</v>
      </c>
      <c r="H232" s="5">
        <v>123</v>
      </c>
      <c r="I232" s="5">
        <v>3</v>
      </c>
      <c r="J232" s="5">
        <v>13</v>
      </c>
      <c r="K232" s="5">
        <v>1</v>
      </c>
    </row>
    <row r="233" spans="1:11">
      <c r="A233" s="5">
        <v>1</v>
      </c>
      <c r="B233" s="5">
        <v>10888</v>
      </c>
      <c r="C233" s="5">
        <v>19744</v>
      </c>
      <c r="D233" s="5">
        <v>913</v>
      </c>
      <c r="E233" s="5">
        <v>1370</v>
      </c>
      <c r="F233" s="5">
        <v>14425</v>
      </c>
      <c r="G233" s="5">
        <v>8048</v>
      </c>
      <c r="H233" s="5">
        <v>722</v>
      </c>
      <c r="I233" s="5">
        <v>12</v>
      </c>
      <c r="J233" s="5">
        <v>237</v>
      </c>
      <c r="K233" s="5">
        <v>45</v>
      </c>
    </row>
    <row r="234" spans="1:11">
      <c r="A234" s="5">
        <v>1</v>
      </c>
      <c r="B234" s="5">
        <v>3594</v>
      </c>
      <c r="C234" s="5">
        <v>6316</v>
      </c>
      <c r="D234" s="5">
        <v>424</v>
      </c>
      <c r="E234" s="5">
        <v>530</v>
      </c>
      <c r="F234" s="5">
        <v>4319</v>
      </c>
      <c r="G234" s="5">
        <v>2468</v>
      </c>
      <c r="H234" s="5">
        <v>309</v>
      </c>
      <c r="I234" s="5">
        <v>4</v>
      </c>
      <c r="J234" s="5">
        <v>112</v>
      </c>
      <c r="K234" s="5">
        <v>23</v>
      </c>
    </row>
    <row r="235" spans="1:11">
      <c r="A235" s="5">
        <v>1</v>
      </c>
      <c r="B235" s="5">
        <v>3384</v>
      </c>
      <c r="C235" s="5">
        <v>6166</v>
      </c>
      <c r="D235" s="5">
        <v>451</v>
      </c>
      <c r="E235" s="5">
        <v>561</v>
      </c>
      <c r="F235" s="5">
        <v>4708</v>
      </c>
      <c r="G235" s="5">
        <v>2508</v>
      </c>
      <c r="H235" s="5">
        <v>344</v>
      </c>
      <c r="I235" s="5">
        <v>2</v>
      </c>
      <c r="J235" s="5">
        <v>101</v>
      </c>
      <c r="K235" s="5">
        <v>25</v>
      </c>
    </row>
    <row r="236" spans="1:11">
      <c r="A236" s="5">
        <v>1</v>
      </c>
      <c r="B236" s="5">
        <v>4096</v>
      </c>
      <c r="C236" s="5">
        <v>7200</v>
      </c>
      <c r="D236" s="5">
        <v>487</v>
      </c>
      <c r="E236" s="5">
        <v>723</v>
      </c>
      <c r="F236" s="5">
        <v>4911</v>
      </c>
      <c r="G236" s="5">
        <v>2826</v>
      </c>
      <c r="H236" s="5">
        <v>355</v>
      </c>
      <c r="I236" s="5">
        <v>10</v>
      </c>
      <c r="J236" s="5">
        <v>145</v>
      </c>
      <c r="K236" s="5">
        <v>31</v>
      </c>
    </row>
    <row r="237" spans="1:11">
      <c r="A237" s="5">
        <v>1</v>
      </c>
      <c r="B237" s="5">
        <v>19968</v>
      </c>
      <c r="C237" s="5">
        <v>35161</v>
      </c>
      <c r="D237" s="5">
        <v>1016</v>
      </c>
      <c r="E237" s="5">
        <v>909</v>
      </c>
      <c r="F237" s="5">
        <v>26701</v>
      </c>
      <c r="G237" s="5">
        <v>14792</v>
      </c>
      <c r="H237" s="5">
        <v>757</v>
      </c>
      <c r="I237" s="5">
        <v>6</v>
      </c>
      <c r="J237" s="5">
        <v>535</v>
      </c>
      <c r="K237" s="5">
        <v>83</v>
      </c>
    </row>
    <row r="238" spans="1:11">
      <c r="A238" s="5">
        <v>1</v>
      </c>
      <c r="B238" s="5">
        <v>4892</v>
      </c>
      <c r="C238" s="5">
        <v>8499</v>
      </c>
      <c r="D238" s="5">
        <v>536</v>
      </c>
      <c r="E238" s="5">
        <v>721</v>
      </c>
      <c r="F238" s="5">
        <v>7389</v>
      </c>
      <c r="G238" s="5">
        <v>4206</v>
      </c>
      <c r="H238" s="5">
        <v>428</v>
      </c>
      <c r="I238" s="5">
        <v>4</v>
      </c>
      <c r="J238" s="5">
        <v>118</v>
      </c>
      <c r="K238" s="5">
        <v>22</v>
      </c>
    </row>
    <row r="239" spans="1:11">
      <c r="A239" s="5">
        <v>1</v>
      </c>
      <c r="B239" s="5">
        <v>17360</v>
      </c>
      <c r="C239" s="5">
        <v>33613</v>
      </c>
      <c r="D239" s="5">
        <v>2573</v>
      </c>
      <c r="E239" s="5">
        <v>6017</v>
      </c>
      <c r="F239" s="5">
        <v>23338</v>
      </c>
      <c r="G239" s="5">
        <v>11800</v>
      </c>
      <c r="H239" s="5">
        <v>1905</v>
      </c>
      <c r="I239" s="5">
        <v>9</v>
      </c>
      <c r="J239" s="5">
        <v>484</v>
      </c>
      <c r="K239" s="5">
        <v>79</v>
      </c>
    </row>
    <row r="240" spans="1:11">
      <c r="A240" s="5">
        <v>1</v>
      </c>
      <c r="B240" s="5">
        <v>21872</v>
      </c>
      <c r="C240" s="5">
        <v>40413</v>
      </c>
      <c r="D240" s="5">
        <v>3872</v>
      </c>
      <c r="E240" s="5">
        <v>7327</v>
      </c>
      <c r="F240" s="5">
        <v>24667</v>
      </c>
      <c r="G240" s="5">
        <v>12920</v>
      </c>
      <c r="H240" s="5">
        <v>2218</v>
      </c>
      <c r="I240" s="5">
        <v>18</v>
      </c>
      <c r="J240" s="5">
        <v>315</v>
      </c>
      <c r="K240" s="5">
        <v>76</v>
      </c>
    </row>
    <row r="241" spans="1:11">
      <c r="A241" s="5">
        <v>1</v>
      </c>
      <c r="B241" s="5">
        <v>180480</v>
      </c>
      <c r="C241" s="5">
        <v>319133</v>
      </c>
      <c r="D241" s="5">
        <v>8072</v>
      </c>
      <c r="E241" s="5">
        <v>6242</v>
      </c>
      <c r="F241" s="5">
        <v>108752</v>
      </c>
      <c r="G241" s="5">
        <v>51456</v>
      </c>
      <c r="H241" s="5">
        <v>3316</v>
      </c>
      <c r="I241" s="5">
        <v>372</v>
      </c>
      <c r="J241" s="5">
        <v>5172</v>
      </c>
      <c r="K241" s="5">
        <v>790</v>
      </c>
    </row>
    <row r="242" spans="1:11">
      <c r="A242" s="5">
        <v>1</v>
      </c>
      <c r="B242" s="5">
        <v>44464</v>
      </c>
      <c r="C242" s="5">
        <v>66824</v>
      </c>
      <c r="D242" s="5">
        <v>1052</v>
      </c>
      <c r="E242" s="5">
        <v>1571</v>
      </c>
      <c r="F242" s="5">
        <v>22904</v>
      </c>
      <c r="G242" s="5">
        <v>14080</v>
      </c>
      <c r="H242" s="5">
        <v>559</v>
      </c>
      <c r="I242" s="5">
        <v>4</v>
      </c>
      <c r="J242" s="5">
        <v>154</v>
      </c>
      <c r="K242" s="5">
        <v>30</v>
      </c>
    </row>
    <row r="243" spans="1:11">
      <c r="A243" s="5">
        <v>1</v>
      </c>
      <c r="B243" s="5">
        <v>2881</v>
      </c>
      <c r="C243" s="5">
        <v>5188</v>
      </c>
      <c r="D243" s="5">
        <v>550</v>
      </c>
      <c r="E243" s="5">
        <v>730</v>
      </c>
      <c r="F243" s="5">
        <v>3840</v>
      </c>
      <c r="G243" s="5">
        <v>2040</v>
      </c>
      <c r="H243" s="5">
        <v>323</v>
      </c>
      <c r="I243" s="5">
        <v>0</v>
      </c>
      <c r="J243" s="5">
        <v>73</v>
      </c>
      <c r="K243" s="5">
        <v>15</v>
      </c>
    </row>
    <row r="244" spans="1:11">
      <c r="A244" s="5">
        <v>1</v>
      </c>
      <c r="B244" s="5">
        <v>3460</v>
      </c>
      <c r="C244" s="5">
        <v>6503</v>
      </c>
      <c r="D244" s="5">
        <v>541</v>
      </c>
      <c r="E244" s="5">
        <v>667</v>
      </c>
      <c r="F244" s="5">
        <v>4371</v>
      </c>
      <c r="G244" s="5">
        <v>2260</v>
      </c>
      <c r="H244" s="5">
        <v>314</v>
      </c>
      <c r="I244" s="5">
        <v>0</v>
      </c>
      <c r="J244" s="5">
        <v>96</v>
      </c>
      <c r="K244" s="5">
        <v>19</v>
      </c>
    </row>
    <row r="245" spans="1:11">
      <c r="A245" s="5">
        <v>1</v>
      </c>
      <c r="B245" s="5">
        <v>3406</v>
      </c>
      <c r="C245" s="5">
        <v>5656</v>
      </c>
      <c r="D245" s="5">
        <v>571</v>
      </c>
      <c r="E245" s="5">
        <v>731</v>
      </c>
      <c r="F245" s="5">
        <v>4446</v>
      </c>
      <c r="G245" s="5">
        <v>2598</v>
      </c>
      <c r="H245" s="5">
        <v>355</v>
      </c>
      <c r="I245" s="5">
        <v>1</v>
      </c>
      <c r="J245" s="5">
        <v>98</v>
      </c>
      <c r="K245" s="5">
        <v>19</v>
      </c>
    </row>
    <row r="246" spans="1:11">
      <c r="A246" s="5">
        <v>1</v>
      </c>
      <c r="B246" s="5">
        <v>2602</v>
      </c>
      <c r="C246" s="5">
        <v>4349</v>
      </c>
      <c r="D246" s="5">
        <v>479</v>
      </c>
      <c r="E246" s="5">
        <v>588</v>
      </c>
      <c r="F246" s="5">
        <v>3342</v>
      </c>
      <c r="G246" s="5">
        <v>1946</v>
      </c>
      <c r="H246" s="5">
        <v>287</v>
      </c>
      <c r="I246" s="5">
        <v>1</v>
      </c>
      <c r="J246" s="5">
        <v>53</v>
      </c>
      <c r="K246" s="5">
        <v>14</v>
      </c>
    </row>
    <row r="247" spans="1:11">
      <c r="A247" s="5">
        <v>1</v>
      </c>
      <c r="B247" s="5">
        <v>5848</v>
      </c>
      <c r="C247" s="5">
        <v>9068</v>
      </c>
      <c r="D247" s="5">
        <v>622</v>
      </c>
      <c r="E247" s="5">
        <v>795</v>
      </c>
      <c r="F247" s="5">
        <v>6651</v>
      </c>
      <c r="G247" s="5">
        <v>4212</v>
      </c>
      <c r="H247" s="5">
        <v>383</v>
      </c>
      <c r="I247" s="5">
        <v>4</v>
      </c>
      <c r="J247" s="5">
        <v>71</v>
      </c>
      <c r="K247" s="5">
        <v>10</v>
      </c>
    </row>
    <row r="248" spans="1:11">
      <c r="A248" s="5">
        <v>1</v>
      </c>
      <c r="B248" s="5">
        <v>26944</v>
      </c>
      <c r="C248" s="5">
        <v>43464</v>
      </c>
      <c r="D248" s="5">
        <v>877</v>
      </c>
      <c r="E248" s="5">
        <v>1097</v>
      </c>
      <c r="F248" s="5">
        <v>20270</v>
      </c>
      <c r="G248" s="5">
        <v>10208</v>
      </c>
      <c r="H248" s="5">
        <v>563</v>
      </c>
      <c r="I248" s="5">
        <v>6</v>
      </c>
      <c r="J248" s="5">
        <v>194</v>
      </c>
      <c r="K248" s="5">
        <v>34</v>
      </c>
    </row>
    <row r="249" spans="1:11">
      <c r="A249" s="5">
        <v>1</v>
      </c>
      <c r="B249" s="5">
        <v>5292</v>
      </c>
      <c r="C249" s="5">
        <v>9321</v>
      </c>
      <c r="D249" s="5">
        <v>756</v>
      </c>
      <c r="E249" s="5">
        <v>1033</v>
      </c>
      <c r="F249" s="5">
        <v>5867</v>
      </c>
      <c r="G249" s="5">
        <v>3404</v>
      </c>
      <c r="H249" s="5">
        <v>516</v>
      </c>
      <c r="I249" s="5">
        <v>6</v>
      </c>
      <c r="J249" s="5">
        <v>226</v>
      </c>
      <c r="K249" s="5">
        <v>42</v>
      </c>
    </row>
    <row r="250" spans="1:11">
      <c r="A250" s="5">
        <v>1</v>
      </c>
      <c r="B250" s="5">
        <v>15576</v>
      </c>
      <c r="C250" s="5">
        <v>27513</v>
      </c>
      <c r="D250" s="5">
        <v>2417</v>
      </c>
      <c r="E250" s="5">
        <v>3098</v>
      </c>
      <c r="F250" s="5">
        <v>19078</v>
      </c>
      <c r="G250" s="5">
        <v>10840</v>
      </c>
      <c r="H250" s="5">
        <v>1839</v>
      </c>
      <c r="I250" s="5">
        <v>11</v>
      </c>
      <c r="J250" s="5">
        <v>238</v>
      </c>
      <c r="K250" s="5">
        <v>51</v>
      </c>
    </row>
    <row r="251" spans="1:11">
      <c r="A251" s="5">
        <v>1</v>
      </c>
      <c r="B251" s="5">
        <v>54256</v>
      </c>
      <c r="C251" s="5">
        <v>82011</v>
      </c>
      <c r="D251" s="5">
        <v>1620</v>
      </c>
      <c r="E251" s="5">
        <v>1419</v>
      </c>
      <c r="F251" s="5">
        <v>42128</v>
      </c>
      <c r="G251" s="5">
        <v>24224</v>
      </c>
      <c r="H251" s="5">
        <v>977</v>
      </c>
      <c r="I251" s="5">
        <v>10</v>
      </c>
      <c r="J251" s="5">
        <v>755</v>
      </c>
      <c r="K251" s="5">
        <v>58</v>
      </c>
    </row>
    <row r="252" spans="1:11">
      <c r="A252" s="5">
        <v>1</v>
      </c>
      <c r="B252" s="5">
        <v>3726</v>
      </c>
      <c r="C252" s="5">
        <v>6372</v>
      </c>
      <c r="D252" s="5">
        <v>602</v>
      </c>
      <c r="E252" s="5">
        <v>785</v>
      </c>
      <c r="F252" s="5">
        <v>4760</v>
      </c>
      <c r="G252" s="5">
        <v>2852</v>
      </c>
      <c r="H252" s="5">
        <v>399</v>
      </c>
      <c r="I252" s="5">
        <v>30</v>
      </c>
      <c r="J252" s="5">
        <v>47</v>
      </c>
      <c r="K252" s="5">
        <v>8</v>
      </c>
    </row>
    <row r="253" spans="1:11">
      <c r="A253" s="5">
        <v>1</v>
      </c>
      <c r="B253" s="5">
        <v>31904</v>
      </c>
      <c r="C253" s="5">
        <v>50539</v>
      </c>
      <c r="D253" s="5">
        <v>863</v>
      </c>
      <c r="E253" s="5">
        <v>1106</v>
      </c>
      <c r="F253" s="5">
        <v>24010</v>
      </c>
      <c r="G253" s="5">
        <v>12992</v>
      </c>
      <c r="H253" s="5">
        <v>583</v>
      </c>
      <c r="I253" s="5">
        <v>2</v>
      </c>
      <c r="J253" s="5">
        <v>126</v>
      </c>
      <c r="K253" s="5">
        <v>32</v>
      </c>
    </row>
    <row r="254" spans="1:11">
      <c r="A254" s="5">
        <v>1</v>
      </c>
      <c r="B254" s="5">
        <v>40336</v>
      </c>
      <c r="C254" s="5">
        <v>65309</v>
      </c>
      <c r="D254" s="5">
        <v>1407</v>
      </c>
      <c r="E254" s="5">
        <v>2251</v>
      </c>
      <c r="F254" s="5">
        <v>27771</v>
      </c>
      <c r="G254" s="5">
        <v>14848</v>
      </c>
      <c r="H254" s="5">
        <v>907</v>
      </c>
      <c r="I254" s="5">
        <v>4</v>
      </c>
      <c r="J254" s="5">
        <v>104</v>
      </c>
      <c r="K254" s="5">
        <v>10</v>
      </c>
    </row>
    <row r="255" spans="1:11">
      <c r="A255" s="5">
        <v>1</v>
      </c>
      <c r="B255" s="5">
        <v>4220</v>
      </c>
      <c r="C255" s="5">
        <v>7774</v>
      </c>
      <c r="D255" s="5">
        <v>685</v>
      </c>
      <c r="E255" s="5">
        <v>838</v>
      </c>
      <c r="F255" s="5">
        <v>4404</v>
      </c>
      <c r="G255" s="5">
        <v>2326</v>
      </c>
      <c r="H255" s="5">
        <v>407</v>
      </c>
      <c r="I255" s="5">
        <v>10</v>
      </c>
      <c r="J255" s="5">
        <v>167</v>
      </c>
      <c r="K255" s="5">
        <v>26</v>
      </c>
    </row>
    <row r="256" spans="1:11">
      <c r="A256" s="5">
        <v>1</v>
      </c>
      <c r="B256" s="5">
        <v>4666</v>
      </c>
      <c r="C256" s="5">
        <v>8360</v>
      </c>
      <c r="D256" s="5">
        <v>729</v>
      </c>
      <c r="E256" s="5">
        <v>1014</v>
      </c>
      <c r="F256" s="5">
        <v>5010</v>
      </c>
      <c r="G256" s="5">
        <v>2818</v>
      </c>
      <c r="H256" s="5">
        <v>459</v>
      </c>
      <c r="I256" s="5">
        <v>9</v>
      </c>
      <c r="J256" s="5">
        <v>152</v>
      </c>
      <c r="K256" s="5">
        <v>41</v>
      </c>
    </row>
    <row r="257" spans="1:11">
      <c r="A257" s="5">
        <v>1</v>
      </c>
      <c r="B257" s="5">
        <v>4274</v>
      </c>
      <c r="C257" s="5">
        <v>7948</v>
      </c>
      <c r="D257" s="5">
        <v>701</v>
      </c>
      <c r="E257" s="5">
        <v>1020</v>
      </c>
      <c r="F257" s="5">
        <v>5936</v>
      </c>
      <c r="G257" s="5">
        <v>3164</v>
      </c>
      <c r="H257" s="5">
        <v>460</v>
      </c>
      <c r="I257" s="5">
        <v>0</v>
      </c>
      <c r="J257" s="5">
        <v>128</v>
      </c>
      <c r="K257" s="5">
        <v>15</v>
      </c>
    </row>
    <row r="258" spans="1:11">
      <c r="A258" s="5">
        <v>1</v>
      </c>
      <c r="B258" s="5">
        <v>28208</v>
      </c>
      <c r="C258" s="5">
        <v>41650</v>
      </c>
      <c r="D258" s="5">
        <v>964</v>
      </c>
      <c r="E258" s="5">
        <v>1237</v>
      </c>
      <c r="F258" s="5">
        <v>18035</v>
      </c>
      <c r="G258" s="5">
        <v>11120</v>
      </c>
      <c r="H258" s="5">
        <v>636</v>
      </c>
      <c r="I258" s="5">
        <v>13</v>
      </c>
      <c r="J258" s="5">
        <v>234</v>
      </c>
      <c r="K258" s="5">
        <v>43</v>
      </c>
    </row>
    <row r="259" spans="1:11">
      <c r="A259" s="5">
        <v>1</v>
      </c>
      <c r="B259" s="5">
        <v>3330</v>
      </c>
      <c r="C259" s="5">
        <v>5461</v>
      </c>
      <c r="D259" s="5">
        <v>513</v>
      </c>
      <c r="E259" s="5">
        <v>652</v>
      </c>
      <c r="F259" s="5">
        <v>3675</v>
      </c>
      <c r="G259" s="5">
        <v>2196</v>
      </c>
      <c r="H259" s="5">
        <v>307</v>
      </c>
      <c r="I259" s="5">
        <v>2</v>
      </c>
      <c r="J259" s="5">
        <v>61</v>
      </c>
      <c r="K259" s="5">
        <v>16</v>
      </c>
    </row>
    <row r="260" spans="1:11">
      <c r="A260" s="5">
        <v>1</v>
      </c>
      <c r="B260" s="5">
        <v>3528</v>
      </c>
      <c r="C260" s="5">
        <v>5918</v>
      </c>
      <c r="D260" s="5">
        <v>550</v>
      </c>
      <c r="E260" s="5">
        <v>787</v>
      </c>
      <c r="F260" s="5">
        <v>4606</v>
      </c>
      <c r="G260" s="5">
        <v>2660</v>
      </c>
      <c r="H260" s="5">
        <v>360</v>
      </c>
      <c r="I260" s="5">
        <v>0</v>
      </c>
      <c r="J260" s="5">
        <v>66</v>
      </c>
      <c r="K260" s="5">
        <v>9</v>
      </c>
    </row>
    <row r="261" spans="1:11">
      <c r="A261" s="5">
        <v>1</v>
      </c>
      <c r="B261" s="5">
        <v>38576</v>
      </c>
      <c r="C261" s="5">
        <v>55398</v>
      </c>
      <c r="D261" s="5">
        <v>1355</v>
      </c>
      <c r="E261" s="5">
        <v>1328</v>
      </c>
      <c r="F261" s="5">
        <v>17365</v>
      </c>
      <c r="G261" s="5">
        <v>12624</v>
      </c>
      <c r="H261" s="5">
        <v>827</v>
      </c>
      <c r="I261" s="5">
        <v>7</v>
      </c>
      <c r="J261" s="5">
        <v>529</v>
      </c>
      <c r="K261" s="5">
        <v>60</v>
      </c>
    </row>
    <row r="262" spans="1:11">
      <c r="A262" s="5">
        <v>1</v>
      </c>
      <c r="B262" s="5">
        <v>2628</v>
      </c>
      <c r="C262" s="5">
        <v>4264</v>
      </c>
      <c r="D262" s="5">
        <v>528</v>
      </c>
      <c r="E262" s="5">
        <v>652</v>
      </c>
      <c r="F262" s="5">
        <v>3086</v>
      </c>
      <c r="G262" s="5">
        <v>1846</v>
      </c>
      <c r="H262" s="5">
        <v>328</v>
      </c>
      <c r="I262" s="5">
        <v>3</v>
      </c>
      <c r="J262" s="5">
        <v>42</v>
      </c>
      <c r="K262" s="5">
        <v>10</v>
      </c>
    </row>
    <row r="263" spans="1:11">
      <c r="A263" s="5">
        <v>1</v>
      </c>
      <c r="B263" s="5">
        <v>7232</v>
      </c>
      <c r="C263" s="5">
        <v>12735</v>
      </c>
      <c r="D263" s="5">
        <v>758</v>
      </c>
      <c r="E263" s="5">
        <v>1236</v>
      </c>
      <c r="F263" s="5">
        <v>8855</v>
      </c>
      <c r="G263" s="5">
        <v>4712</v>
      </c>
      <c r="H263" s="5">
        <v>471</v>
      </c>
      <c r="I263" s="5">
        <v>2</v>
      </c>
      <c r="J263" s="5">
        <v>75</v>
      </c>
      <c r="K263" s="5">
        <v>24</v>
      </c>
    </row>
    <row r="264" spans="1:11">
      <c r="A264" s="5">
        <v>1</v>
      </c>
      <c r="B264" s="5">
        <v>10188</v>
      </c>
      <c r="C264" s="5">
        <v>16978</v>
      </c>
      <c r="D264" s="5">
        <v>1473</v>
      </c>
      <c r="E264" s="5">
        <v>2136</v>
      </c>
      <c r="F264" s="5">
        <v>14450</v>
      </c>
      <c r="G264" s="5">
        <v>8536</v>
      </c>
      <c r="H264" s="5">
        <v>1395</v>
      </c>
      <c r="I264" s="5">
        <v>13</v>
      </c>
      <c r="J264" s="5">
        <v>61</v>
      </c>
      <c r="K264" s="5">
        <v>13</v>
      </c>
    </row>
    <row r="265" spans="1:11">
      <c r="A265" s="5">
        <v>1</v>
      </c>
      <c r="B265" s="5">
        <v>6408</v>
      </c>
      <c r="C265" s="5">
        <v>11881</v>
      </c>
      <c r="D265" s="5">
        <v>909</v>
      </c>
      <c r="E265" s="5">
        <v>14974</v>
      </c>
      <c r="F265" s="5">
        <v>7243</v>
      </c>
      <c r="G265" s="5">
        <v>4040</v>
      </c>
      <c r="H265" s="5">
        <v>490</v>
      </c>
      <c r="I265" s="5">
        <v>26</v>
      </c>
      <c r="J265" s="5">
        <v>162</v>
      </c>
      <c r="K265" s="5">
        <v>7</v>
      </c>
    </row>
    <row r="266" spans="1:11">
      <c r="A266" s="5">
        <v>1</v>
      </c>
      <c r="B266" s="5">
        <v>3414</v>
      </c>
      <c r="C266" s="5">
        <v>6050</v>
      </c>
      <c r="D266" s="5">
        <v>515</v>
      </c>
      <c r="E266" s="5">
        <v>710</v>
      </c>
      <c r="F266" s="5">
        <v>5005</v>
      </c>
      <c r="G266" s="5">
        <v>2704</v>
      </c>
      <c r="H266" s="5">
        <v>340</v>
      </c>
      <c r="I266" s="5">
        <v>2</v>
      </c>
      <c r="J266" s="5">
        <v>47</v>
      </c>
      <c r="K266" s="5">
        <v>4</v>
      </c>
    </row>
    <row r="267" spans="1:11">
      <c r="A267" s="5">
        <v>1</v>
      </c>
      <c r="B267" s="5">
        <v>53056</v>
      </c>
      <c r="C267" s="5">
        <v>65260</v>
      </c>
      <c r="D267" s="5">
        <v>2003</v>
      </c>
      <c r="E267" s="5">
        <v>2089</v>
      </c>
      <c r="F267" s="5">
        <v>23679</v>
      </c>
      <c r="G267" s="5">
        <v>17104</v>
      </c>
      <c r="H267" s="5">
        <v>975</v>
      </c>
      <c r="I267" s="5">
        <v>6</v>
      </c>
      <c r="J267" s="5">
        <v>696</v>
      </c>
      <c r="K267" s="5">
        <v>28</v>
      </c>
    </row>
    <row r="268" spans="1:11">
      <c r="A268" s="5">
        <v>1</v>
      </c>
      <c r="B268" s="5">
        <v>66976</v>
      </c>
      <c r="C268" s="5">
        <v>111502</v>
      </c>
      <c r="D268" s="5">
        <v>1191</v>
      </c>
      <c r="E268" s="5">
        <v>1641</v>
      </c>
      <c r="F268" s="5">
        <v>40203</v>
      </c>
      <c r="G268" s="5">
        <v>19968</v>
      </c>
      <c r="H268" s="5">
        <v>708</v>
      </c>
      <c r="I268" s="5">
        <v>7</v>
      </c>
      <c r="J268" s="5">
        <v>215</v>
      </c>
      <c r="K268" s="5">
        <v>47</v>
      </c>
    </row>
    <row r="269" spans="1:11">
      <c r="A269" s="5">
        <v>1</v>
      </c>
      <c r="B269" s="5">
        <v>76096</v>
      </c>
      <c r="C269" s="5">
        <v>94644</v>
      </c>
      <c r="D269" s="5">
        <v>2889</v>
      </c>
      <c r="E269" s="5">
        <v>4596</v>
      </c>
      <c r="F269" s="5">
        <v>31096</v>
      </c>
      <c r="G269" s="5">
        <v>19744</v>
      </c>
      <c r="H269" s="5">
        <v>1276</v>
      </c>
      <c r="I269" s="5">
        <v>22</v>
      </c>
      <c r="J269" s="5">
        <v>534</v>
      </c>
      <c r="K269" s="5">
        <v>31</v>
      </c>
    </row>
    <row r="270" spans="1:11">
      <c r="A270" s="5">
        <v>1</v>
      </c>
      <c r="B270" s="5">
        <v>5458</v>
      </c>
      <c r="C270" s="5">
        <v>9098</v>
      </c>
      <c r="D270" s="5">
        <v>1007</v>
      </c>
      <c r="E270" s="5">
        <v>1181</v>
      </c>
      <c r="F270" s="5">
        <v>5307</v>
      </c>
      <c r="G270" s="5">
        <v>3204</v>
      </c>
      <c r="H270" s="5">
        <v>537</v>
      </c>
      <c r="I270" s="5">
        <v>1</v>
      </c>
      <c r="J270" s="5">
        <v>143</v>
      </c>
      <c r="K270" s="5">
        <v>27</v>
      </c>
    </row>
    <row r="271" spans="1:11">
      <c r="A271" s="5">
        <v>1</v>
      </c>
      <c r="B271" s="5">
        <v>3706</v>
      </c>
      <c r="C271" s="5">
        <v>6194</v>
      </c>
      <c r="D271" s="5">
        <v>895</v>
      </c>
      <c r="E271" s="5">
        <v>1173</v>
      </c>
      <c r="F271" s="5">
        <v>4700</v>
      </c>
      <c r="G271" s="5">
        <v>2726</v>
      </c>
      <c r="H271" s="5">
        <v>493</v>
      </c>
      <c r="I271" s="5">
        <v>18</v>
      </c>
      <c r="J271" s="5">
        <v>46</v>
      </c>
      <c r="K271" s="5">
        <v>7</v>
      </c>
    </row>
    <row r="272" spans="1:11">
      <c r="A272" s="5">
        <v>1</v>
      </c>
      <c r="B272" s="5">
        <v>18320</v>
      </c>
      <c r="C272" s="5">
        <v>31448</v>
      </c>
      <c r="D272" s="5">
        <v>3742</v>
      </c>
      <c r="E272" s="5">
        <v>7854</v>
      </c>
      <c r="F272" s="5">
        <v>25584</v>
      </c>
      <c r="G272" s="5">
        <v>14920</v>
      </c>
      <c r="H272" s="5">
        <v>3300</v>
      </c>
      <c r="I272" s="5">
        <v>36</v>
      </c>
      <c r="J272" s="5">
        <v>98</v>
      </c>
      <c r="K272" s="5">
        <v>14</v>
      </c>
    </row>
    <row r="273" spans="1:11">
      <c r="A273" s="5">
        <v>1</v>
      </c>
      <c r="B273" s="5">
        <v>2316</v>
      </c>
      <c r="C273" s="5">
        <v>3611</v>
      </c>
      <c r="D273" s="5">
        <v>722</v>
      </c>
      <c r="E273" s="5">
        <v>862</v>
      </c>
      <c r="F273" s="5">
        <v>2545</v>
      </c>
      <c r="G273" s="5">
        <v>1529</v>
      </c>
      <c r="H273" s="5">
        <v>372</v>
      </c>
      <c r="I273" s="5">
        <v>0</v>
      </c>
      <c r="J273" s="5">
        <v>25</v>
      </c>
      <c r="K273" s="5">
        <v>5</v>
      </c>
    </row>
    <row r="274" spans="1:11">
      <c r="A274" s="5">
        <v>1</v>
      </c>
      <c r="B274" s="5">
        <v>139008</v>
      </c>
      <c r="C274" s="5">
        <v>277100</v>
      </c>
      <c r="D274" s="5">
        <v>1779</v>
      </c>
      <c r="E274" s="5">
        <v>2356</v>
      </c>
      <c r="F274" s="5">
        <v>107502</v>
      </c>
      <c r="G274" s="5">
        <v>38720</v>
      </c>
      <c r="H274" s="5">
        <v>1008</v>
      </c>
      <c r="I274" s="5">
        <v>23</v>
      </c>
      <c r="J274" s="5">
        <v>204</v>
      </c>
      <c r="K274" s="5">
        <v>44</v>
      </c>
    </row>
    <row r="275" spans="1:11">
      <c r="A275" s="5">
        <v>1</v>
      </c>
      <c r="B275" s="5">
        <v>5854</v>
      </c>
      <c r="C275" s="5">
        <v>11854</v>
      </c>
      <c r="D275" s="5">
        <v>1043</v>
      </c>
      <c r="E275" s="5">
        <v>19779</v>
      </c>
      <c r="F275" s="5">
        <v>5901</v>
      </c>
      <c r="G275" s="5">
        <v>2894</v>
      </c>
      <c r="H275" s="5">
        <v>583</v>
      </c>
      <c r="I275" s="5">
        <v>11</v>
      </c>
      <c r="J275" s="5">
        <v>202</v>
      </c>
      <c r="K275" s="5">
        <v>5</v>
      </c>
    </row>
    <row r="276" spans="1:11">
      <c r="A276" s="5">
        <v>1</v>
      </c>
      <c r="B276" s="5">
        <v>109056</v>
      </c>
      <c r="C276" s="5">
        <v>191324</v>
      </c>
      <c r="D276" s="5">
        <v>2552</v>
      </c>
      <c r="E276" s="5">
        <v>4906</v>
      </c>
      <c r="F276" s="5">
        <v>48765</v>
      </c>
      <c r="G276" s="5">
        <v>25024</v>
      </c>
      <c r="H276" s="5">
        <v>1353</v>
      </c>
      <c r="I276" s="5">
        <v>7</v>
      </c>
      <c r="J276" s="5">
        <v>148</v>
      </c>
      <c r="K276" s="5">
        <v>39</v>
      </c>
    </row>
    <row r="277" spans="1:11">
      <c r="A277" s="5">
        <v>1</v>
      </c>
      <c r="B277" s="5">
        <v>3212</v>
      </c>
      <c r="C277" s="5">
        <v>4908</v>
      </c>
      <c r="D277" s="5">
        <v>735</v>
      </c>
      <c r="E277" s="5">
        <v>897</v>
      </c>
      <c r="F277" s="5">
        <v>3399</v>
      </c>
      <c r="G277" s="5">
        <v>2162</v>
      </c>
      <c r="H277" s="5">
        <v>375</v>
      </c>
      <c r="I277" s="5">
        <v>1</v>
      </c>
      <c r="J277" s="5">
        <v>40</v>
      </c>
      <c r="K277" s="5">
        <v>8</v>
      </c>
    </row>
    <row r="278" spans="1:11">
      <c r="A278" s="5">
        <v>1</v>
      </c>
      <c r="B278" s="5">
        <v>3046</v>
      </c>
      <c r="C278" s="5">
        <v>4909</v>
      </c>
      <c r="D278" s="5">
        <v>909</v>
      </c>
      <c r="E278" s="5">
        <v>1147</v>
      </c>
      <c r="F278" s="5">
        <v>3559</v>
      </c>
      <c r="G278" s="5">
        <v>2126</v>
      </c>
      <c r="H278" s="5">
        <v>477</v>
      </c>
      <c r="I278" s="5">
        <v>1</v>
      </c>
      <c r="J278" s="5">
        <v>71</v>
      </c>
      <c r="K278" s="5">
        <v>17</v>
      </c>
    </row>
    <row r="279" spans="1:11">
      <c r="A279" s="5">
        <v>1</v>
      </c>
      <c r="B279" s="5">
        <v>12044</v>
      </c>
      <c r="C279" s="5">
        <v>20327</v>
      </c>
      <c r="D279" s="5">
        <v>2240</v>
      </c>
      <c r="E279" s="5">
        <v>3599</v>
      </c>
      <c r="F279" s="5">
        <v>17717</v>
      </c>
      <c r="G279" s="5">
        <v>10400</v>
      </c>
      <c r="H279" s="5">
        <v>2119</v>
      </c>
      <c r="I279" s="5">
        <v>0</v>
      </c>
      <c r="J279" s="5">
        <v>104</v>
      </c>
      <c r="K279" s="5">
        <v>13</v>
      </c>
    </row>
    <row r="280" spans="1:11">
      <c r="A280" s="5">
        <v>1</v>
      </c>
      <c r="B280" s="5">
        <v>9652</v>
      </c>
      <c r="C280" s="5">
        <v>16968</v>
      </c>
      <c r="D280" s="5">
        <v>1400</v>
      </c>
      <c r="E280" s="5">
        <v>2801</v>
      </c>
      <c r="F280" s="5">
        <v>15917</v>
      </c>
      <c r="G280" s="5">
        <v>8972</v>
      </c>
      <c r="H280" s="5">
        <v>1035</v>
      </c>
      <c r="I280" s="5">
        <v>1</v>
      </c>
      <c r="J280" s="5">
        <v>34</v>
      </c>
      <c r="K280" s="5">
        <v>4</v>
      </c>
    </row>
    <row r="281" spans="1:11">
      <c r="A281" s="5">
        <v>1</v>
      </c>
      <c r="B281" s="5">
        <v>28112</v>
      </c>
      <c r="C281" s="5">
        <v>47721</v>
      </c>
      <c r="D281" s="5">
        <v>1631</v>
      </c>
      <c r="E281" s="5">
        <v>2438</v>
      </c>
      <c r="F281" s="5">
        <v>41207</v>
      </c>
      <c r="G281" s="5">
        <v>23440</v>
      </c>
      <c r="H281" s="5">
        <v>1225</v>
      </c>
      <c r="I281" s="5">
        <v>11</v>
      </c>
      <c r="J281" s="5">
        <v>129</v>
      </c>
      <c r="K281" s="5">
        <v>12</v>
      </c>
    </row>
    <row r="282" spans="1:11">
      <c r="A282" s="5">
        <v>1</v>
      </c>
      <c r="B282" s="5">
        <v>8628</v>
      </c>
      <c r="C282" s="5">
        <v>14847</v>
      </c>
      <c r="D282" s="5">
        <v>870</v>
      </c>
      <c r="E282" s="5">
        <v>1692</v>
      </c>
      <c r="F282" s="5">
        <v>11970</v>
      </c>
      <c r="G282" s="5">
        <v>6796</v>
      </c>
      <c r="H282" s="5">
        <v>774</v>
      </c>
      <c r="I282" s="5">
        <v>4</v>
      </c>
      <c r="J282" s="5">
        <v>72</v>
      </c>
      <c r="K282" s="5">
        <v>18</v>
      </c>
    </row>
    <row r="283" spans="1:11">
      <c r="A283" s="5">
        <v>1</v>
      </c>
      <c r="B283" s="5">
        <v>2431</v>
      </c>
      <c r="C283" s="5">
        <v>4180</v>
      </c>
      <c r="D283" s="5">
        <v>389</v>
      </c>
      <c r="E283" s="5">
        <v>7980</v>
      </c>
      <c r="F283" s="5">
        <v>3963</v>
      </c>
      <c r="G283" s="5">
        <v>2301</v>
      </c>
      <c r="H283" s="5">
        <v>342</v>
      </c>
      <c r="I283" s="5">
        <v>0</v>
      </c>
      <c r="J283" s="5">
        <v>15</v>
      </c>
      <c r="K283" s="5">
        <v>3</v>
      </c>
    </row>
    <row r="284" spans="1:11">
      <c r="A284" s="5">
        <v>1</v>
      </c>
      <c r="B284" s="5">
        <v>20560</v>
      </c>
      <c r="C284" s="5">
        <v>24112</v>
      </c>
      <c r="D284" s="5">
        <v>936</v>
      </c>
      <c r="E284" s="5">
        <v>1126</v>
      </c>
      <c r="F284" s="5">
        <v>5648</v>
      </c>
      <c r="G284" s="5">
        <v>3856</v>
      </c>
      <c r="H284" s="5">
        <v>460</v>
      </c>
      <c r="I284" s="5">
        <v>14</v>
      </c>
      <c r="J284" s="5">
        <v>102</v>
      </c>
      <c r="K284" s="5">
        <v>9</v>
      </c>
    </row>
    <row r="285" spans="1:11">
      <c r="A285" s="5">
        <v>1</v>
      </c>
      <c r="B285" s="5">
        <v>20896</v>
      </c>
      <c r="C285" s="5">
        <v>29062</v>
      </c>
      <c r="D285" s="5">
        <v>1418</v>
      </c>
      <c r="E285" s="5">
        <v>2048</v>
      </c>
      <c r="F285" s="5">
        <v>19738</v>
      </c>
      <c r="G285" s="5">
        <v>13656</v>
      </c>
      <c r="H285" s="5">
        <v>998</v>
      </c>
      <c r="I285" s="5">
        <v>103</v>
      </c>
      <c r="J285" s="5">
        <v>469</v>
      </c>
      <c r="K285" s="5">
        <v>33</v>
      </c>
    </row>
    <row r="286" spans="1:11">
      <c r="A286" s="5">
        <v>1</v>
      </c>
      <c r="B286" s="5">
        <v>2402</v>
      </c>
      <c r="C286" s="5">
        <v>4072</v>
      </c>
      <c r="D286" s="5">
        <v>170</v>
      </c>
      <c r="E286" s="5">
        <v>286</v>
      </c>
      <c r="F286" s="5">
        <v>3147</v>
      </c>
      <c r="G286" s="5">
        <v>1794</v>
      </c>
      <c r="H286" s="5">
        <v>137</v>
      </c>
      <c r="I286" s="5">
        <v>5</v>
      </c>
      <c r="J286" s="5">
        <v>57</v>
      </c>
      <c r="K286" s="5">
        <v>5</v>
      </c>
    </row>
    <row r="287" spans="1:11">
      <c r="A287" s="5">
        <v>1</v>
      </c>
      <c r="B287" s="5">
        <v>1729</v>
      </c>
      <c r="C287" s="5">
        <v>3289</v>
      </c>
      <c r="D287" s="5">
        <v>596</v>
      </c>
      <c r="E287" s="5">
        <v>735</v>
      </c>
      <c r="F287" s="5">
        <v>2888</v>
      </c>
      <c r="G287" s="5">
        <v>1406</v>
      </c>
      <c r="H287" s="5">
        <v>340</v>
      </c>
      <c r="I287" s="5">
        <v>0</v>
      </c>
      <c r="J287" s="5">
        <v>23</v>
      </c>
      <c r="K287" s="5">
        <v>2</v>
      </c>
    </row>
    <row r="288" spans="1:11">
      <c r="A288" s="5">
        <v>1</v>
      </c>
      <c r="B288" s="5">
        <v>4320</v>
      </c>
      <c r="C288" s="5">
        <v>7127</v>
      </c>
      <c r="D288" s="5">
        <v>753</v>
      </c>
      <c r="E288" s="5">
        <v>1021</v>
      </c>
      <c r="F288" s="5">
        <v>4569</v>
      </c>
      <c r="G288" s="5">
        <v>2782</v>
      </c>
      <c r="H288" s="5">
        <v>459</v>
      </c>
      <c r="I288" s="5">
        <v>5</v>
      </c>
      <c r="J288" s="5">
        <v>141</v>
      </c>
      <c r="K288" s="5">
        <v>26</v>
      </c>
    </row>
    <row r="289" spans="1:11">
      <c r="A289" s="5">
        <v>1</v>
      </c>
      <c r="B289" s="5">
        <v>2585</v>
      </c>
      <c r="C289" s="5">
        <v>4410</v>
      </c>
      <c r="D289" s="5">
        <v>569</v>
      </c>
      <c r="E289" s="5">
        <v>781</v>
      </c>
      <c r="F289" s="5">
        <v>3802</v>
      </c>
      <c r="G289" s="5">
        <v>2144</v>
      </c>
      <c r="H289" s="5">
        <v>348</v>
      </c>
      <c r="I289" s="5">
        <v>0</v>
      </c>
      <c r="J289" s="5">
        <v>19</v>
      </c>
      <c r="K289" s="5">
        <v>5</v>
      </c>
    </row>
    <row r="290" spans="1:11">
      <c r="A290" s="5">
        <v>1</v>
      </c>
      <c r="B290" s="5">
        <v>3322</v>
      </c>
      <c r="C290" s="5">
        <v>5969</v>
      </c>
      <c r="D290" s="5">
        <v>610</v>
      </c>
      <c r="E290" s="5">
        <v>852</v>
      </c>
      <c r="F290" s="5">
        <v>4111</v>
      </c>
      <c r="G290" s="5">
        <v>2236</v>
      </c>
      <c r="H290" s="5">
        <v>375</v>
      </c>
      <c r="I290" s="5">
        <v>1</v>
      </c>
      <c r="J290" s="5">
        <v>71</v>
      </c>
      <c r="K290" s="5">
        <v>23</v>
      </c>
    </row>
    <row r="291" spans="1:11">
      <c r="A291" s="5">
        <v>1</v>
      </c>
      <c r="B291" s="5">
        <v>3600</v>
      </c>
      <c r="C291" s="5">
        <v>5807</v>
      </c>
      <c r="D291" s="5">
        <v>691</v>
      </c>
      <c r="E291" s="5">
        <v>913</v>
      </c>
      <c r="F291" s="5">
        <v>3351</v>
      </c>
      <c r="G291" s="5">
        <v>2110</v>
      </c>
      <c r="H291" s="5">
        <v>436</v>
      </c>
      <c r="I291" s="5">
        <v>0</v>
      </c>
      <c r="J291" s="5">
        <v>72</v>
      </c>
      <c r="K291" s="5">
        <v>21</v>
      </c>
    </row>
    <row r="292" spans="1:11">
      <c r="A292" s="5">
        <v>1</v>
      </c>
      <c r="B292" s="5">
        <v>11620</v>
      </c>
      <c r="C292" s="5">
        <v>21564</v>
      </c>
      <c r="D292" s="5">
        <v>1160</v>
      </c>
      <c r="E292" s="5">
        <v>2042</v>
      </c>
      <c r="F292" s="5">
        <v>20024</v>
      </c>
      <c r="G292" s="5">
        <v>10568</v>
      </c>
      <c r="H292" s="5">
        <v>920</v>
      </c>
      <c r="I292" s="5">
        <v>5</v>
      </c>
      <c r="J292" s="5">
        <v>54</v>
      </c>
      <c r="K292" s="5">
        <v>7</v>
      </c>
    </row>
    <row r="293" spans="1:11">
      <c r="A293" s="5">
        <v>1</v>
      </c>
      <c r="B293" s="5">
        <v>4248</v>
      </c>
      <c r="C293" s="5">
        <v>7004</v>
      </c>
      <c r="D293" s="5">
        <v>724</v>
      </c>
      <c r="E293" s="5">
        <v>920</v>
      </c>
      <c r="F293" s="5">
        <v>5063</v>
      </c>
      <c r="G293" s="5">
        <v>3114</v>
      </c>
      <c r="H293" s="5">
        <v>501</v>
      </c>
      <c r="I293" s="5">
        <v>5</v>
      </c>
      <c r="J293" s="5">
        <v>93</v>
      </c>
      <c r="K293" s="5">
        <v>19</v>
      </c>
    </row>
    <row r="294" spans="1:11">
      <c r="A294" s="5">
        <v>1</v>
      </c>
      <c r="B294" s="5">
        <v>2763</v>
      </c>
      <c r="C294" s="5">
        <v>4388</v>
      </c>
      <c r="D294" s="5">
        <v>564</v>
      </c>
      <c r="E294" s="5">
        <v>650</v>
      </c>
      <c r="F294" s="5">
        <v>3519</v>
      </c>
      <c r="G294" s="5">
        <v>2124</v>
      </c>
      <c r="H294" s="5">
        <v>375</v>
      </c>
      <c r="I294" s="5">
        <v>0</v>
      </c>
      <c r="J294" s="5">
        <v>62</v>
      </c>
      <c r="K294" s="5">
        <v>10</v>
      </c>
    </row>
    <row r="295" spans="1:11">
      <c r="A295" s="5">
        <v>1</v>
      </c>
      <c r="B295" s="5">
        <v>3558</v>
      </c>
      <c r="C295" s="5">
        <v>5396</v>
      </c>
      <c r="D295" s="5">
        <v>621</v>
      </c>
      <c r="E295" s="5">
        <v>775</v>
      </c>
      <c r="F295" s="5">
        <v>3708</v>
      </c>
      <c r="G295" s="5">
        <v>2392</v>
      </c>
      <c r="H295" s="5">
        <v>403</v>
      </c>
      <c r="I295" s="5">
        <v>0</v>
      </c>
      <c r="J295" s="5">
        <v>78</v>
      </c>
      <c r="K295" s="5">
        <v>16</v>
      </c>
    </row>
    <row r="296" spans="1:11">
      <c r="A296" s="5">
        <v>1</v>
      </c>
      <c r="B296" s="5">
        <v>8324</v>
      </c>
      <c r="C296" s="5">
        <v>14480</v>
      </c>
      <c r="D296" s="5">
        <v>840</v>
      </c>
      <c r="E296" s="5">
        <v>1388</v>
      </c>
      <c r="F296" s="5">
        <v>13786</v>
      </c>
      <c r="G296" s="5">
        <v>7736</v>
      </c>
      <c r="H296" s="5">
        <v>662</v>
      </c>
      <c r="I296" s="5">
        <v>0</v>
      </c>
      <c r="J296" s="5">
        <v>14</v>
      </c>
      <c r="K296" s="5">
        <v>1</v>
      </c>
    </row>
    <row r="297" spans="1:11">
      <c r="A297" s="5">
        <v>1</v>
      </c>
      <c r="B297" s="5">
        <v>6952</v>
      </c>
      <c r="C297" s="5">
        <v>11469</v>
      </c>
      <c r="D297" s="5">
        <v>909</v>
      </c>
      <c r="E297" s="5">
        <v>1229</v>
      </c>
      <c r="F297" s="5">
        <v>7431</v>
      </c>
      <c r="G297" s="5">
        <v>4292</v>
      </c>
      <c r="H297" s="5">
        <v>646</v>
      </c>
      <c r="I297" s="5">
        <v>11</v>
      </c>
      <c r="J297" s="5">
        <v>231</v>
      </c>
      <c r="K297" s="5">
        <v>43</v>
      </c>
    </row>
    <row r="298" spans="1:11">
      <c r="A298" s="5">
        <v>1</v>
      </c>
      <c r="B298" s="5">
        <v>2823</v>
      </c>
      <c r="C298" s="5">
        <v>4955</v>
      </c>
      <c r="D298" s="5">
        <v>552</v>
      </c>
      <c r="E298" s="5">
        <v>622</v>
      </c>
      <c r="F298" s="5">
        <v>3579</v>
      </c>
      <c r="G298" s="5">
        <v>1966</v>
      </c>
      <c r="H298" s="5">
        <v>348</v>
      </c>
      <c r="I298" s="5">
        <v>1</v>
      </c>
      <c r="J298" s="5">
        <v>72</v>
      </c>
      <c r="K298" s="5">
        <v>16</v>
      </c>
    </row>
    <row r="299" spans="1:11">
      <c r="A299" s="5">
        <v>1</v>
      </c>
      <c r="B299" s="5">
        <v>63840</v>
      </c>
      <c r="C299" s="5">
        <v>102620</v>
      </c>
      <c r="D299" s="5">
        <v>1382</v>
      </c>
      <c r="E299" s="5">
        <v>1871</v>
      </c>
      <c r="F299" s="5">
        <v>32470</v>
      </c>
      <c r="G299" s="5">
        <v>16480</v>
      </c>
      <c r="H299" s="5">
        <v>760</v>
      </c>
      <c r="I299" s="5">
        <v>9</v>
      </c>
      <c r="J299" s="5">
        <v>197</v>
      </c>
      <c r="K299" s="5">
        <v>28</v>
      </c>
    </row>
    <row r="300" spans="1:11">
      <c r="A300" s="5">
        <v>1</v>
      </c>
      <c r="B300" s="5">
        <v>11608</v>
      </c>
      <c r="C300" s="5">
        <v>15323</v>
      </c>
      <c r="D300" s="5">
        <v>985</v>
      </c>
      <c r="E300" s="5">
        <v>940</v>
      </c>
      <c r="F300" s="5">
        <v>8419</v>
      </c>
      <c r="G300" s="5">
        <v>5840</v>
      </c>
      <c r="H300" s="5">
        <v>594</v>
      </c>
      <c r="I300" s="5">
        <v>4</v>
      </c>
      <c r="J300" s="5">
        <v>330</v>
      </c>
      <c r="K300" s="5">
        <v>29</v>
      </c>
    </row>
    <row r="301" spans="1:11">
      <c r="A301" s="5">
        <v>1</v>
      </c>
      <c r="B301" s="5">
        <v>58304</v>
      </c>
      <c r="C301" s="5">
        <v>80871</v>
      </c>
      <c r="D301" s="5">
        <v>884</v>
      </c>
      <c r="E301" s="5">
        <v>1034</v>
      </c>
      <c r="F301" s="5">
        <v>2289</v>
      </c>
      <c r="G301" s="5">
        <v>1408</v>
      </c>
      <c r="H301" s="5">
        <v>340</v>
      </c>
      <c r="I301" s="5">
        <v>0</v>
      </c>
      <c r="J301" s="5">
        <v>148</v>
      </c>
      <c r="K301" s="5">
        <v>7</v>
      </c>
    </row>
    <row r="302" spans="1:11">
      <c r="A302" s="5">
        <v>1</v>
      </c>
      <c r="B302" s="5">
        <v>4762</v>
      </c>
      <c r="C302" s="5">
        <v>8303</v>
      </c>
      <c r="D302" s="5">
        <v>842</v>
      </c>
      <c r="E302" s="5">
        <v>1014</v>
      </c>
      <c r="F302" s="5">
        <v>6086</v>
      </c>
      <c r="G302" s="5">
        <v>3494</v>
      </c>
      <c r="H302" s="5">
        <v>569</v>
      </c>
      <c r="I302" s="5">
        <v>2</v>
      </c>
      <c r="J302" s="5">
        <v>208</v>
      </c>
      <c r="K302" s="5">
        <v>28</v>
      </c>
    </row>
    <row r="303" spans="1:11">
      <c r="A303" s="5">
        <v>1</v>
      </c>
      <c r="B303" s="5">
        <v>6150</v>
      </c>
      <c r="C303" s="5">
        <v>10217</v>
      </c>
      <c r="D303" s="5">
        <v>750</v>
      </c>
      <c r="E303" s="5">
        <v>969</v>
      </c>
      <c r="F303" s="5">
        <v>6253</v>
      </c>
      <c r="G303" s="5">
        <v>3742</v>
      </c>
      <c r="H303" s="5">
        <v>445</v>
      </c>
      <c r="I303" s="5">
        <v>12</v>
      </c>
      <c r="J303" s="5">
        <v>148</v>
      </c>
      <c r="K303" s="5">
        <v>28</v>
      </c>
    </row>
    <row r="304" spans="1:11">
      <c r="A304" s="5">
        <v>1</v>
      </c>
      <c r="B304" s="5">
        <v>4644</v>
      </c>
      <c r="C304" s="5">
        <v>8178</v>
      </c>
      <c r="D304" s="5">
        <v>768</v>
      </c>
      <c r="E304" s="5">
        <v>1000</v>
      </c>
      <c r="F304" s="5">
        <v>5651</v>
      </c>
      <c r="G304" s="5">
        <v>3144</v>
      </c>
      <c r="H304" s="5">
        <v>506</v>
      </c>
      <c r="I304" s="5">
        <v>4</v>
      </c>
      <c r="J304" s="5">
        <v>154</v>
      </c>
      <c r="K304" s="5">
        <v>26</v>
      </c>
    </row>
    <row r="305" spans="1:11">
      <c r="A305" s="5">
        <v>1</v>
      </c>
      <c r="B305" s="5">
        <v>22464</v>
      </c>
      <c r="C305" s="5">
        <v>29650</v>
      </c>
      <c r="D305" s="5">
        <v>1029</v>
      </c>
      <c r="E305" s="5">
        <v>1408</v>
      </c>
      <c r="F305" s="5">
        <v>9376</v>
      </c>
      <c r="G305" s="5">
        <v>6864</v>
      </c>
      <c r="H305" s="5">
        <v>546</v>
      </c>
      <c r="I305" s="5">
        <v>3</v>
      </c>
      <c r="J305" s="5">
        <v>142</v>
      </c>
      <c r="K305" s="5">
        <v>18</v>
      </c>
    </row>
    <row r="306" spans="1:11">
      <c r="A306" s="5">
        <v>1</v>
      </c>
      <c r="B306" s="5">
        <v>3754</v>
      </c>
      <c r="C306" s="5">
        <v>6295</v>
      </c>
      <c r="D306" s="5">
        <v>791</v>
      </c>
      <c r="E306" s="5">
        <v>1072</v>
      </c>
      <c r="F306" s="5">
        <v>4343</v>
      </c>
      <c r="G306" s="5">
        <v>2590</v>
      </c>
      <c r="H306" s="5">
        <v>482</v>
      </c>
      <c r="I306" s="5">
        <v>8</v>
      </c>
      <c r="J306" s="5">
        <v>107</v>
      </c>
      <c r="K306" s="5">
        <v>20</v>
      </c>
    </row>
    <row r="307" spans="1:11">
      <c r="A307" s="5">
        <v>1</v>
      </c>
      <c r="B307" s="5">
        <v>4452</v>
      </c>
      <c r="C307" s="5">
        <v>7998</v>
      </c>
      <c r="D307" s="5">
        <v>666</v>
      </c>
      <c r="E307" s="5">
        <v>948</v>
      </c>
      <c r="F307" s="5">
        <v>7037</v>
      </c>
      <c r="G307" s="5">
        <v>3768</v>
      </c>
      <c r="H307" s="5">
        <v>397</v>
      </c>
      <c r="I307" s="5">
        <v>0</v>
      </c>
      <c r="J307" s="5">
        <v>22</v>
      </c>
      <c r="K307" s="5">
        <v>3</v>
      </c>
    </row>
    <row r="308" spans="1:11">
      <c r="A308" s="5">
        <v>1</v>
      </c>
      <c r="B308" s="5">
        <v>3576</v>
      </c>
      <c r="C308" s="5">
        <v>5525</v>
      </c>
      <c r="D308" s="5">
        <v>664</v>
      </c>
      <c r="E308" s="5">
        <v>870</v>
      </c>
      <c r="F308" s="5">
        <v>4229</v>
      </c>
      <c r="G308" s="5">
        <v>2672</v>
      </c>
      <c r="H308" s="5">
        <v>403</v>
      </c>
      <c r="I308" s="5">
        <v>2</v>
      </c>
      <c r="J308" s="5">
        <v>84</v>
      </c>
      <c r="K308" s="5">
        <v>13</v>
      </c>
    </row>
    <row r="309" spans="1:11">
      <c r="A309" s="5">
        <v>1</v>
      </c>
      <c r="B309" s="5">
        <v>3028</v>
      </c>
      <c r="C309" s="5">
        <v>4794</v>
      </c>
      <c r="D309" s="5">
        <v>579</v>
      </c>
      <c r="E309" s="5">
        <v>740</v>
      </c>
      <c r="F309" s="5">
        <v>3574</v>
      </c>
      <c r="G309" s="5">
        <v>2184</v>
      </c>
      <c r="H309" s="5">
        <v>349</v>
      </c>
      <c r="I309" s="5">
        <v>2</v>
      </c>
      <c r="J309" s="5">
        <v>59</v>
      </c>
      <c r="K309" s="5">
        <v>12</v>
      </c>
    </row>
    <row r="310" spans="1:11">
      <c r="A310" s="5">
        <v>1</v>
      </c>
      <c r="B310" s="5">
        <v>4022</v>
      </c>
      <c r="C310" s="5">
        <v>6503</v>
      </c>
      <c r="D310" s="5">
        <v>647</v>
      </c>
      <c r="E310" s="5">
        <v>995</v>
      </c>
      <c r="F310" s="5">
        <v>5416</v>
      </c>
      <c r="G310" s="5">
        <v>3312</v>
      </c>
      <c r="H310" s="5">
        <v>423</v>
      </c>
      <c r="I310" s="5">
        <v>3</v>
      </c>
      <c r="J310" s="5">
        <v>65</v>
      </c>
      <c r="K310" s="5">
        <v>14</v>
      </c>
    </row>
    <row r="311" spans="1:11">
      <c r="A311" s="5">
        <v>1</v>
      </c>
      <c r="B311" s="5">
        <v>52736</v>
      </c>
      <c r="C311" s="5">
        <v>73584</v>
      </c>
      <c r="D311" s="5">
        <v>1635</v>
      </c>
      <c r="E311" s="5">
        <v>2824</v>
      </c>
      <c r="F311" s="5">
        <v>18580</v>
      </c>
      <c r="G311" s="5">
        <v>10144</v>
      </c>
      <c r="H311" s="5">
        <v>876</v>
      </c>
      <c r="I311" s="5">
        <v>0</v>
      </c>
      <c r="J311" s="5">
        <v>24</v>
      </c>
      <c r="K311" s="5">
        <v>4</v>
      </c>
    </row>
    <row r="312" spans="1:11">
      <c r="A312" s="5">
        <v>1</v>
      </c>
      <c r="B312" s="5">
        <v>47376</v>
      </c>
      <c r="C312" s="5">
        <v>70212</v>
      </c>
      <c r="D312" s="5">
        <v>1557</v>
      </c>
      <c r="E312" s="5">
        <v>2051</v>
      </c>
      <c r="F312" s="5">
        <v>22710</v>
      </c>
      <c r="G312" s="5">
        <v>13344</v>
      </c>
      <c r="H312" s="5">
        <v>697</v>
      </c>
      <c r="I312" s="5">
        <v>9</v>
      </c>
      <c r="J312" s="5">
        <v>186</v>
      </c>
      <c r="K312" s="5">
        <v>23</v>
      </c>
    </row>
    <row r="313" spans="1:11">
      <c r="A313" s="5">
        <v>1</v>
      </c>
      <c r="B313" s="5">
        <v>3234</v>
      </c>
      <c r="C313" s="5">
        <v>5113</v>
      </c>
      <c r="D313" s="5">
        <v>756</v>
      </c>
      <c r="E313" s="5">
        <v>937</v>
      </c>
      <c r="F313" s="5">
        <v>3476</v>
      </c>
      <c r="G313" s="5">
        <v>2174</v>
      </c>
      <c r="H313" s="5">
        <v>347</v>
      </c>
      <c r="I313" s="5">
        <v>0</v>
      </c>
      <c r="J313" s="5">
        <v>58</v>
      </c>
      <c r="K313" s="5">
        <v>17</v>
      </c>
    </row>
    <row r="314" spans="1:11">
      <c r="A314" s="5">
        <v>1</v>
      </c>
      <c r="B314" s="5">
        <v>3322</v>
      </c>
      <c r="C314" s="5">
        <v>5553</v>
      </c>
      <c r="D314" s="5">
        <v>702</v>
      </c>
      <c r="E314" s="5">
        <v>863</v>
      </c>
      <c r="F314" s="5">
        <v>3484</v>
      </c>
      <c r="G314" s="5">
        <v>1968</v>
      </c>
      <c r="H314" s="5">
        <v>328</v>
      </c>
      <c r="I314" s="5">
        <v>2</v>
      </c>
      <c r="J314" s="5">
        <v>74</v>
      </c>
      <c r="K314" s="5">
        <v>14</v>
      </c>
    </row>
    <row r="315" spans="1:11">
      <c r="A315" s="5">
        <v>1</v>
      </c>
      <c r="B315" s="5">
        <v>6768</v>
      </c>
      <c r="C315" s="5">
        <v>11525</v>
      </c>
      <c r="D315" s="5">
        <v>768</v>
      </c>
      <c r="E315" s="5">
        <v>930</v>
      </c>
      <c r="F315" s="5">
        <v>7048</v>
      </c>
      <c r="G315" s="5">
        <v>4012</v>
      </c>
      <c r="H315" s="5">
        <v>408</v>
      </c>
      <c r="I315" s="5">
        <v>2</v>
      </c>
      <c r="J315" s="5">
        <v>180</v>
      </c>
      <c r="K315" s="5">
        <v>44</v>
      </c>
    </row>
    <row r="316" spans="1:11">
      <c r="A316" s="5">
        <v>1</v>
      </c>
      <c r="B316" s="5">
        <v>11304</v>
      </c>
      <c r="C316" s="5">
        <v>20647</v>
      </c>
      <c r="D316" s="5">
        <v>1141</v>
      </c>
      <c r="E316" s="5">
        <v>1874</v>
      </c>
      <c r="F316" s="5">
        <v>14792</v>
      </c>
      <c r="G316" s="5">
        <v>7800</v>
      </c>
      <c r="H316" s="5">
        <v>732</v>
      </c>
      <c r="I316" s="5">
        <v>18</v>
      </c>
      <c r="J316" s="5">
        <v>168</v>
      </c>
      <c r="K316" s="5">
        <v>49</v>
      </c>
    </row>
    <row r="317" spans="1:11">
      <c r="A317" s="5">
        <v>1</v>
      </c>
      <c r="B317" s="5">
        <v>13544</v>
      </c>
      <c r="C317" s="5">
        <v>18474</v>
      </c>
      <c r="D317" s="5">
        <v>759</v>
      </c>
      <c r="E317" s="5">
        <v>1082</v>
      </c>
      <c r="F317" s="5">
        <v>7326</v>
      </c>
      <c r="G317" s="5">
        <v>4120</v>
      </c>
      <c r="H317" s="5">
        <v>408</v>
      </c>
      <c r="I317" s="5">
        <v>0</v>
      </c>
      <c r="J317" s="5">
        <v>36</v>
      </c>
      <c r="K317" s="5">
        <v>5</v>
      </c>
    </row>
    <row r="318" spans="1:11">
      <c r="A318" s="5">
        <v>1</v>
      </c>
      <c r="B318" s="5">
        <v>3418</v>
      </c>
      <c r="C318" s="5">
        <v>5659</v>
      </c>
      <c r="D318" s="5">
        <v>581</v>
      </c>
      <c r="E318" s="5">
        <v>770</v>
      </c>
      <c r="F318" s="5">
        <v>4491</v>
      </c>
      <c r="G318" s="5">
        <v>2620</v>
      </c>
      <c r="H318" s="5">
        <v>327</v>
      </c>
      <c r="I318" s="5">
        <v>2</v>
      </c>
      <c r="J318" s="5">
        <v>51</v>
      </c>
      <c r="K318" s="5">
        <v>6</v>
      </c>
    </row>
    <row r="319" spans="1:11">
      <c r="A319" s="5">
        <v>1</v>
      </c>
      <c r="B319" s="5">
        <v>3662</v>
      </c>
      <c r="C319" s="5">
        <v>6476</v>
      </c>
      <c r="D319" s="5">
        <v>560</v>
      </c>
      <c r="E319" s="5">
        <v>677</v>
      </c>
      <c r="F319" s="5">
        <v>4930</v>
      </c>
      <c r="G319" s="5">
        <v>2660</v>
      </c>
      <c r="H319" s="5">
        <v>319</v>
      </c>
      <c r="I319" s="5">
        <v>2</v>
      </c>
      <c r="J319" s="5">
        <v>67</v>
      </c>
      <c r="K319" s="5">
        <v>14</v>
      </c>
    </row>
    <row r="320" spans="1:11">
      <c r="A320" s="5">
        <v>1</v>
      </c>
      <c r="B320" s="5">
        <v>56672</v>
      </c>
      <c r="C320" s="5">
        <v>104966</v>
      </c>
      <c r="D320" s="5">
        <v>2579</v>
      </c>
      <c r="E320" s="5">
        <v>1850</v>
      </c>
      <c r="F320" s="5">
        <v>78678</v>
      </c>
      <c r="G320" s="5">
        <v>37408</v>
      </c>
      <c r="H320" s="5">
        <v>1831</v>
      </c>
      <c r="I320" s="5">
        <v>20</v>
      </c>
      <c r="J320" s="5">
        <v>1372</v>
      </c>
      <c r="K320" s="5">
        <v>47</v>
      </c>
    </row>
    <row r="321" spans="1:11">
      <c r="A321" s="5">
        <v>1</v>
      </c>
      <c r="B321" s="5">
        <v>3294</v>
      </c>
      <c r="C321" s="5">
        <v>5499</v>
      </c>
      <c r="D321" s="5">
        <v>526</v>
      </c>
      <c r="E321" s="5">
        <v>599</v>
      </c>
      <c r="F321" s="5">
        <v>4658</v>
      </c>
      <c r="G321" s="5">
        <v>2710</v>
      </c>
      <c r="H321" s="5">
        <v>305</v>
      </c>
      <c r="I321" s="5">
        <v>2</v>
      </c>
      <c r="J321" s="5">
        <v>57</v>
      </c>
      <c r="K321" s="5">
        <v>6</v>
      </c>
    </row>
    <row r="322" spans="1:11">
      <c r="A322" s="5">
        <v>1</v>
      </c>
      <c r="B322" s="5">
        <v>3110</v>
      </c>
      <c r="C322" s="5">
        <v>5405</v>
      </c>
      <c r="D322" s="5">
        <v>732</v>
      </c>
      <c r="E322" s="5">
        <v>892</v>
      </c>
      <c r="F322" s="5">
        <v>4605</v>
      </c>
      <c r="G322" s="5">
        <v>2540</v>
      </c>
      <c r="H322" s="5">
        <v>342</v>
      </c>
      <c r="I322" s="5">
        <v>2</v>
      </c>
      <c r="J322" s="5">
        <v>33</v>
      </c>
      <c r="K322" s="5">
        <v>10</v>
      </c>
    </row>
    <row r="323" spans="1:11">
      <c r="A323" s="5">
        <v>1</v>
      </c>
      <c r="B323" s="5">
        <v>3806</v>
      </c>
      <c r="C323" s="5">
        <v>6486</v>
      </c>
      <c r="D323" s="5">
        <v>722</v>
      </c>
      <c r="E323" s="5">
        <v>880</v>
      </c>
      <c r="F323" s="5">
        <v>4955</v>
      </c>
      <c r="G323" s="5">
        <v>2772</v>
      </c>
      <c r="H323" s="5">
        <v>361</v>
      </c>
      <c r="I323" s="5">
        <v>1</v>
      </c>
      <c r="J323" s="5">
        <v>79</v>
      </c>
      <c r="K323" s="5">
        <v>17</v>
      </c>
    </row>
    <row r="324" spans="1:11">
      <c r="A324" s="5">
        <v>1</v>
      </c>
      <c r="B324" s="5">
        <v>3776</v>
      </c>
      <c r="C324" s="5">
        <v>6736</v>
      </c>
      <c r="D324" s="5">
        <v>577</v>
      </c>
      <c r="E324" s="5">
        <v>719</v>
      </c>
      <c r="F324" s="5">
        <v>4846</v>
      </c>
      <c r="G324" s="5">
        <v>2614</v>
      </c>
      <c r="H324" s="5">
        <v>371</v>
      </c>
      <c r="I324" s="5">
        <v>3</v>
      </c>
      <c r="J324" s="5">
        <v>97</v>
      </c>
      <c r="K324" s="5">
        <v>22</v>
      </c>
    </row>
    <row r="325" spans="1:11">
      <c r="A325" s="5">
        <v>1</v>
      </c>
      <c r="B325" s="5">
        <v>39040</v>
      </c>
      <c r="C325" s="5">
        <v>55633</v>
      </c>
      <c r="D325" s="5">
        <v>1684</v>
      </c>
      <c r="E325" s="5">
        <v>2123</v>
      </c>
      <c r="F325" s="5">
        <v>32021</v>
      </c>
      <c r="G325" s="5">
        <v>19712</v>
      </c>
      <c r="H325" s="5">
        <v>1101</v>
      </c>
      <c r="I325" s="5">
        <v>16</v>
      </c>
      <c r="J325" s="5">
        <v>617</v>
      </c>
      <c r="K325" s="5">
        <v>58</v>
      </c>
    </row>
    <row r="326" spans="1:11">
      <c r="A326" s="5">
        <v>1</v>
      </c>
      <c r="B326" s="5">
        <v>4032</v>
      </c>
      <c r="C326" s="5">
        <v>7278</v>
      </c>
      <c r="D326" s="5">
        <v>684</v>
      </c>
      <c r="E326" s="5">
        <v>848</v>
      </c>
      <c r="F326" s="5">
        <v>4935</v>
      </c>
      <c r="G326" s="5">
        <v>2644</v>
      </c>
      <c r="H326" s="5">
        <v>432</v>
      </c>
      <c r="I326" s="5">
        <v>7</v>
      </c>
      <c r="J326" s="5">
        <v>139</v>
      </c>
      <c r="K326" s="5">
        <v>34</v>
      </c>
    </row>
    <row r="327" spans="1:11">
      <c r="A327" s="5">
        <v>1</v>
      </c>
      <c r="B327" s="5">
        <v>21248</v>
      </c>
      <c r="C327" s="5">
        <v>34095</v>
      </c>
      <c r="D327" s="5">
        <v>1049</v>
      </c>
      <c r="E327" s="5">
        <v>1438</v>
      </c>
      <c r="F327" s="5">
        <v>11280</v>
      </c>
      <c r="G327" s="5">
        <v>6664</v>
      </c>
      <c r="H327" s="5">
        <v>536</v>
      </c>
      <c r="I327" s="5">
        <v>20</v>
      </c>
      <c r="J327" s="5">
        <v>199</v>
      </c>
      <c r="K327" s="5">
        <v>32</v>
      </c>
    </row>
    <row r="328" spans="1:11">
      <c r="A328" s="5">
        <v>1</v>
      </c>
      <c r="B328" s="5">
        <v>4344</v>
      </c>
      <c r="C328" s="5">
        <v>8025</v>
      </c>
      <c r="D328" s="5">
        <v>692</v>
      </c>
      <c r="E328" s="5">
        <v>872</v>
      </c>
      <c r="F328" s="5">
        <v>4911</v>
      </c>
      <c r="G328" s="5">
        <v>2528</v>
      </c>
      <c r="H328" s="5">
        <v>367</v>
      </c>
      <c r="I328" s="5">
        <v>1</v>
      </c>
      <c r="J328" s="5">
        <v>107</v>
      </c>
      <c r="K328" s="5">
        <v>26</v>
      </c>
    </row>
    <row r="329" spans="1:11">
      <c r="A329" s="5">
        <v>1</v>
      </c>
      <c r="B329" s="5">
        <v>2718</v>
      </c>
      <c r="C329" s="5">
        <v>4698</v>
      </c>
      <c r="D329" s="5">
        <v>566</v>
      </c>
      <c r="E329" s="5">
        <v>663</v>
      </c>
      <c r="F329" s="5">
        <v>3601</v>
      </c>
      <c r="G329" s="5">
        <v>1992</v>
      </c>
      <c r="H329" s="5">
        <v>306</v>
      </c>
      <c r="I329" s="5">
        <v>0</v>
      </c>
      <c r="J329" s="5">
        <v>50</v>
      </c>
      <c r="K329" s="5">
        <v>10</v>
      </c>
    </row>
    <row r="330" spans="1:11">
      <c r="A330" s="5">
        <v>1</v>
      </c>
      <c r="B330" s="5">
        <v>3024</v>
      </c>
      <c r="C330" s="5">
        <v>5630</v>
      </c>
      <c r="D330" s="5">
        <v>596</v>
      </c>
      <c r="E330" s="5">
        <v>721</v>
      </c>
      <c r="F330" s="5">
        <v>4114</v>
      </c>
      <c r="G330" s="5">
        <v>2098</v>
      </c>
      <c r="H330" s="5">
        <v>341</v>
      </c>
      <c r="I330" s="5">
        <v>0</v>
      </c>
      <c r="J330" s="5">
        <v>64</v>
      </c>
      <c r="K330" s="5">
        <v>20</v>
      </c>
    </row>
    <row r="331" spans="1:11">
      <c r="A331" s="5">
        <v>1</v>
      </c>
      <c r="B331" s="5">
        <v>10152</v>
      </c>
      <c r="C331" s="5">
        <v>17099</v>
      </c>
      <c r="D331" s="5">
        <v>1636</v>
      </c>
      <c r="E331" s="5">
        <v>2755</v>
      </c>
      <c r="F331" s="5">
        <v>15382</v>
      </c>
      <c r="G331" s="5">
        <v>8980</v>
      </c>
      <c r="H331" s="5">
        <v>1613</v>
      </c>
      <c r="I331" s="5">
        <v>2</v>
      </c>
      <c r="J331" s="5">
        <v>55</v>
      </c>
      <c r="K331" s="5">
        <v>10</v>
      </c>
    </row>
    <row r="332" spans="1:11">
      <c r="A332" s="5">
        <v>1</v>
      </c>
      <c r="B332" s="5">
        <v>4708</v>
      </c>
      <c r="C332" s="5">
        <v>8090</v>
      </c>
      <c r="D332" s="5">
        <v>678</v>
      </c>
      <c r="E332" s="5">
        <v>889</v>
      </c>
      <c r="F332" s="5">
        <v>4664</v>
      </c>
      <c r="G332" s="5">
        <v>2690</v>
      </c>
      <c r="H332" s="5">
        <v>390</v>
      </c>
      <c r="I332" s="5">
        <v>1</v>
      </c>
      <c r="J332" s="5">
        <v>142</v>
      </c>
      <c r="K332" s="5">
        <v>37</v>
      </c>
    </row>
    <row r="333" spans="1:11">
      <c r="A333" s="5">
        <v>1</v>
      </c>
      <c r="B333" s="5">
        <v>2772</v>
      </c>
      <c r="C333" s="5">
        <v>4642</v>
      </c>
      <c r="D333" s="5">
        <v>526</v>
      </c>
      <c r="E333" s="5">
        <v>604</v>
      </c>
      <c r="F333" s="5">
        <v>3353</v>
      </c>
      <c r="G333" s="5">
        <v>1943</v>
      </c>
      <c r="H333" s="5">
        <v>305</v>
      </c>
      <c r="I333" s="5">
        <v>2</v>
      </c>
      <c r="J333" s="5">
        <v>72</v>
      </c>
      <c r="K333" s="5">
        <v>9</v>
      </c>
    </row>
    <row r="334" spans="1:11">
      <c r="A334" s="5">
        <v>1</v>
      </c>
      <c r="B334" s="5">
        <v>2812</v>
      </c>
      <c r="C334" s="5">
        <v>4954</v>
      </c>
      <c r="D334" s="5">
        <v>536</v>
      </c>
      <c r="E334" s="5">
        <v>672</v>
      </c>
      <c r="F334" s="5">
        <v>3382</v>
      </c>
      <c r="G334" s="5">
        <v>1853</v>
      </c>
      <c r="H334" s="5">
        <v>323</v>
      </c>
      <c r="I334" s="5">
        <v>4</v>
      </c>
      <c r="J334" s="5">
        <v>79</v>
      </c>
      <c r="K334" s="5">
        <v>16</v>
      </c>
    </row>
    <row r="335" spans="1:11">
      <c r="A335" s="5">
        <v>1</v>
      </c>
      <c r="B335" s="5">
        <v>6460</v>
      </c>
      <c r="C335" s="5">
        <v>11373</v>
      </c>
      <c r="D335" s="5">
        <v>823</v>
      </c>
      <c r="E335" s="5">
        <v>1197</v>
      </c>
      <c r="F335" s="5">
        <v>6279</v>
      </c>
      <c r="G335" s="5">
        <v>3612</v>
      </c>
      <c r="H335" s="5">
        <v>505</v>
      </c>
      <c r="I335" s="5">
        <v>25</v>
      </c>
      <c r="J335" s="5">
        <v>244</v>
      </c>
      <c r="K335" s="5">
        <v>44</v>
      </c>
    </row>
    <row r="336" spans="1:11">
      <c r="A336" s="5">
        <v>1</v>
      </c>
      <c r="B336" s="5">
        <v>18056</v>
      </c>
      <c r="C336" s="5">
        <v>32576</v>
      </c>
      <c r="D336" s="5">
        <v>1062</v>
      </c>
      <c r="E336" s="5">
        <v>1389</v>
      </c>
      <c r="F336" s="5">
        <v>26514</v>
      </c>
      <c r="G336" s="5">
        <v>14728</v>
      </c>
      <c r="H336" s="5">
        <v>701</v>
      </c>
      <c r="I336" s="5">
        <v>25</v>
      </c>
      <c r="J336" s="5">
        <v>307</v>
      </c>
      <c r="K336" s="5">
        <v>58</v>
      </c>
    </row>
    <row r="337" spans="1:11">
      <c r="A337" s="5">
        <v>1</v>
      </c>
      <c r="B337" s="5">
        <v>5016</v>
      </c>
      <c r="C337" s="5">
        <v>8745</v>
      </c>
      <c r="D337" s="5">
        <v>679</v>
      </c>
      <c r="E337" s="5">
        <v>966</v>
      </c>
      <c r="F337" s="5">
        <v>5904</v>
      </c>
      <c r="G337" s="5">
        <v>3322</v>
      </c>
      <c r="H337" s="5">
        <v>488</v>
      </c>
      <c r="I337" s="5">
        <v>6</v>
      </c>
      <c r="J337" s="5">
        <v>212</v>
      </c>
      <c r="K337" s="5">
        <v>36</v>
      </c>
    </row>
    <row r="338" spans="1:11">
      <c r="A338" s="5">
        <v>1</v>
      </c>
      <c r="B338" s="5">
        <v>3528</v>
      </c>
      <c r="C338" s="5">
        <v>6181</v>
      </c>
      <c r="D338" s="5">
        <v>470</v>
      </c>
      <c r="E338" s="5">
        <v>583</v>
      </c>
      <c r="F338" s="5">
        <v>4249</v>
      </c>
      <c r="G338" s="5">
        <v>2352</v>
      </c>
      <c r="H338" s="5">
        <v>322</v>
      </c>
      <c r="I338" s="5">
        <v>2</v>
      </c>
      <c r="J338" s="5">
        <v>95</v>
      </c>
      <c r="K338" s="5">
        <v>17</v>
      </c>
    </row>
    <row r="339" spans="1:11">
      <c r="A339" s="5">
        <v>1</v>
      </c>
      <c r="B339" s="5">
        <v>6444</v>
      </c>
      <c r="C339" s="5">
        <v>11509</v>
      </c>
      <c r="D339" s="5">
        <v>734</v>
      </c>
      <c r="E339" s="5">
        <v>1157</v>
      </c>
      <c r="F339" s="5">
        <v>7910</v>
      </c>
      <c r="G339" s="5">
        <v>4136</v>
      </c>
      <c r="H339" s="5">
        <v>512</v>
      </c>
      <c r="I339" s="5">
        <v>5</v>
      </c>
      <c r="J339" s="5">
        <v>194</v>
      </c>
      <c r="K339" s="5">
        <v>33</v>
      </c>
    </row>
    <row r="340" spans="1:11">
      <c r="A340" s="5">
        <v>1</v>
      </c>
      <c r="B340" s="5">
        <v>4458</v>
      </c>
      <c r="C340" s="5">
        <v>7753</v>
      </c>
      <c r="D340" s="5">
        <v>491</v>
      </c>
      <c r="E340" s="5">
        <v>676</v>
      </c>
      <c r="F340" s="5">
        <v>5493</v>
      </c>
      <c r="G340" s="5">
        <v>3106</v>
      </c>
      <c r="H340" s="5">
        <v>340</v>
      </c>
      <c r="I340" s="5">
        <v>6</v>
      </c>
      <c r="J340" s="5">
        <v>101</v>
      </c>
      <c r="K340" s="5">
        <v>29</v>
      </c>
    </row>
    <row r="341" spans="1:11">
      <c r="A341" s="5">
        <v>1</v>
      </c>
      <c r="B341" s="5">
        <v>12540</v>
      </c>
      <c r="C341" s="5">
        <v>19301</v>
      </c>
      <c r="D341" s="5">
        <v>344</v>
      </c>
      <c r="E341" s="5">
        <v>396</v>
      </c>
      <c r="F341" s="5">
        <v>16914</v>
      </c>
      <c r="G341" s="5">
        <v>11008</v>
      </c>
      <c r="H341" s="5">
        <v>289</v>
      </c>
      <c r="I341" s="5">
        <v>3</v>
      </c>
      <c r="J341" s="5">
        <v>46</v>
      </c>
      <c r="K341" s="5">
        <v>14</v>
      </c>
    </row>
    <row r="342" spans="1:11">
      <c r="A342" s="5">
        <v>1</v>
      </c>
      <c r="B342" s="5">
        <v>4362</v>
      </c>
      <c r="C342" s="5">
        <v>7378</v>
      </c>
      <c r="D342" s="5">
        <v>604</v>
      </c>
      <c r="E342" s="5">
        <v>767</v>
      </c>
      <c r="F342" s="5">
        <v>5681</v>
      </c>
      <c r="G342" s="5">
        <v>3216</v>
      </c>
      <c r="H342" s="5">
        <v>469</v>
      </c>
      <c r="I342" s="5">
        <v>3</v>
      </c>
      <c r="J342" s="5">
        <v>156</v>
      </c>
      <c r="K342" s="5">
        <v>20</v>
      </c>
    </row>
    <row r="343" spans="1:11">
      <c r="A343" s="5">
        <v>1</v>
      </c>
      <c r="B343" s="5">
        <v>38960</v>
      </c>
      <c r="C343" s="5">
        <v>65149</v>
      </c>
      <c r="D343" s="5">
        <v>2298</v>
      </c>
      <c r="E343" s="5">
        <v>3000</v>
      </c>
      <c r="F343" s="5">
        <v>57722</v>
      </c>
      <c r="G343" s="5">
        <v>34368</v>
      </c>
      <c r="H343" s="5">
        <v>1978</v>
      </c>
      <c r="I343" s="5">
        <v>37</v>
      </c>
      <c r="J343" s="5">
        <v>821</v>
      </c>
      <c r="K343" s="5">
        <v>90</v>
      </c>
    </row>
    <row r="344" spans="1:11">
      <c r="A344" s="5">
        <v>1</v>
      </c>
      <c r="B344" s="5">
        <v>3144</v>
      </c>
      <c r="C344" s="5">
        <v>5067</v>
      </c>
      <c r="D344" s="5">
        <v>392</v>
      </c>
      <c r="E344" s="5">
        <v>507</v>
      </c>
      <c r="F344" s="5">
        <v>3586</v>
      </c>
      <c r="G344" s="5">
        <v>2148</v>
      </c>
      <c r="H344" s="5">
        <v>271</v>
      </c>
      <c r="I344" s="5">
        <v>1</v>
      </c>
      <c r="J344" s="5">
        <v>58</v>
      </c>
      <c r="K344" s="5">
        <v>13</v>
      </c>
    </row>
    <row r="345" spans="1:11">
      <c r="A345" s="5">
        <v>1</v>
      </c>
      <c r="B345" s="5">
        <v>4336</v>
      </c>
      <c r="C345" s="5">
        <v>7705</v>
      </c>
      <c r="D345" s="5">
        <v>574</v>
      </c>
      <c r="E345" s="5">
        <v>847</v>
      </c>
      <c r="F345" s="5">
        <v>5156</v>
      </c>
      <c r="G345" s="5">
        <v>2752</v>
      </c>
      <c r="H345" s="5">
        <v>403</v>
      </c>
      <c r="I345" s="5">
        <v>12</v>
      </c>
      <c r="J345" s="5">
        <v>155</v>
      </c>
      <c r="K345" s="5">
        <v>23</v>
      </c>
    </row>
    <row r="346" spans="1:11">
      <c r="A346" s="5">
        <v>1</v>
      </c>
      <c r="B346" s="5">
        <v>81856</v>
      </c>
      <c r="C346" s="5">
        <v>124753</v>
      </c>
      <c r="D346" s="5">
        <v>3000</v>
      </c>
      <c r="E346" s="5">
        <v>2718</v>
      </c>
      <c r="F346" s="5">
        <v>52477</v>
      </c>
      <c r="G346" s="5">
        <v>27392</v>
      </c>
      <c r="H346" s="5">
        <v>1756</v>
      </c>
      <c r="I346" s="5">
        <v>45</v>
      </c>
      <c r="J346" s="5">
        <v>1639</v>
      </c>
      <c r="K346" s="5">
        <v>122</v>
      </c>
    </row>
    <row r="347" spans="1:11">
      <c r="A347" s="5">
        <v>1</v>
      </c>
      <c r="B347" s="5">
        <v>5728</v>
      </c>
      <c r="C347" s="5">
        <v>10164</v>
      </c>
      <c r="D347" s="5">
        <v>676</v>
      </c>
      <c r="E347" s="5">
        <v>1049</v>
      </c>
      <c r="F347" s="5">
        <v>6890</v>
      </c>
      <c r="G347" s="5">
        <v>3714</v>
      </c>
      <c r="H347" s="5">
        <v>475</v>
      </c>
      <c r="I347" s="5">
        <v>3</v>
      </c>
      <c r="J347" s="5">
        <v>155</v>
      </c>
      <c r="K347" s="5">
        <v>32</v>
      </c>
    </row>
    <row r="348" spans="1:11">
      <c r="A348" s="5">
        <v>1</v>
      </c>
      <c r="B348" s="5">
        <v>5490</v>
      </c>
      <c r="C348" s="5">
        <v>9518</v>
      </c>
      <c r="D348" s="5">
        <v>647</v>
      </c>
      <c r="E348" s="5">
        <v>847</v>
      </c>
      <c r="F348" s="5">
        <v>6549</v>
      </c>
      <c r="G348" s="5">
        <v>3716</v>
      </c>
      <c r="H348" s="5">
        <v>476</v>
      </c>
      <c r="I348" s="5">
        <v>4</v>
      </c>
      <c r="J348" s="5">
        <v>166</v>
      </c>
      <c r="K348" s="5">
        <v>33</v>
      </c>
    </row>
    <row r="349" spans="1:11">
      <c r="A349" s="5">
        <v>1</v>
      </c>
      <c r="B349" s="5">
        <v>23832</v>
      </c>
      <c r="C349" s="5">
        <v>42313</v>
      </c>
      <c r="D349" s="5">
        <v>1701</v>
      </c>
      <c r="E349" s="5">
        <v>2838</v>
      </c>
      <c r="F349" s="5">
        <v>37816</v>
      </c>
      <c r="G349" s="5">
        <v>21352</v>
      </c>
      <c r="H349" s="5">
        <v>1578</v>
      </c>
      <c r="I349" s="5">
        <v>6</v>
      </c>
      <c r="J349" s="5">
        <v>210</v>
      </c>
      <c r="K349" s="5">
        <v>39</v>
      </c>
    </row>
    <row r="350" spans="1:11">
      <c r="A350" s="5">
        <v>1</v>
      </c>
      <c r="B350" s="5">
        <v>18552</v>
      </c>
      <c r="C350" s="5">
        <v>25542</v>
      </c>
      <c r="D350" s="5">
        <v>1005</v>
      </c>
      <c r="E350" s="5">
        <v>1021</v>
      </c>
      <c r="F350" s="5">
        <v>15973</v>
      </c>
      <c r="G350" s="5">
        <v>10584</v>
      </c>
      <c r="H350" s="5">
        <v>676</v>
      </c>
      <c r="I350" s="5">
        <v>4</v>
      </c>
      <c r="J350" s="5">
        <v>400</v>
      </c>
      <c r="K350" s="5">
        <v>25</v>
      </c>
    </row>
    <row r="351" spans="1:11">
      <c r="A351" s="5">
        <v>1</v>
      </c>
      <c r="B351" s="5">
        <v>4132</v>
      </c>
      <c r="C351" s="5">
        <v>7165</v>
      </c>
      <c r="D351" s="5">
        <v>552</v>
      </c>
      <c r="E351" s="5">
        <v>713</v>
      </c>
      <c r="F351" s="5">
        <v>4908</v>
      </c>
      <c r="G351" s="5">
        <v>2754</v>
      </c>
      <c r="H351" s="5">
        <v>398</v>
      </c>
      <c r="I351" s="5">
        <v>2</v>
      </c>
      <c r="J351" s="5">
        <v>98</v>
      </c>
      <c r="K351" s="5">
        <v>18</v>
      </c>
    </row>
    <row r="352" spans="1:11">
      <c r="A352" s="5">
        <v>1</v>
      </c>
      <c r="B352" s="5">
        <v>4910</v>
      </c>
      <c r="C352" s="5">
        <v>9209</v>
      </c>
      <c r="D352" s="5">
        <v>625</v>
      </c>
      <c r="E352" s="5">
        <v>869</v>
      </c>
      <c r="F352" s="5">
        <v>5768</v>
      </c>
      <c r="G352" s="5">
        <v>2812</v>
      </c>
      <c r="H352" s="5">
        <v>411</v>
      </c>
      <c r="I352" s="5">
        <v>12</v>
      </c>
      <c r="J352" s="5">
        <v>138</v>
      </c>
      <c r="K352" s="5">
        <v>38</v>
      </c>
    </row>
    <row r="353" spans="1:11">
      <c r="A353" s="5">
        <v>1</v>
      </c>
      <c r="B353" s="5">
        <v>4202</v>
      </c>
      <c r="C353" s="5">
        <v>7633</v>
      </c>
      <c r="D353" s="5">
        <v>562</v>
      </c>
      <c r="E353" s="5">
        <v>730</v>
      </c>
      <c r="F353" s="5">
        <v>6173</v>
      </c>
      <c r="G353" s="5">
        <v>3298</v>
      </c>
      <c r="H353" s="5">
        <v>428</v>
      </c>
      <c r="I353" s="5">
        <v>3</v>
      </c>
      <c r="J353" s="5">
        <v>148</v>
      </c>
      <c r="K353" s="5">
        <v>16</v>
      </c>
    </row>
    <row r="354" spans="1:11">
      <c r="A354" s="5">
        <v>1</v>
      </c>
      <c r="B354" s="5">
        <v>5976</v>
      </c>
      <c r="C354" s="5">
        <v>10441</v>
      </c>
      <c r="D354" s="5">
        <v>689</v>
      </c>
      <c r="E354" s="5">
        <v>833</v>
      </c>
      <c r="F354" s="5">
        <v>7055</v>
      </c>
      <c r="G354" s="5">
        <v>4046</v>
      </c>
      <c r="H354" s="5">
        <v>487</v>
      </c>
      <c r="I354" s="5">
        <v>2</v>
      </c>
      <c r="J354" s="5">
        <v>267</v>
      </c>
      <c r="K354" s="5">
        <v>40</v>
      </c>
    </row>
    <row r="355" spans="1:11">
      <c r="A355" s="5">
        <v>1</v>
      </c>
      <c r="B355" s="5">
        <v>5206</v>
      </c>
      <c r="C355" s="5">
        <v>8962</v>
      </c>
      <c r="D355" s="5">
        <v>565</v>
      </c>
      <c r="E355" s="5">
        <v>878</v>
      </c>
      <c r="F355" s="5">
        <v>6461</v>
      </c>
      <c r="G355" s="5">
        <v>3708</v>
      </c>
      <c r="H355" s="5">
        <v>414</v>
      </c>
      <c r="I355" s="5">
        <v>1</v>
      </c>
      <c r="J355" s="5">
        <v>144</v>
      </c>
      <c r="K355" s="5">
        <v>29</v>
      </c>
    </row>
    <row r="356" spans="1:11">
      <c r="A356" s="5">
        <v>1</v>
      </c>
      <c r="B356" s="5">
        <v>6984</v>
      </c>
      <c r="C356" s="5">
        <v>12066</v>
      </c>
      <c r="D356" s="5">
        <v>780</v>
      </c>
      <c r="E356" s="5">
        <v>1116</v>
      </c>
      <c r="F356" s="5">
        <v>8188</v>
      </c>
      <c r="G356" s="5">
        <v>4776</v>
      </c>
      <c r="H356" s="5">
        <v>570</v>
      </c>
      <c r="I356" s="5">
        <v>25</v>
      </c>
      <c r="J356" s="5">
        <v>256</v>
      </c>
      <c r="K356" s="5">
        <v>54</v>
      </c>
    </row>
    <row r="357" spans="1:11">
      <c r="A357" s="5">
        <v>1</v>
      </c>
      <c r="B357" s="5">
        <v>6000</v>
      </c>
      <c r="C357" s="5">
        <v>10300</v>
      </c>
      <c r="D357" s="5">
        <v>577</v>
      </c>
      <c r="E357" s="5">
        <v>886</v>
      </c>
      <c r="F357" s="5">
        <v>7886</v>
      </c>
      <c r="G357" s="5">
        <v>4454</v>
      </c>
      <c r="H357" s="5">
        <v>429</v>
      </c>
      <c r="I357" s="5">
        <v>3</v>
      </c>
      <c r="J357" s="5">
        <v>72</v>
      </c>
      <c r="K357" s="5">
        <v>24</v>
      </c>
    </row>
    <row r="358" spans="1:11">
      <c r="A358" s="5">
        <v>1</v>
      </c>
      <c r="B358" s="5">
        <v>3332</v>
      </c>
      <c r="C358" s="5">
        <v>5797</v>
      </c>
      <c r="D358" s="5">
        <v>463</v>
      </c>
      <c r="E358" s="5">
        <v>552</v>
      </c>
      <c r="F358" s="5">
        <v>4347</v>
      </c>
      <c r="G358" s="5">
        <v>2330</v>
      </c>
      <c r="H358" s="5">
        <v>341</v>
      </c>
      <c r="I358" s="5">
        <v>0</v>
      </c>
      <c r="J358" s="5">
        <v>87</v>
      </c>
      <c r="K358" s="5">
        <v>18</v>
      </c>
    </row>
    <row r="359" spans="1:11">
      <c r="A359" s="5">
        <v>1</v>
      </c>
      <c r="B359" s="5">
        <v>9232</v>
      </c>
      <c r="C359" s="5">
        <v>16811</v>
      </c>
      <c r="D359" s="5">
        <v>908</v>
      </c>
      <c r="E359" s="5">
        <v>1967</v>
      </c>
      <c r="F359" s="5">
        <v>12996</v>
      </c>
      <c r="G359" s="5">
        <v>7200</v>
      </c>
      <c r="H359" s="5">
        <v>843</v>
      </c>
      <c r="I359" s="5">
        <v>1</v>
      </c>
      <c r="J359" s="5">
        <v>129</v>
      </c>
      <c r="K359" s="5">
        <v>36</v>
      </c>
    </row>
    <row r="360" spans="1:11">
      <c r="A360" s="5">
        <v>1</v>
      </c>
      <c r="B360" s="5">
        <v>5212</v>
      </c>
      <c r="C360" s="5">
        <v>9035</v>
      </c>
      <c r="D360" s="5">
        <v>736</v>
      </c>
      <c r="E360" s="5">
        <v>1005</v>
      </c>
      <c r="F360" s="5">
        <v>6258</v>
      </c>
      <c r="G360" s="5">
        <v>3608</v>
      </c>
      <c r="H360" s="5">
        <v>597</v>
      </c>
      <c r="I360" s="5">
        <v>1</v>
      </c>
      <c r="J360" s="5">
        <v>179</v>
      </c>
      <c r="K360" s="5">
        <v>30</v>
      </c>
    </row>
    <row r="361" spans="1:11">
      <c r="A361" s="5">
        <v>1</v>
      </c>
      <c r="B361" s="5">
        <v>24264</v>
      </c>
      <c r="C361" s="5">
        <v>51899</v>
      </c>
      <c r="D361" s="5">
        <v>1599</v>
      </c>
      <c r="E361" s="5">
        <v>3153</v>
      </c>
      <c r="F361" s="5">
        <v>48466</v>
      </c>
      <c r="G361" s="5">
        <v>21928</v>
      </c>
      <c r="H361" s="5">
        <v>1392</v>
      </c>
      <c r="I361" s="5">
        <v>9</v>
      </c>
      <c r="J361" s="5">
        <v>194</v>
      </c>
      <c r="K361" s="5">
        <v>33</v>
      </c>
    </row>
    <row r="362" spans="1:11">
      <c r="A362" s="5">
        <v>1</v>
      </c>
      <c r="B362" s="5">
        <v>4280</v>
      </c>
      <c r="C362" s="5">
        <v>7594</v>
      </c>
      <c r="D362" s="5">
        <v>624</v>
      </c>
      <c r="E362" s="5">
        <v>771</v>
      </c>
      <c r="F362" s="5">
        <v>4632</v>
      </c>
      <c r="G362" s="5">
        <v>2530</v>
      </c>
      <c r="H362" s="5">
        <v>497</v>
      </c>
      <c r="I362" s="5">
        <v>1</v>
      </c>
      <c r="J362" s="5">
        <v>124</v>
      </c>
      <c r="K362" s="5">
        <v>32</v>
      </c>
    </row>
    <row r="363" spans="1:11">
      <c r="A363" s="5">
        <v>1</v>
      </c>
      <c r="B363" s="5">
        <v>6692</v>
      </c>
      <c r="C363" s="5">
        <v>11859</v>
      </c>
      <c r="D363" s="5">
        <v>905</v>
      </c>
      <c r="E363" s="5">
        <v>1165</v>
      </c>
      <c r="F363" s="5">
        <v>8391</v>
      </c>
      <c r="G363" s="5">
        <v>4692</v>
      </c>
      <c r="H363" s="5">
        <v>737</v>
      </c>
      <c r="I363" s="5">
        <v>4</v>
      </c>
      <c r="J363" s="5">
        <v>304</v>
      </c>
      <c r="K363" s="5">
        <v>47</v>
      </c>
    </row>
    <row r="364" spans="1:11">
      <c r="A364" s="5">
        <v>1</v>
      </c>
      <c r="B364" s="5">
        <v>5594</v>
      </c>
      <c r="C364" s="5">
        <v>9586</v>
      </c>
      <c r="D364" s="5">
        <v>739</v>
      </c>
      <c r="E364" s="5">
        <v>1048</v>
      </c>
      <c r="F364" s="5">
        <v>5732</v>
      </c>
      <c r="G364" s="5">
        <v>3256</v>
      </c>
      <c r="H364" s="5">
        <v>555</v>
      </c>
      <c r="I364" s="5">
        <v>12</v>
      </c>
      <c r="J364" s="5">
        <v>138</v>
      </c>
      <c r="K364" s="5">
        <v>39</v>
      </c>
    </row>
    <row r="365" spans="1:11">
      <c r="A365" s="5">
        <v>1</v>
      </c>
      <c r="B365" s="5">
        <v>11336</v>
      </c>
      <c r="C365" s="5">
        <v>15350</v>
      </c>
      <c r="D365" s="5">
        <v>583</v>
      </c>
      <c r="E365" s="5">
        <v>724</v>
      </c>
      <c r="F365" s="5">
        <v>13876</v>
      </c>
      <c r="G365" s="5">
        <v>10160</v>
      </c>
      <c r="H365" s="5">
        <v>484</v>
      </c>
      <c r="I365" s="5">
        <v>4</v>
      </c>
      <c r="J365" s="5">
        <v>41</v>
      </c>
      <c r="K365" s="5">
        <v>9</v>
      </c>
    </row>
    <row r="366" spans="1:11">
      <c r="A366" s="5">
        <v>1</v>
      </c>
      <c r="B366" s="5">
        <v>5582</v>
      </c>
      <c r="C366" s="5">
        <v>9903</v>
      </c>
      <c r="D366" s="5">
        <v>708</v>
      </c>
      <c r="E366" s="5">
        <v>923</v>
      </c>
      <c r="F366" s="5">
        <v>6315</v>
      </c>
      <c r="G366" s="5">
        <v>3422</v>
      </c>
      <c r="H366" s="5">
        <v>557</v>
      </c>
      <c r="I366" s="5">
        <v>2</v>
      </c>
      <c r="J366" s="5">
        <v>163</v>
      </c>
      <c r="K366" s="5">
        <v>35</v>
      </c>
    </row>
    <row r="367" spans="1:11">
      <c r="A367" s="5">
        <v>1</v>
      </c>
      <c r="B367" s="5">
        <v>28352</v>
      </c>
      <c r="C367" s="5">
        <v>55202</v>
      </c>
      <c r="D367" s="5">
        <v>1476</v>
      </c>
      <c r="E367" s="5">
        <v>1990</v>
      </c>
      <c r="F367" s="5">
        <v>47899</v>
      </c>
      <c r="G367" s="5">
        <v>24512</v>
      </c>
      <c r="H367" s="5">
        <v>1185</v>
      </c>
      <c r="I367" s="5">
        <v>45</v>
      </c>
      <c r="J367" s="5">
        <v>407</v>
      </c>
      <c r="K367" s="5">
        <v>76</v>
      </c>
    </row>
    <row r="368" spans="1:11">
      <c r="A368" s="5">
        <v>1</v>
      </c>
      <c r="B368" s="5">
        <v>17912</v>
      </c>
      <c r="C368" s="5">
        <v>34774</v>
      </c>
      <c r="D368" s="5">
        <v>2750</v>
      </c>
      <c r="E368" s="5">
        <v>6591</v>
      </c>
      <c r="F368" s="5">
        <v>21009</v>
      </c>
      <c r="G368" s="5">
        <v>11408</v>
      </c>
      <c r="H368" s="5">
        <v>2256</v>
      </c>
      <c r="I368" s="5">
        <v>17</v>
      </c>
      <c r="J368" s="5">
        <v>447</v>
      </c>
      <c r="K368" s="5">
        <v>123</v>
      </c>
    </row>
    <row r="369" spans="1:11">
      <c r="A369" s="5">
        <v>1</v>
      </c>
      <c r="B369" s="5">
        <v>35360</v>
      </c>
      <c r="C369" s="5">
        <v>45260</v>
      </c>
      <c r="D369" s="5">
        <v>339</v>
      </c>
      <c r="E369" s="5">
        <v>477</v>
      </c>
      <c r="F369" s="5">
        <v>9105</v>
      </c>
      <c r="G369" s="5">
        <v>5472</v>
      </c>
      <c r="H369" s="5">
        <v>156</v>
      </c>
      <c r="I369" s="5">
        <v>7</v>
      </c>
      <c r="J369" s="5">
        <v>38</v>
      </c>
      <c r="K369" s="5">
        <v>11</v>
      </c>
    </row>
    <row r="370" spans="1:11">
      <c r="A370" s="5">
        <v>1</v>
      </c>
      <c r="B370" s="5">
        <v>9084</v>
      </c>
      <c r="C370" s="5">
        <v>15194</v>
      </c>
      <c r="D370" s="5">
        <v>962</v>
      </c>
      <c r="E370" s="5">
        <v>1897</v>
      </c>
      <c r="F370" s="5">
        <v>11853</v>
      </c>
      <c r="G370" s="5">
        <v>7024</v>
      </c>
      <c r="H370" s="5">
        <v>758</v>
      </c>
      <c r="I370" s="5">
        <v>2</v>
      </c>
      <c r="J370" s="5">
        <v>93</v>
      </c>
      <c r="K370" s="5">
        <v>26</v>
      </c>
    </row>
    <row r="371" spans="1:11">
      <c r="A371" s="5">
        <v>1</v>
      </c>
      <c r="B371" s="5">
        <v>6880</v>
      </c>
      <c r="C371" s="5">
        <v>11736</v>
      </c>
      <c r="D371" s="5">
        <v>671</v>
      </c>
      <c r="E371" s="5">
        <v>889</v>
      </c>
      <c r="F371" s="5">
        <v>9389</v>
      </c>
      <c r="G371" s="5">
        <v>5232</v>
      </c>
      <c r="H371" s="5">
        <v>556</v>
      </c>
      <c r="I371" s="5">
        <v>0</v>
      </c>
      <c r="J371" s="5">
        <v>59</v>
      </c>
      <c r="K371" s="5">
        <v>16</v>
      </c>
    </row>
    <row r="372" spans="1:11">
      <c r="A372" s="5">
        <v>1</v>
      </c>
      <c r="B372" s="5">
        <v>12824</v>
      </c>
      <c r="C372" s="5">
        <v>18929</v>
      </c>
      <c r="D372" s="5">
        <v>830</v>
      </c>
      <c r="E372" s="5">
        <v>864</v>
      </c>
      <c r="F372" s="5">
        <v>15678</v>
      </c>
      <c r="G372" s="5">
        <v>10968</v>
      </c>
      <c r="H372" s="5">
        <v>705</v>
      </c>
      <c r="I372" s="5">
        <v>0</v>
      </c>
      <c r="J372" s="5">
        <v>286</v>
      </c>
      <c r="K372" s="5">
        <v>30</v>
      </c>
    </row>
    <row r="373" spans="1:11">
      <c r="A373" s="5">
        <v>1</v>
      </c>
      <c r="B373" s="5">
        <v>6596</v>
      </c>
      <c r="C373" s="5">
        <v>9835</v>
      </c>
      <c r="D373" s="5">
        <v>564</v>
      </c>
      <c r="E373" s="5">
        <v>678</v>
      </c>
      <c r="F373" s="5">
        <v>8242</v>
      </c>
      <c r="G373" s="5">
        <v>5352</v>
      </c>
      <c r="H373" s="5">
        <v>456</v>
      </c>
      <c r="I373" s="5">
        <v>0</v>
      </c>
      <c r="J373" s="5">
        <v>66</v>
      </c>
      <c r="K373" s="5">
        <v>13</v>
      </c>
    </row>
    <row r="374" spans="1:11">
      <c r="A374" s="5">
        <v>1</v>
      </c>
      <c r="B374" s="5">
        <v>7492</v>
      </c>
      <c r="C374" s="5">
        <v>12414</v>
      </c>
      <c r="D374" s="5">
        <v>838</v>
      </c>
      <c r="E374" s="5">
        <v>1274</v>
      </c>
      <c r="F374" s="5">
        <v>8452</v>
      </c>
      <c r="G374" s="5">
        <v>5024</v>
      </c>
      <c r="H374" s="5">
        <v>670</v>
      </c>
      <c r="I374" s="5">
        <v>8</v>
      </c>
      <c r="J374" s="5">
        <v>236</v>
      </c>
      <c r="K374" s="5">
        <v>51</v>
      </c>
    </row>
    <row r="375" spans="1:11">
      <c r="A375" s="5">
        <v>1</v>
      </c>
      <c r="B375" s="5">
        <v>44288</v>
      </c>
      <c r="C375" s="5">
        <v>60918</v>
      </c>
      <c r="D375" s="5">
        <v>1215</v>
      </c>
      <c r="E375" s="5">
        <v>1746</v>
      </c>
      <c r="F375" s="5">
        <v>22130</v>
      </c>
      <c r="G375" s="5">
        <v>14224</v>
      </c>
      <c r="H375" s="5">
        <v>814</v>
      </c>
      <c r="I375" s="5">
        <v>2</v>
      </c>
      <c r="J375" s="5">
        <v>152</v>
      </c>
      <c r="K375" s="5">
        <v>11</v>
      </c>
    </row>
    <row r="376" spans="1:11">
      <c r="A376" s="5">
        <v>1</v>
      </c>
      <c r="B376" s="5">
        <v>105632</v>
      </c>
      <c r="C376" s="5">
        <v>147918</v>
      </c>
      <c r="D376" s="5">
        <v>3984</v>
      </c>
      <c r="E376" s="5">
        <v>3391</v>
      </c>
      <c r="F376" s="5">
        <v>48575</v>
      </c>
      <c r="G376" s="5">
        <v>27328</v>
      </c>
      <c r="H376" s="5">
        <v>1936</v>
      </c>
      <c r="I376" s="5">
        <v>51</v>
      </c>
      <c r="J376" s="5">
        <v>1998</v>
      </c>
      <c r="K376" s="5">
        <v>128</v>
      </c>
    </row>
    <row r="377" spans="1:11">
      <c r="A377" s="5">
        <v>1</v>
      </c>
      <c r="B377" s="5">
        <v>128064</v>
      </c>
      <c r="C377" s="5">
        <v>251269</v>
      </c>
      <c r="D377" s="5">
        <v>1539</v>
      </c>
      <c r="E377" s="5">
        <v>2506</v>
      </c>
      <c r="F377" s="5">
        <v>84046</v>
      </c>
      <c r="G377" s="5">
        <v>32384</v>
      </c>
      <c r="H377" s="5">
        <v>985</v>
      </c>
      <c r="I377" s="5">
        <v>8</v>
      </c>
      <c r="J377" s="5">
        <v>186</v>
      </c>
      <c r="K377" s="5">
        <v>18</v>
      </c>
    </row>
    <row r="378" spans="1:11">
      <c r="A378" s="5">
        <v>1</v>
      </c>
      <c r="B378" s="5">
        <v>5994</v>
      </c>
      <c r="C378" s="5">
        <v>9970</v>
      </c>
      <c r="D378" s="5">
        <v>964</v>
      </c>
      <c r="E378" s="5">
        <v>1254</v>
      </c>
      <c r="F378" s="5">
        <v>6896</v>
      </c>
      <c r="G378" s="5">
        <v>3998</v>
      </c>
      <c r="H378" s="5">
        <v>683</v>
      </c>
      <c r="I378" s="5">
        <v>11</v>
      </c>
      <c r="J378" s="5">
        <v>235</v>
      </c>
      <c r="K378" s="5">
        <v>34</v>
      </c>
    </row>
    <row r="379" spans="1:11">
      <c r="A379" s="5">
        <v>1</v>
      </c>
      <c r="B379" s="5">
        <v>6172</v>
      </c>
      <c r="C379" s="5">
        <v>10417</v>
      </c>
      <c r="D379" s="5">
        <v>718</v>
      </c>
      <c r="E379" s="5">
        <v>906</v>
      </c>
      <c r="F379" s="5">
        <v>7692</v>
      </c>
      <c r="G379" s="5">
        <v>4234</v>
      </c>
      <c r="H379" s="5">
        <v>508</v>
      </c>
      <c r="I379" s="5">
        <v>1</v>
      </c>
      <c r="J379" s="5">
        <v>64</v>
      </c>
      <c r="K379" s="5">
        <v>22</v>
      </c>
    </row>
    <row r="380" spans="1:11">
      <c r="A380" s="5">
        <v>1</v>
      </c>
      <c r="B380" s="5">
        <v>4986</v>
      </c>
      <c r="C380" s="5">
        <v>8198</v>
      </c>
      <c r="D380" s="5">
        <v>662</v>
      </c>
      <c r="E380" s="5">
        <v>788</v>
      </c>
      <c r="F380" s="5">
        <v>5685</v>
      </c>
      <c r="G380" s="5">
        <v>3230</v>
      </c>
      <c r="H380" s="5">
        <v>469</v>
      </c>
      <c r="I380" s="5">
        <v>2</v>
      </c>
      <c r="J380" s="5">
        <v>92</v>
      </c>
      <c r="K380" s="5">
        <v>28</v>
      </c>
    </row>
    <row r="381" spans="1:11">
      <c r="A381" s="5">
        <v>1</v>
      </c>
      <c r="B381" s="5">
        <v>6668</v>
      </c>
      <c r="C381" s="5">
        <v>10701</v>
      </c>
      <c r="D381" s="5">
        <v>669</v>
      </c>
      <c r="E381" s="5">
        <v>943</v>
      </c>
      <c r="F381" s="5">
        <v>7956</v>
      </c>
      <c r="G381" s="5">
        <v>4696</v>
      </c>
      <c r="H381" s="5">
        <v>492</v>
      </c>
      <c r="I381" s="5">
        <v>3</v>
      </c>
      <c r="J381" s="5">
        <v>53</v>
      </c>
      <c r="K381" s="5">
        <v>13</v>
      </c>
    </row>
    <row r="382" spans="1:11">
      <c r="A382" s="5">
        <v>1</v>
      </c>
      <c r="B382" s="5">
        <v>5298</v>
      </c>
      <c r="C382" s="5">
        <v>8875</v>
      </c>
      <c r="D382" s="5">
        <v>657</v>
      </c>
      <c r="E382" s="5">
        <v>874</v>
      </c>
      <c r="F382" s="5">
        <v>5640</v>
      </c>
      <c r="G382" s="5">
        <v>3206</v>
      </c>
      <c r="H382" s="5">
        <v>471</v>
      </c>
      <c r="I382" s="5">
        <v>5</v>
      </c>
      <c r="J382" s="5">
        <v>140</v>
      </c>
      <c r="K382" s="5">
        <v>38</v>
      </c>
    </row>
    <row r="383" spans="1:11">
      <c r="A383" s="5">
        <v>1</v>
      </c>
      <c r="B383" s="5">
        <v>35008</v>
      </c>
      <c r="C383" s="5">
        <v>45508</v>
      </c>
      <c r="D383" s="5">
        <v>621</v>
      </c>
      <c r="E383" s="5">
        <v>768</v>
      </c>
      <c r="F383" s="5">
        <v>8149</v>
      </c>
      <c r="G383" s="5">
        <v>4864</v>
      </c>
      <c r="H383" s="5">
        <v>389</v>
      </c>
      <c r="I383" s="5">
        <v>0</v>
      </c>
      <c r="J383" s="5">
        <v>48</v>
      </c>
      <c r="K383" s="5">
        <v>8</v>
      </c>
    </row>
    <row r="384" spans="1:11">
      <c r="A384" s="5">
        <v>1</v>
      </c>
      <c r="B384" s="5">
        <v>5402</v>
      </c>
      <c r="C384" s="5">
        <v>8891</v>
      </c>
      <c r="D384" s="5">
        <v>700</v>
      </c>
      <c r="E384" s="5">
        <v>1078</v>
      </c>
      <c r="F384" s="5">
        <v>6733</v>
      </c>
      <c r="G384" s="5">
        <v>3992</v>
      </c>
      <c r="H384" s="5">
        <v>514</v>
      </c>
      <c r="I384" s="5">
        <v>0</v>
      </c>
      <c r="J384" s="5">
        <v>112</v>
      </c>
      <c r="K384" s="5">
        <v>14</v>
      </c>
    </row>
    <row r="385" spans="1:11">
      <c r="A385" s="5">
        <v>1</v>
      </c>
      <c r="B385" s="5">
        <v>9880</v>
      </c>
      <c r="C385" s="5">
        <v>12695</v>
      </c>
      <c r="D385" s="5">
        <v>524</v>
      </c>
      <c r="E385" s="5">
        <v>658</v>
      </c>
      <c r="F385" s="5">
        <v>7072</v>
      </c>
      <c r="G385" s="5">
        <v>4732</v>
      </c>
      <c r="H385" s="5">
        <v>382</v>
      </c>
      <c r="I385" s="5">
        <v>0</v>
      </c>
      <c r="J385" s="5">
        <v>35</v>
      </c>
      <c r="K385" s="5">
        <v>5</v>
      </c>
    </row>
    <row r="386" spans="1:11">
      <c r="A386" s="5">
        <v>1</v>
      </c>
      <c r="B386" s="5">
        <v>3334</v>
      </c>
      <c r="C386" s="5">
        <v>5953</v>
      </c>
      <c r="D386" s="5">
        <v>584</v>
      </c>
      <c r="E386" s="5">
        <v>842</v>
      </c>
      <c r="F386" s="5">
        <v>4954</v>
      </c>
      <c r="G386" s="5">
        <v>2604</v>
      </c>
      <c r="H386" s="5">
        <v>440</v>
      </c>
      <c r="I386" s="5">
        <v>4</v>
      </c>
      <c r="J386" s="5">
        <v>37</v>
      </c>
      <c r="K386" s="5">
        <v>3</v>
      </c>
    </row>
    <row r="387" spans="1:11">
      <c r="A387" s="5">
        <v>1</v>
      </c>
      <c r="B387" s="5">
        <v>3130</v>
      </c>
      <c r="C387" s="5">
        <v>5313</v>
      </c>
      <c r="D387" s="5">
        <v>522</v>
      </c>
      <c r="E387" s="5">
        <v>616</v>
      </c>
      <c r="F387" s="5">
        <v>3821</v>
      </c>
      <c r="G387" s="5">
        <v>2112</v>
      </c>
      <c r="H387" s="5">
        <v>385</v>
      </c>
      <c r="I387" s="5">
        <v>0</v>
      </c>
      <c r="J387" s="5">
        <v>48</v>
      </c>
      <c r="K387" s="5">
        <v>14</v>
      </c>
    </row>
    <row r="388" spans="1:11">
      <c r="A388" s="5">
        <v>1</v>
      </c>
      <c r="B388" s="5">
        <v>32208</v>
      </c>
      <c r="C388" s="5">
        <v>55696</v>
      </c>
      <c r="D388" s="5">
        <v>1933</v>
      </c>
      <c r="E388" s="5">
        <v>2123</v>
      </c>
      <c r="F388" s="5">
        <v>43980</v>
      </c>
      <c r="G388" s="5">
        <v>24720</v>
      </c>
      <c r="H388" s="5">
        <v>1568</v>
      </c>
      <c r="I388" s="5">
        <v>6</v>
      </c>
      <c r="J388" s="5">
        <v>766</v>
      </c>
      <c r="K388" s="5">
        <v>109</v>
      </c>
    </row>
    <row r="389" spans="1:11">
      <c r="A389" s="5">
        <v>1</v>
      </c>
      <c r="B389" s="5">
        <v>20920</v>
      </c>
      <c r="C389" s="5">
        <v>26026</v>
      </c>
      <c r="D389" s="5">
        <v>705</v>
      </c>
      <c r="E389" s="5">
        <v>913</v>
      </c>
      <c r="F389" s="5">
        <v>13546</v>
      </c>
      <c r="G389" s="5">
        <v>9768</v>
      </c>
      <c r="H389" s="5">
        <v>538</v>
      </c>
      <c r="I389" s="5">
        <v>1</v>
      </c>
      <c r="J389" s="5">
        <v>96</v>
      </c>
      <c r="K389" s="5">
        <v>18</v>
      </c>
    </row>
    <row r="390" spans="1:11">
      <c r="A390" s="5">
        <v>1</v>
      </c>
      <c r="B390" s="5">
        <v>3884</v>
      </c>
      <c r="C390" s="5">
        <v>6406</v>
      </c>
      <c r="D390" s="5">
        <v>518</v>
      </c>
      <c r="E390" s="5">
        <v>597</v>
      </c>
      <c r="F390" s="5">
        <v>4747</v>
      </c>
      <c r="G390" s="5">
        <v>2686</v>
      </c>
      <c r="H390" s="5">
        <v>392</v>
      </c>
      <c r="I390" s="5">
        <v>1</v>
      </c>
      <c r="J390" s="5">
        <v>57</v>
      </c>
      <c r="K390" s="5">
        <v>13</v>
      </c>
    </row>
    <row r="391" spans="1:11">
      <c r="A391" s="5">
        <v>1</v>
      </c>
      <c r="B391" s="5">
        <v>4240</v>
      </c>
      <c r="C391" s="5">
        <v>7057</v>
      </c>
      <c r="D391" s="5">
        <v>601</v>
      </c>
      <c r="E391" s="5">
        <v>730</v>
      </c>
      <c r="F391" s="5">
        <v>5026</v>
      </c>
      <c r="G391" s="5">
        <v>2868</v>
      </c>
      <c r="H391" s="5">
        <v>461</v>
      </c>
      <c r="I391" s="5">
        <v>3</v>
      </c>
      <c r="J391" s="5">
        <v>114</v>
      </c>
      <c r="K391" s="5">
        <v>21</v>
      </c>
    </row>
    <row r="392" spans="1:11">
      <c r="A392" s="5">
        <v>1</v>
      </c>
      <c r="B392" s="5">
        <v>3544</v>
      </c>
      <c r="C392" s="5">
        <v>6156</v>
      </c>
      <c r="D392" s="5">
        <v>509</v>
      </c>
      <c r="E392" s="5">
        <v>701</v>
      </c>
      <c r="F392" s="5">
        <v>5011</v>
      </c>
      <c r="G392" s="5">
        <v>2746</v>
      </c>
      <c r="H392" s="5">
        <v>387</v>
      </c>
      <c r="I392" s="5">
        <v>1</v>
      </c>
      <c r="J392" s="5">
        <v>51</v>
      </c>
      <c r="K392" s="5">
        <v>6</v>
      </c>
    </row>
    <row r="393" spans="1:11">
      <c r="A393" s="5">
        <v>1</v>
      </c>
      <c r="B393" s="5">
        <v>3286</v>
      </c>
      <c r="C393" s="5">
        <v>6276</v>
      </c>
      <c r="D393" s="5">
        <v>504</v>
      </c>
      <c r="E393" s="5">
        <v>633</v>
      </c>
      <c r="F393" s="5">
        <v>4010</v>
      </c>
      <c r="G393" s="5">
        <v>2162</v>
      </c>
      <c r="H393" s="5">
        <v>376</v>
      </c>
      <c r="I393" s="5">
        <v>1</v>
      </c>
      <c r="J393" s="5">
        <v>87</v>
      </c>
      <c r="K393" s="5">
        <v>27</v>
      </c>
    </row>
    <row r="394" spans="1:11">
      <c r="A394" s="5">
        <v>1</v>
      </c>
      <c r="B394" s="5">
        <v>71360</v>
      </c>
      <c r="C394" s="5">
        <v>110172</v>
      </c>
      <c r="D394" s="5">
        <v>1784</v>
      </c>
      <c r="E394" s="5">
        <v>3383</v>
      </c>
      <c r="F394" s="5">
        <v>47977</v>
      </c>
      <c r="G394" s="5">
        <v>25888</v>
      </c>
      <c r="H394" s="5">
        <v>1103</v>
      </c>
      <c r="I394" s="5">
        <v>5</v>
      </c>
      <c r="J394" s="5">
        <v>81</v>
      </c>
      <c r="K394" s="5">
        <v>11</v>
      </c>
    </row>
    <row r="395" spans="1:11">
      <c r="A395" s="5">
        <v>1</v>
      </c>
      <c r="B395" s="5">
        <v>3824</v>
      </c>
      <c r="C395" s="5">
        <v>6333</v>
      </c>
      <c r="D395" s="5">
        <v>666</v>
      </c>
      <c r="E395" s="5">
        <v>822</v>
      </c>
      <c r="F395" s="5">
        <v>4447</v>
      </c>
      <c r="G395" s="5">
        <v>2604</v>
      </c>
      <c r="H395" s="5">
        <v>462</v>
      </c>
      <c r="I395" s="5">
        <v>1</v>
      </c>
      <c r="J395" s="5">
        <v>71</v>
      </c>
      <c r="K395" s="5">
        <v>18</v>
      </c>
    </row>
    <row r="396" spans="1:11">
      <c r="A396" s="5">
        <v>1</v>
      </c>
      <c r="B396" s="5">
        <v>6360</v>
      </c>
      <c r="C396" s="5">
        <v>11079</v>
      </c>
      <c r="D396" s="5">
        <v>715</v>
      </c>
      <c r="E396" s="5">
        <v>1028</v>
      </c>
      <c r="F396" s="5">
        <v>6661</v>
      </c>
      <c r="G396" s="5">
        <v>3864</v>
      </c>
      <c r="H396" s="5">
        <v>505</v>
      </c>
      <c r="I396" s="5">
        <v>9</v>
      </c>
      <c r="J396" s="5">
        <v>164</v>
      </c>
      <c r="K396" s="5">
        <v>52</v>
      </c>
    </row>
    <row r="397" spans="1:11">
      <c r="A397" s="5">
        <v>1</v>
      </c>
      <c r="B397" s="5">
        <v>3714</v>
      </c>
      <c r="C397" s="5">
        <v>6385</v>
      </c>
      <c r="D397" s="5">
        <v>537</v>
      </c>
      <c r="E397" s="5">
        <v>645</v>
      </c>
      <c r="F397" s="5">
        <v>4441</v>
      </c>
      <c r="G397" s="5">
        <v>2512</v>
      </c>
      <c r="H397" s="5">
        <v>395</v>
      </c>
      <c r="I397" s="5">
        <v>5</v>
      </c>
      <c r="J397" s="5">
        <v>91</v>
      </c>
      <c r="K397" s="5">
        <v>26</v>
      </c>
    </row>
    <row r="398" spans="1:11">
      <c r="A398" s="5">
        <v>1</v>
      </c>
      <c r="B398" s="5">
        <v>46192</v>
      </c>
      <c r="C398" s="5">
        <v>80227</v>
      </c>
      <c r="D398" s="5">
        <v>1364</v>
      </c>
      <c r="E398" s="5">
        <v>1697</v>
      </c>
      <c r="F398" s="5">
        <v>32842</v>
      </c>
      <c r="G398" s="5">
        <v>16960</v>
      </c>
      <c r="H398" s="5">
        <v>762</v>
      </c>
      <c r="I398" s="5">
        <v>9</v>
      </c>
      <c r="J398" s="5">
        <v>329</v>
      </c>
      <c r="K398" s="5">
        <v>38</v>
      </c>
    </row>
    <row r="399" spans="1:11">
      <c r="A399" s="5">
        <v>1</v>
      </c>
      <c r="B399" s="5">
        <v>39568</v>
      </c>
      <c r="C399" s="5">
        <v>47128</v>
      </c>
      <c r="D399" s="5">
        <v>741</v>
      </c>
      <c r="E399" s="5">
        <v>957</v>
      </c>
      <c r="F399" s="5">
        <v>22022</v>
      </c>
      <c r="G399" s="5">
        <v>16096</v>
      </c>
      <c r="H399" s="5">
        <v>519</v>
      </c>
      <c r="I399" s="5">
        <v>4</v>
      </c>
      <c r="J399" s="5">
        <v>128</v>
      </c>
      <c r="K399" s="5">
        <v>17</v>
      </c>
    </row>
    <row r="400" spans="1:11">
      <c r="A400" s="5">
        <v>1</v>
      </c>
      <c r="B400" s="5">
        <v>70912</v>
      </c>
      <c r="C400" s="5">
        <v>94172</v>
      </c>
      <c r="D400" s="5">
        <v>1374</v>
      </c>
      <c r="E400" s="5">
        <v>1267</v>
      </c>
      <c r="F400" s="5">
        <v>42338</v>
      </c>
      <c r="G400" s="5">
        <v>27232</v>
      </c>
      <c r="H400" s="5">
        <v>788</v>
      </c>
      <c r="I400" s="5">
        <v>1</v>
      </c>
      <c r="J400" s="5">
        <v>379</v>
      </c>
      <c r="K400" s="5">
        <v>40</v>
      </c>
    </row>
    <row r="401" spans="1:11">
      <c r="A401" s="5">
        <v>1</v>
      </c>
      <c r="B401" s="5">
        <v>4552</v>
      </c>
      <c r="C401" s="5">
        <v>7253</v>
      </c>
      <c r="D401" s="5">
        <v>471</v>
      </c>
      <c r="E401" s="5">
        <v>569</v>
      </c>
      <c r="F401" s="5">
        <v>4440</v>
      </c>
      <c r="G401" s="5">
        <v>2664</v>
      </c>
      <c r="H401" s="5">
        <v>316</v>
      </c>
      <c r="I401" s="5">
        <v>1</v>
      </c>
      <c r="J401" s="5">
        <v>52</v>
      </c>
      <c r="K401" s="5">
        <v>24</v>
      </c>
    </row>
    <row r="402" spans="1:11">
      <c r="A402" s="5">
        <v>1</v>
      </c>
      <c r="B402" s="5">
        <v>4390</v>
      </c>
      <c r="C402" s="5">
        <v>7004</v>
      </c>
      <c r="D402" s="5">
        <v>484</v>
      </c>
      <c r="E402" s="5">
        <v>602</v>
      </c>
      <c r="F402" s="5">
        <v>4607</v>
      </c>
      <c r="G402" s="5">
        <v>2862</v>
      </c>
      <c r="H402" s="5">
        <v>347</v>
      </c>
      <c r="I402" s="5">
        <v>1</v>
      </c>
      <c r="J402" s="5">
        <v>63</v>
      </c>
      <c r="K402" s="5">
        <v>26</v>
      </c>
    </row>
    <row r="403" spans="1:11">
      <c r="A403" s="5">
        <v>1</v>
      </c>
      <c r="B403" s="5">
        <v>4770</v>
      </c>
      <c r="C403" s="5">
        <v>7716</v>
      </c>
      <c r="D403" s="5">
        <v>494</v>
      </c>
      <c r="E403" s="5">
        <v>632</v>
      </c>
      <c r="F403" s="5">
        <v>5040</v>
      </c>
      <c r="G403" s="5">
        <v>3114</v>
      </c>
      <c r="H403" s="5">
        <v>344</v>
      </c>
      <c r="I403" s="5">
        <v>2</v>
      </c>
      <c r="J403" s="5">
        <v>97</v>
      </c>
      <c r="K403" s="5">
        <v>25</v>
      </c>
    </row>
    <row r="404" spans="1:11">
      <c r="A404" s="5">
        <v>1</v>
      </c>
      <c r="B404" s="5">
        <v>2970</v>
      </c>
      <c r="C404" s="5">
        <v>4649</v>
      </c>
      <c r="D404" s="5">
        <v>421</v>
      </c>
      <c r="E404" s="5">
        <v>544</v>
      </c>
      <c r="F404" s="5">
        <v>3346</v>
      </c>
      <c r="G404" s="5">
        <v>2044</v>
      </c>
      <c r="H404" s="5">
        <v>301</v>
      </c>
      <c r="I404" s="5">
        <v>2</v>
      </c>
      <c r="J404" s="5">
        <v>56</v>
      </c>
      <c r="K404" s="5">
        <v>9</v>
      </c>
    </row>
    <row r="405" spans="1:11">
      <c r="A405" s="5">
        <v>1</v>
      </c>
      <c r="B405" s="5">
        <v>34192</v>
      </c>
      <c r="C405" s="5">
        <v>42092</v>
      </c>
      <c r="D405" s="5">
        <v>338</v>
      </c>
      <c r="E405" s="5">
        <v>389</v>
      </c>
      <c r="F405" s="5">
        <v>22907</v>
      </c>
      <c r="G405" s="5">
        <v>16464</v>
      </c>
      <c r="H405" s="5">
        <v>230</v>
      </c>
      <c r="I405" s="5">
        <v>1</v>
      </c>
      <c r="J405" s="5">
        <v>36</v>
      </c>
      <c r="K405" s="5">
        <v>7</v>
      </c>
    </row>
    <row r="406" spans="1:11">
      <c r="A406" s="5">
        <v>1</v>
      </c>
      <c r="B406" s="5">
        <v>5302</v>
      </c>
      <c r="C406" s="5">
        <v>8769</v>
      </c>
      <c r="D406" s="5">
        <v>624</v>
      </c>
      <c r="E406" s="5">
        <v>979</v>
      </c>
      <c r="F406" s="5">
        <v>6021</v>
      </c>
      <c r="G406" s="5">
        <v>3606</v>
      </c>
      <c r="H406" s="5">
        <v>441</v>
      </c>
      <c r="I406" s="5">
        <v>4</v>
      </c>
      <c r="J406" s="5">
        <v>138</v>
      </c>
      <c r="K406" s="5">
        <v>26</v>
      </c>
    </row>
    <row r="407" spans="1:11">
      <c r="A407" s="5">
        <v>1</v>
      </c>
      <c r="B407" s="5">
        <v>5560</v>
      </c>
      <c r="C407" s="5">
        <v>9301</v>
      </c>
      <c r="D407" s="5">
        <v>642</v>
      </c>
      <c r="E407" s="5">
        <v>984</v>
      </c>
      <c r="F407" s="5">
        <v>6600</v>
      </c>
      <c r="G407" s="5">
        <v>3916</v>
      </c>
      <c r="H407" s="5">
        <v>463</v>
      </c>
      <c r="I407" s="5">
        <v>7</v>
      </c>
      <c r="J407" s="5">
        <v>142</v>
      </c>
      <c r="K407" s="5">
        <v>24</v>
      </c>
    </row>
    <row r="408" spans="1:11">
      <c r="A408" s="5">
        <v>1</v>
      </c>
      <c r="B408" s="5">
        <v>4406</v>
      </c>
      <c r="C408" s="5">
        <v>6769</v>
      </c>
      <c r="D408" s="5">
        <v>477</v>
      </c>
      <c r="E408" s="5">
        <v>571</v>
      </c>
      <c r="F408" s="5">
        <v>4550</v>
      </c>
      <c r="G408" s="5">
        <v>2830</v>
      </c>
      <c r="H408" s="5">
        <v>335</v>
      </c>
      <c r="I408" s="5">
        <v>1</v>
      </c>
      <c r="J408" s="5">
        <v>75</v>
      </c>
      <c r="K408" s="5">
        <v>15</v>
      </c>
    </row>
    <row r="409" spans="1:11">
      <c r="A409" s="5">
        <v>1</v>
      </c>
      <c r="B409" s="5">
        <v>5290</v>
      </c>
      <c r="C409" s="5">
        <v>8132</v>
      </c>
      <c r="D409" s="5">
        <v>612</v>
      </c>
      <c r="E409" s="5">
        <v>857</v>
      </c>
      <c r="F409" s="5">
        <v>6032</v>
      </c>
      <c r="G409" s="5">
        <v>3794</v>
      </c>
      <c r="H409" s="5">
        <v>454</v>
      </c>
      <c r="I409" s="5">
        <v>1</v>
      </c>
      <c r="J409" s="5">
        <v>89</v>
      </c>
      <c r="K409" s="5">
        <v>14</v>
      </c>
    </row>
    <row r="410" spans="1:11">
      <c r="A410" s="5">
        <v>1</v>
      </c>
      <c r="B410" s="5">
        <v>3696</v>
      </c>
      <c r="C410" s="5">
        <v>5824</v>
      </c>
      <c r="D410" s="5">
        <v>517</v>
      </c>
      <c r="E410" s="5">
        <v>742</v>
      </c>
      <c r="F410" s="5">
        <v>4166</v>
      </c>
      <c r="G410" s="5">
        <v>2650</v>
      </c>
      <c r="H410" s="5">
        <v>391</v>
      </c>
      <c r="I410" s="5">
        <v>2</v>
      </c>
      <c r="J410" s="5">
        <v>63</v>
      </c>
      <c r="K410" s="5">
        <v>16</v>
      </c>
    </row>
    <row r="411" spans="1:11">
      <c r="A411" s="5">
        <v>1</v>
      </c>
      <c r="B411" s="5">
        <v>6030</v>
      </c>
      <c r="C411" s="5">
        <v>9579</v>
      </c>
      <c r="D411" s="5">
        <v>735</v>
      </c>
      <c r="E411" s="5">
        <v>1448</v>
      </c>
      <c r="F411" s="5">
        <v>6956</v>
      </c>
      <c r="G411" s="5">
        <v>4418</v>
      </c>
      <c r="H411" s="5">
        <v>572</v>
      </c>
      <c r="I411" s="5">
        <v>3</v>
      </c>
      <c r="J411" s="5">
        <v>176</v>
      </c>
      <c r="K411" s="5">
        <v>29</v>
      </c>
    </row>
    <row r="412" spans="1:11">
      <c r="A412" s="5">
        <v>1</v>
      </c>
      <c r="B412" s="5">
        <v>49632</v>
      </c>
      <c r="C412" s="5">
        <v>1110282</v>
      </c>
      <c r="D412" s="5">
        <v>1653</v>
      </c>
      <c r="E412" s="5">
        <v>2567</v>
      </c>
      <c r="F412" s="5">
        <v>1107833</v>
      </c>
      <c r="G412" s="5">
        <v>48368</v>
      </c>
      <c r="H412" s="5">
        <v>1513</v>
      </c>
      <c r="I412" s="5">
        <v>7</v>
      </c>
      <c r="J412" s="5">
        <v>227</v>
      </c>
      <c r="K412" s="5">
        <v>15</v>
      </c>
    </row>
    <row r="413" spans="1:11">
      <c r="A413" s="5">
        <v>1</v>
      </c>
      <c r="B413" s="5">
        <v>9120</v>
      </c>
      <c r="C413" s="5">
        <v>14759</v>
      </c>
      <c r="D413" s="5">
        <v>951</v>
      </c>
      <c r="E413" s="5">
        <v>1290</v>
      </c>
      <c r="F413" s="5">
        <v>13246</v>
      </c>
      <c r="G413" s="5">
        <v>8004</v>
      </c>
      <c r="H413" s="5">
        <v>924</v>
      </c>
      <c r="I413" s="5">
        <v>3</v>
      </c>
      <c r="J413" s="5">
        <v>25</v>
      </c>
      <c r="K413" s="5">
        <v>6</v>
      </c>
    </row>
    <row r="414" spans="1:11">
      <c r="A414" s="5">
        <v>1</v>
      </c>
      <c r="B414" s="5">
        <v>1874</v>
      </c>
      <c r="C414" s="5">
        <v>2474</v>
      </c>
      <c r="D414" s="5">
        <v>25</v>
      </c>
      <c r="E414" s="5">
        <v>31</v>
      </c>
      <c r="F414" s="5">
        <v>1483</v>
      </c>
      <c r="G414" s="5">
        <v>1062</v>
      </c>
      <c r="H414" s="5">
        <v>15</v>
      </c>
      <c r="I414" s="5">
        <v>0</v>
      </c>
      <c r="J414" s="5">
        <v>0</v>
      </c>
      <c r="K414" s="5">
        <v>0</v>
      </c>
    </row>
    <row r="415" spans="1:11">
      <c r="A415" s="5">
        <v>1</v>
      </c>
      <c r="B415" s="5">
        <v>4122</v>
      </c>
      <c r="C415" s="5">
        <v>7073</v>
      </c>
      <c r="D415" s="5">
        <v>466</v>
      </c>
      <c r="E415" s="5">
        <v>609</v>
      </c>
      <c r="F415" s="5">
        <v>5827</v>
      </c>
      <c r="G415" s="5">
        <v>3302</v>
      </c>
      <c r="H415" s="5">
        <v>361</v>
      </c>
      <c r="I415" s="5">
        <v>1</v>
      </c>
      <c r="J415" s="5">
        <v>27</v>
      </c>
      <c r="K415" s="5">
        <v>11</v>
      </c>
    </row>
    <row r="416" spans="1:11">
      <c r="A416" s="5">
        <v>1</v>
      </c>
      <c r="B416" s="5">
        <v>5080</v>
      </c>
      <c r="C416" s="5">
        <v>8238</v>
      </c>
      <c r="D416" s="5">
        <v>523</v>
      </c>
      <c r="E416" s="5">
        <v>727</v>
      </c>
      <c r="F416" s="5">
        <v>6630</v>
      </c>
      <c r="G416" s="5">
        <v>3892</v>
      </c>
      <c r="H416" s="5">
        <v>403</v>
      </c>
      <c r="I416" s="5">
        <v>0</v>
      </c>
      <c r="J416" s="5">
        <v>39</v>
      </c>
      <c r="K416" s="5">
        <v>14</v>
      </c>
    </row>
    <row r="417" spans="1:11">
      <c r="A417" s="5">
        <v>1</v>
      </c>
      <c r="B417" s="5">
        <v>4068</v>
      </c>
      <c r="C417" s="5">
        <v>7333</v>
      </c>
      <c r="D417" s="5">
        <v>538</v>
      </c>
      <c r="E417" s="5">
        <v>934</v>
      </c>
      <c r="F417" s="5">
        <v>5914</v>
      </c>
      <c r="G417" s="5">
        <v>3198</v>
      </c>
      <c r="H417" s="5">
        <v>402</v>
      </c>
      <c r="I417" s="5">
        <v>0</v>
      </c>
      <c r="J417" s="5">
        <v>61</v>
      </c>
      <c r="K417" s="5">
        <v>13</v>
      </c>
    </row>
    <row r="418" spans="1:11">
      <c r="A418" s="5">
        <v>1</v>
      </c>
      <c r="B418" s="5">
        <v>3272</v>
      </c>
      <c r="C418" s="5">
        <v>6079</v>
      </c>
      <c r="D418" s="5">
        <v>463</v>
      </c>
      <c r="E418" s="5">
        <v>653</v>
      </c>
      <c r="F418" s="5">
        <v>5079</v>
      </c>
      <c r="G418" s="5">
        <v>2644</v>
      </c>
      <c r="H418" s="5">
        <v>357</v>
      </c>
      <c r="I418" s="5">
        <v>0</v>
      </c>
      <c r="J418" s="5">
        <v>32</v>
      </c>
      <c r="K418" s="5">
        <v>7</v>
      </c>
    </row>
    <row r="419" spans="1:11">
      <c r="A419" s="5">
        <v>1</v>
      </c>
      <c r="B419" s="5">
        <v>238</v>
      </c>
      <c r="C419" s="5">
        <v>570</v>
      </c>
      <c r="D419" s="5">
        <v>143</v>
      </c>
      <c r="E419" s="5">
        <v>834</v>
      </c>
      <c r="F419" s="5">
        <v>567</v>
      </c>
      <c r="G419" s="5">
        <v>236</v>
      </c>
      <c r="H419" s="5">
        <v>99</v>
      </c>
      <c r="I419" s="5">
        <v>0</v>
      </c>
      <c r="J419" s="5">
        <v>2</v>
      </c>
      <c r="K419" s="5">
        <v>0</v>
      </c>
    </row>
    <row r="420" spans="1:11">
      <c r="A420" s="5">
        <v>1</v>
      </c>
      <c r="B420" s="5">
        <v>3358</v>
      </c>
      <c r="C420" s="5">
        <v>5900</v>
      </c>
      <c r="D420" s="5">
        <v>541</v>
      </c>
      <c r="E420" s="5">
        <v>4550</v>
      </c>
      <c r="F420" s="5">
        <v>4650</v>
      </c>
      <c r="G420" s="5">
        <v>2800</v>
      </c>
      <c r="H420" s="5">
        <v>344</v>
      </c>
      <c r="I420" s="5">
        <v>8</v>
      </c>
      <c r="J420" s="5">
        <v>109</v>
      </c>
      <c r="K420" s="5">
        <v>3</v>
      </c>
    </row>
    <row r="421" spans="1:11">
      <c r="A421" s="5">
        <v>1</v>
      </c>
      <c r="B421" s="5">
        <v>6400</v>
      </c>
      <c r="C421" s="5">
        <v>11941</v>
      </c>
      <c r="D421" s="5">
        <v>735</v>
      </c>
      <c r="E421" s="5">
        <v>8415</v>
      </c>
      <c r="F421" s="5">
        <v>10987</v>
      </c>
      <c r="G421" s="5">
        <v>5916</v>
      </c>
      <c r="H421" s="5">
        <v>628</v>
      </c>
      <c r="I421" s="5">
        <v>0</v>
      </c>
      <c r="J421" s="5">
        <v>32</v>
      </c>
      <c r="K421" s="5">
        <v>6</v>
      </c>
    </row>
    <row r="422" spans="1:11">
      <c r="A422" s="5">
        <v>1</v>
      </c>
      <c r="B422" s="5">
        <v>6876</v>
      </c>
      <c r="C422" s="5">
        <v>10885</v>
      </c>
      <c r="D422" s="5">
        <v>282</v>
      </c>
      <c r="E422" s="5">
        <v>337</v>
      </c>
      <c r="F422" s="5">
        <v>9403</v>
      </c>
      <c r="G422" s="5">
        <v>5752</v>
      </c>
      <c r="H422" s="5">
        <v>259</v>
      </c>
      <c r="I422" s="5">
        <v>2</v>
      </c>
      <c r="J422" s="5">
        <v>68</v>
      </c>
      <c r="K422" s="5">
        <v>15</v>
      </c>
    </row>
    <row r="423" spans="1:11">
      <c r="A423" s="5">
        <v>1</v>
      </c>
      <c r="B423" s="5">
        <v>391</v>
      </c>
      <c r="C423" s="5">
        <v>746</v>
      </c>
      <c r="D423" s="5">
        <v>131</v>
      </c>
      <c r="E423" s="5">
        <v>766</v>
      </c>
      <c r="F423" s="5">
        <v>723</v>
      </c>
      <c r="G423" s="5">
        <v>380</v>
      </c>
      <c r="H423" s="5">
        <v>93</v>
      </c>
      <c r="I423" s="5">
        <v>0</v>
      </c>
      <c r="J423" s="5">
        <v>6</v>
      </c>
      <c r="K423" s="5">
        <v>1</v>
      </c>
    </row>
    <row r="424" spans="1:11">
      <c r="A424" s="5">
        <v>1</v>
      </c>
      <c r="B424" s="5">
        <v>10844</v>
      </c>
      <c r="C424" s="5">
        <v>22468</v>
      </c>
      <c r="D424" s="5">
        <v>1409</v>
      </c>
      <c r="E424" s="5">
        <v>11064</v>
      </c>
      <c r="F424" s="5">
        <v>18310</v>
      </c>
      <c r="G424" s="5">
        <v>8848</v>
      </c>
      <c r="H424" s="5">
        <v>1086</v>
      </c>
      <c r="I424" s="5">
        <v>4</v>
      </c>
      <c r="J424" s="5">
        <v>213</v>
      </c>
      <c r="K424" s="5">
        <v>13</v>
      </c>
    </row>
    <row r="425" spans="1:11">
      <c r="A425" s="5">
        <v>1</v>
      </c>
      <c r="B425" s="5">
        <v>5132</v>
      </c>
      <c r="C425" s="5">
        <v>9067</v>
      </c>
      <c r="D425" s="5">
        <v>398</v>
      </c>
      <c r="E425" s="5">
        <v>1690</v>
      </c>
      <c r="F425" s="5">
        <v>9065</v>
      </c>
      <c r="G425" s="5">
        <v>5132</v>
      </c>
      <c r="H425" s="5">
        <v>393</v>
      </c>
      <c r="I425" s="5">
        <v>0</v>
      </c>
      <c r="J425" s="5">
        <v>2</v>
      </c>
      <c r="K425" s="5">
        <v>0</v>
      </c>
    </row>
    <row r="426" spans="1:11">
      <c r="A426" s="5">
        <v>1</v>
      </c>
      <c r="B426" s="5">
        <v>3772</v>
      </c>
      <c r="C426" s="5">
        <v>6971</v>
      </c>
      <c r="D426" s="5">
        <v>144</v>
      </c>
      <c r="E426" s="5">
        <v>1033</v>
      </c>
      <c r="F426" s="5">
        <v>6932</v>
      </c>
      <c r="G426" s="5">
        <v>3758</v>
      </c>
      <c r="H426" s="5">
        <v>140</v>
      </c>
      <c r="I426" s="5">
        <v>0</v>
      </c>
      <c r="J426" s="5">
        <v>3</v>
      </c>
      <c r="K426" s="5">
        <v>0</v>
      </c>
    </row>
    <row r="427" spans="1:11">
      <c r="A427" s="5">
        <v>1</v>
      </c>
      <c r="B427" s="5">
        <v>2933</v>
      </c>
      <c r="C427" s="5">
        <v>5144</v>
      </c>
      <c r="D427" s="5">
        <v>24</v>
      </c>
      <c r="E427" s="5">
        <v>26</v>
      </c>
      <c r="F427" s="5">
        <v>3972</v>
      </c>
      <c r="G427" s="5">
        <v>2012</v>
      </c>
      <c r="H427" s="5">
        <v>19</v>
      </c>
      <c r="I427" s="5">
        <v>0</v>
      </c>
      <c r="J427" s="5">
        <v>6</v>
      </c>
      <c r="K427" s="5">
        <v>0</v>
      </c>
    </row>
    <row r="428" spans="1:11">
      <c r="A428" s="5">
        <v>1</v>
      </c>
      <c r="B428" s="5">
        <v>4094</v>
      </c>
      <c r="C428" s="5">
        <v>7469</v>
      </c>
      <c r="D428" s="5">
        <v>206</v>
      </c>
      <c r="E428" s="5">
        <v>1420</v>
      </c>
      <c r="F428" s="5">
        <v>7451</v>
      </c>
      <c r="G428" s="5">
        <v>4088</v>
      </c>
      <c r="H428" s="5">
        <v>200</v>
      </c>
      <c r="I428" s="5">
        <v>0</v>
      </c>
      <c r="J428" s="5">
        <v>4</v>
      </c>
      <c r="K428" s="5">
        <v>0</v>
      </c>
    </row>
    <row r="429" spans="1:11">
      <c r="A429" s="5">
        <v>1</v>
      </c>
      <c r="B429" s="5">
        <v>452</v>
      </c>
      <c r="C429" s="5">
        <v>726</v>
      </c>
      <c r="D429" s="5">
        <v>186</v>
      </c>
      <c r="E429" s="5">
        <v>889</v>
      </c>
      <c r="F429" s="5">
        <v>721</v>
      </c>
      <c r="G429" s="5">
        <v>450</v>
      </c>
      <c r="H429" s="5">
        <v>114</v>
      </c>
      <c r="I429" s="5">
        <v>0</v>
      </c>
      <c r="J429" s="5">
        <v>4</v>
      </c>
      <c r="K429" s="5">
        <v>1</v>
      </c>
    </row>
    <row r="430" spans="1:11">
      <c r="A430" s="5">
        <v>1</v>
      </c>
      <c r="B430" s="5">
        <v>11420</v>
      </c>
      <c r="C430" s="5">
        <v>23855</v>
      </c>
      <c r="D430" s="5">
        <v>1411</v>
      </c>
      <c r="E430" s="5">
        <v>8049</v>
      </c>
      <c r="F430" s="5">
        <v>16634</v>
      </c>
      <c r="G430" s="5">
        <v>8032</v>
      </c>
      <c r="H430" s="5">
        <v>865</v>
      </c>
      <c r="I430" s="5">
        <v>12</v>
      </c>
      <c r="J430" s="5">
        <v>211</v>
      </c>
      <c r="K430" s="5">
        <v>14</v>
      </c>
    </row>
    <row r="431" spans="1:11">
      <c r="A431" s="5">
        <v>1</v>
      </c>
      <c r="B431" s="5">
        <v>5704</v>
      </c>
      <c r="C431" s="5">
        <v>10510</v>
      </c>
      <c r="D431" s="5">
        <v>452</v>
      </c>
      <c r="E431" s="5">
        <v>2895</v>
      </c>
      <c r="F431" s="5">
        <v>9348</v>
      </c>
      <c r="G431" s="5">
        <v>5388</v>
      </c>
      <c r="H431" s="5">
        <v>361</v>
      </c>
      <c r="I431" s="5">
        <v>1</v>
      </c>
      <c r="J431" s="5">
        <v>15</v>
      </c>
      <c r="K431" s="5">
        <v>1</v>
      </c>
    </row>
    <row r="432" spans="1:11">
      <c r="A432" s="5">
        <v>1</v>
      </c>
      <c r="B432" s="5">
        <v>7192</v>
      </c>
      <c r="C432" s="5">
        <v>12811</v>
      </c>
      <c r="D432" s="5">
        <v>587</v>
      </c>
      <c r="E432" s="5">
        <v>3941</v>
      </c>
      <c r="F432" s="5">
        <v>11519</v>
      </c>
      <c r="G432" s="5">
        <v>6616</v>
      </c>
      <c r="H432" s="5">
        <v>472</v>
      </c>
      <c r="I432" s="5">
        <v>11</v>
      </c>
      <c r="J432" s="5">
        <v>95</v>
      </c>
      <c r="K432" s="5">
        <v>4</v>
      </c>
    </row>
    <row r="433" spans="1:11">
      <c r="A433" s="5">
        <v>1</v>
      </c>
      <c r="B433" s="5">
        <v>9604</v>
      </c>
      <c r="C433" s="5">
        <v>16557</v>
      </c>
      <c r="D433" s="5">
        <v>1061</v>
      </c>
      <c r="E433" s="5">
        <v>9614</v>
      </c>
      <c r="F433" s="5">
        <v>13618</v>
      </c>
      <c r="G433" s="5">
        <v>7984</v>
      </c>
      <c r="H433" s="5">
        <v>705</v>
      </c>
      <c r="I433" s="5">
        <v>16</v>
      </c>
      <c r="J433" s="5">
        <v>127</v>
      </c>
      <c r="K433" s="5">
        <v>0</v>
      </c>
    </row>
    <row r="434" spans="1:11">
      <c r="A434" s="5">
        <v>1</v>
      </c>
      <c r="B434" s="5">
        <v>122944</v>
      </c>
      <c r="C434" s="5">
        <v>457509</v>
      </c>
      <c r="D434" s="5">
        <v>1373</v>
      </c>
      <c r="E434" s="5">
        <v>2106</v>
      </c>
      <c r="F434" s="5">
        <v>72846</v>
      </c>
      <c r="G434" s="5">
        <v>13184</v>
      </c>
      <c r="H434" s="5">
        <v>475</v>
      </c>
      <c r="I434" s="5">
        <v>0</v>
      </c>
      <c r="J434" s="5">
        <v>136</v>
      </c>
      <c r="K434" s="5">
        <v>13</v>
      </c>
    </row>
    <row r="435" spans="1:11">
      <c r="A435" s="5">
        <v>1</v>
      </c>
      <c r="B435" s="5">
        <v>5730</v>
      </c>
      <c r="C435" s="5">
        <v>10083</v>
      </c>
      <c r="D435" s="5">
        <v>103</v>
      </c>
      <c r="E435" s="5">
        <v>97</v>
      </c>
      <c r="F435" s="5">
        <v>8964</v>
      </c>
      <c r="G435" s="5">
        <v>4830</v>
      </c>
      <c r="H435" s="5">
        <v>92</v>
      </c>
      <c r="I435" s="5">
        <v>2</v>
      </c>
      <c r="J435" s="5">
        <v>32</v>
      </c>
      <c r="K435" s="5">
        <v>15</v>
      </c>
    </row>
    <row r="436" spans="1:11">
      <c r="A436" s="5">
        <v>1</v>
      </c>
      <c r="B436" s="5">
        <v>4898</v>
      </c>
      <c r="C436" s="5">
        <v>7960</v>
      </c>
      <c r="D436" s="5">
        <v>560</v>
      </c>
      <c r="E436" s="5">
        <v>719</v>
      </c>
      <c r="F436" s="5">
        <v>6380</v>
      </c>
      <c r="G436" s="5">
        <v>3730</v>
      </c>
      <c r="H436" s="5">
        <v>363</v>
      </c>
      <c r="I436" s="5">
        <v>1</v>
      </c>
      <c r="J436" s="5">
        <v>76</v>
      </c>
      <c r="K436" s="5">
        <v>9</v>
      </c>
    </row>
    <row r="437" spans="1:11">
      <c r="A437" s="5">
        <v>1</v>
      </c>
      <c r="B437" s="5">
        <v>4118</v>
      </c>
      <c r="C437" s="5">
        <v>7355</v>
      </c>
      <c r="D437" s="5">
        <v>546</v>
      </c>
      <c r="E437" s="5">
        <v>675</v>
      </c>
      <c r="F437" s="5">
        <v>6423</v>
      </c>
      <c r="G437" s="5">
        <v>3466</v>
      </c>
      <c r="H437" s="5">
        <v>379</v>
      </c>
      <c r="I437" s="5">
        <v>1</v>
      </c>
      <c r="J437" s="5">
        <v>28</v>
      </c>
      <c r="K437" s="5">
        <v>7</v>
      </c>
    </row>
    <row r="438" spans="1:11">
      <c r="A438" s="5">
        <v>1</v>
      </c>
      <c r="B438" s="5">
        <v>1845</v>
      </c>
      <c r="C438" s="5">
        <v>2670</v>
      </c>
      <c r="D438" s="5">
        <v>9</v>
      </c>
      <c r="E438" s="5">
        <v>9</v>
      </c>
      <c r="F438" s="5">
        <v>1614</v>
      </c>
      <c r="G438" s="5">
        <v>1008</v>
      </c>
      <c r="H438" s="5">
        <v>9</v>
      </c>
      <c r="I438" s="5">
        <v>0</v>
      </c>
      <c r="J438" s="5">
        <v>0</v>
      </c>
      <c r="K438" s="5">
        <v>0</v>
      </c>
    </row>
    <row r="439" spans="1:11">
      <c r="A439" s="5">
        <v>1</v>
      </c>
      <c r="B439" s="5">
        <v>34480</v>
      </c>
      <c r="C439" s="5">
        <v>191207</v>
      </c>
      <c r="D439" s="5">
        <v>1591</v>
      </c>
      <c r="E439" s="5">
        <v>1926</v>
      </c>
      <c r="F439" s="5">
        <v>184270</v>
      </c>
      <c r="G439" s="5">
        <v>30720</v>
      </c>
      <c r="H439" s="5">
        <v>1292</v>
      </c>
      <c r="I439" s="5">
        <v>10</v>
      </c>
      <c r="J439" s="5">
        <v>664</v>
      </c>
      <c r="K439" s="5">
        <v>97</v>
      </c>
    </row>
    <row r="440" spans="1:11">
      <c r="A440" s="5">
        <v>1</v>
      </c>
      <c r="B440" s="5">
        <v>5338</v>
      </c>
      <c r="C440" s="5">
        <v>9940</v>
      </c>
      <c r="D440" s="5">
        <v>589</v>
      </c>
      <c r="E440" s="5">
        <v>715</v>
      </c>
      <c r="F440" s="5">
        <v>8146</v>
      </c>
      <c r="G440" s="5">
        <v>3920</v>
      </c>
      <c r="H440" s="5">
        <v>363</v>
      </c>
      <c r="I440" s="5">
        <v>1</v>
      </c>
      <c r="J440" s="5">
        <v>62</v>
      </c>
      <c r="K440" s="5">
        <v>10</v>
      </c>
    </row>
    <row r="441" spans="1:11">
      <c r="A441" s="5">
        <v>1</v>
      </c>
      <c r="B441" s="5">
        <v>5312</v>
      </c>
      <c r="C441" s="5">
        <v>9411</v>
      </c>
      <c r="D441" s="5">
        <v>603</v>
      </c>
      <c r="E441" s="5">
        <v>795</v>
      </c>
      <c r="F441" s="5">
        <v>7034</v>
      </c>
      <c r="G441" s="5">
        <v>3588</v>
      </c>
      <c r="H441" s="5">
        <v>345</v>
      </c>
      <c r="I441" s="5">
        <v>0</v>
      </c>
      <c r="J441" s="5">
        <v>48</v>
      </c>
      <c r="K441" s="5">
        <v>20</v>
      </c>
    </row>
    <row r="442" spans="1:11">
      <c r="A442" s="5">
        <v>1</v>
      </c>
      <c r="B442" s="5">
        <v>4412</v>
      </c>
      <c r="C442" s="5">
        <v>8070</v>
      </c>
      <c r="D442" s="5">
        <v>711</v>
      </c>
      <c r="E442" s="5">
        <v>926</v>
      </c>
      <c r="F442" s="5">
        <v>6937</v>
      </c>
      <c r="G442" s="5">
        <v>3478</v>
      </c>
      <c r="H442" s="5">
        <v>346</v>
      </c>
      <c r="I442" s="5">
        <v>1</v>
      </c>
      <c r="J442" s="5">
        <v>55</v>
      </c>
      <c r="K442" s="5">
        <v>7</v>
      </c>
    </row>
    <row r="443" spans="1:11">
      <c r="A443" s="5">
        <v>1</v>
      </c>
      <c r="B443" s="5">
        <v>98816</v>
      </c>
      <c r="C443" s="5">
        <v>125026</v>
      </c>
      <c r="D443" s="5">
        <v>11452</v>
      </c>
      <c r="E443" s="5">
        <v>18115</v>
      </c>
      <c r="F443" s="5">
        <v>16682</v>
      </c>
      <c r="G443" s="5">
        <v>10336</v>
      </c>
      <c r="H443" s="5">
        <v>1356</v>
      </c>
      <c r="I443" s="5">
        <v>10</v>
      </c>
      <c r="J443" s="5">
        <v>197</v>
      </c>
      <c r="K443" s="5">
        <v>21</v>
      </c>
    </row>
    <row r="444" spans="1:11">
      <c r="A444" s="5">
        <v>1</v>
      </c>
      <c r="B444" s="5">
        <v>7220</v>
      </c>
      <c r="C444" s="5">
        <v>12735</v>
      </c>
      <c r="D444" s="5">
        <v>2348</v>
      </c>
      <c r="E444" s="5">
        <v>3311</v>
      </c>
      <c r="F444" s="5">
        <v>9837</v>
      </c>
      <c r="G444" s="5">
        <v>5296</v>
      </c>
      <c r="H444" s="5">
        <v>642</v>
      </c>
      <c r="I444" s="5">
        <v>6</v>
      </c>
      <c r="J444" s="5">
        <v>88</v>
      </c>
      <c r="K444" s="5">
        <v>24</v>
      </c>
    </row>
    <row r="445" spans="1:11">
      <c r="A445" s="5">
        <v>1</v>
      </c>
      <c r="B445" s="5">
        <v>14320</v>
      </c>
      <c r="C445" s="5">
        <v>21958</v>
      </c>
      <c r="D445" s="5">
        <v>1850</v>
      </c>
      <c r="E445" s="5">
        <v>2170</v>
      </c>
      <c r="F445" s="5">
        <v>9579</v>
      </c>
      <c r="G445" s="5">
        <v>4664</v>
      </c>
      <c r="H445" s="5">
        <v>413</v>
      </c>
      <c r="I445" s="5">
        <v>2</v>
      </c>
      <c r="J445" s="5">
        <v>59</v>
      </c>
      <c r="K445" s="5">
        <v>6</v>
      </c>
    </row>
    <row r="446" spans="1:11">
      <c r="A446" s="5">
        <v>1</v>
      </c>
      <c r="B446" s="5">
        <v>27056</v>
      </c>
      <c r="C446" s="5">
        <v>162816</v>
      </c>
      <c r="D446" s="5">
        <v>2299</v>
      </c>
      <c r="E446" s="5">
        <v>2737</v>
      </c>
      <c r="F446" s="5">
        <v>160270</v>
      </c>
      <c r="G446" s="5">
        <v>25424</v>
      </c>
      <c r="H446" s="5">
        <v>1146</v>
      </c>
      <c r="I446" s="5">
        <v>6</v>
      </c>
      <c r="J446" s="5">
        <v>234</v>
      </c>
      <c r="K446" s="5">
        <v>26</v>
      </c>
    </row>
    <row r="447" spans="1:11">
      <c r="A447" s="5">
        <v>1</v>
      </c>
      <c r="B447" s="5">
        <v>20528</v>
      </c>
      <c r="C447" s="5">
        <v>33000</v>
      </c>
      <c r="D447" s="5">
        <v>1876</v>
      </c>
      <c r="E447" s="5">
        <v>2654</v>
      </c>
      <c r="F447" s="5">
        <v>14636</v>
      </c>
      <c r="G447" s="5">
        <v>7632</v>
      </c>
      <c r="H447" s="5">
        <v>656</v>
      </c>
      <c r="I447" s="5">
        <v>3</v>
      </c>
      <c r="J447" s="5">
        <v>148</v>
      </c>
      <c r="K447" s="5">
        <v>21</v>
      </c>
    </row>
    <row r="448" spans="1:11">
      <c r="A448" s="5">
        <v>1</v>
      </c>
      <c r="B448" s="5">
        <v>6416</v>
      </c>
      <c r="C448" s="5">
        <v>11459</v>
      </c>
      <c r="D448" s="5">
        <v>1362</v>
      </c>
      <c r="E448" s="5">
        <v>1652</v>
      </c>
      <c r="F448" s="5">
        <v>9122</v>
      </c>
      <c r="G448" s="5">
        <v>4716</v>
      </c>
      <c r="H448" s="5">
        <v>497</v>
      </c>
      <c r="I448" s="5">
        <v>0</v>
      </c>
      <c r="J448" s="5">
        <v>96</v>
      </c>
      <c r="K448" s="5">
        <v>29</v>
      </c>
    </row>
    <row r="449" spans="1:11">
      <c r="A449" s="5">
        <v>1</v>
      </c>
      <c r="B449" s="5">
        <v>5786</v>
      </c>
      <c r="C449" s="5">
        <v>10634</v>
      </c>
      <c r="D449" s="5">
        <v>1237</v>
      </c>
      <c r="E449" s="5">
        <v>1526</v>
      </c>
      <c r="F449" s="5">
        <v>9103</v>
      </c>
      <c r="G449" s="5">
        <v>4764</v>
      </c>
      <c r="H449" s="5">
        <v>483</v>
      </c>
      <c r="I449" s="5">
        <v>4</v>
      </c>
      <c r="J449" s="5">
        <v>49</v>
      </c>
      <c r="K449" s="5">
        <v>15</v>
      </c>
    </row>
    <row r="450" spans="1:11">
      <c r="A450" s="5">
        <v>1</v>
      </c>
      <c r="B450" s="5">
        <v>5878</v>
      </c>
      <c r="C450" s="5">
        <v>10508</v>
      </c>
      <c r="D450" s="5">
        <v>1132</v>
      </c>
      <c r="E450" s="5">
        <v>1380</v>
      </c>
      <c r="F450" s="5">
        <v>8471</v>
      </c>
      <c r="G450" s="5">
        <v>4528</v>
      </c>
      <c r="H450" s="5">
        <v>446</v>
      </c>
      <c r="I450" s="5">
        <v>3</v>
      </c>
      <c r="J450" s="5">
        <v>98</v>
      </c>
      <c r="K450" s="5">
        <v>27</v>
      </c>
    </row>
    <row r="451" spans="1:11">
      <c r="A451" s="5">
        <v>1</v>
      </c>
      <c r="B451" s="5">
        <v>9528</v>
      </c>
      <c r="C451" s="5">
        <v>16535</v>
      </c>
      <c r="D451" s="5">
        <v>1383</v>
      </c>
      <c r="E451" s="5">
        <v>1834</v>
      </c>
      <c r="F451" s="5">
        <v>11276</v>
      </c>
      <c r="G451" s="5">
        <v>6260</v>
      </c>
      <c r="H451" s="5">
        <v>630</v>
      </c>
      <c r="I451" s="5">
        <v>14</v>
      </c>
      <c r="J451" s="5">
        <v>198</v>
      </c>
      <c r="K451" s="5">
        <v>70</v>
      </c>
    </row>
    <row r="452" spans="1:11">
      <c r="A452" s="5">
        <v>1</v>
      </c>
      <c r="B452" s="5">
        <v>8500</v>
      </c>
      <c r="C452" s="5">
        <v>14157</v>
      </c>
      <c r="D452" s="5">
        <v>1095</v>
      </c>
      <c r="E452" s="5">
        <v>1422</v>
      </c>
      <c r="F452" s="5">
        <v>9670</v>
      </c>
      <c r="G452" s="5">
        <v>5640</v>
      </c>
      <c r="H452" s="5">
        <v>465</v>
      </c>
      <c r="I452" s="5">
        <v>5</v>
      </c>
      <c r="J452" s="5">
        <v>159</v>
      </c>
      <c r="K452" s="5">
        <v>53</v>
      </c>
    </row>
    <row r="453" spans="1:11">
      <c r="A453" s="5">
        <v>1</v>
      </c>
      <c r="B453" s="5">
        <v>3796</v>
      </c>
      <c r="C453" s="5">
        <v>6737</v>
      </c>
      <c r="D453" s="5">
        <v>949</v>
      </c>
      <c r="E453" s="5">
        <v>1192</v>
      </c>
      <c r="F453" s="5">
        <v>5249</v>
      </c>
      <c r="G453" s="5">
        <v>2694</v>
      </c>
      <c r="H453" s="5">
        <v>398</v>
      </c>
      <c r="I453" s="5">
        <v>1</v>
      </c>
      <c r="J453" s="5">
        <v>22</v>
      </c>
      <c r="K453" s="5">
        <v>6</v>
      </c>
    </row>
    <row r="454" spans="1:11">
      <c r="A454" s="5">
        <v>1</v>
      </c>
      <c r="B454" s="5">
        <v>28128</v>
      </c>
      <c r="C454" s="5">
        <v>42940</v>
      </c>
      <c r="D454" s="5">
        <v>2283</v>
      </c>
      <c r="E454" s="5">
        <v>3400</v>
      </c>
      <c r="F454" s="5">
        <v>9183</v>
      </c>
      <c r="G454" s="5">
        <v>4560</v>
      </c>
      <c r="H454" s="5">
        <v>621</v>
      </c>
      <c r="I454" s="5">
        <v>6</v>
      </c>
      <c r="J454" s="5">
        <v>154</v>
      </c>
      <c r="K454" s="5">
        <v>18</v>
      </c>
    </row>
    <row r="455" spans="1:11">
      <c r="A455" s="5">
        <v>1</v>
      </c>
      <c r="B455" s="5">
        <v>7228</v>
      </c>
      <c r="C455" s="5">
        <v>12627</v>
      </c>
      <c r="D455" s="5">
        <v>1239</v>
      </c>
      <c r="E455" s="5">
        <v>1612</v>
      </c>
      <c r="F455" s="5">
        <v>9781</v>
      </c>
      <c r="G455" s="5">
        <v>5348</v>
      </c>
      <c r="H455" s="5">
        <v>606</v>
      </c>
      <c r="I455" s="5">
        <v>5</v>
      </c>
      <c r="J455" s="5">
        <v>128</v>
      </c>
      <c r="K455" s="5">
        <v>32</v>
      </c>
    </row>
    <row r="456" spans="1:11">
      <c r="A456" s="5">
        <v>1</v>
      </c>
      <c r="B456" s="5">
        <v>5290</v>
      </c>
      <c r="C456" s="5">
        <v>9100</v>
      </c>
      <c r="D456" s="5">
        <v>1053</v>
      </c>
      <c r="E456" s="5">
        <v>1326</v>
      </c>
      <c r="F456" s="5">
        <v>6285</v>
      </c>
      <c r="G456" s="5">
        <v>3578</v>
      </c>
      <c r="H456" s="5">
        <v>441</v>
      </c>
      <c r="I456" s="5">
        <v>2</v>
      </c>
      <c r="J456" s="5">
        <v>129</v>
      </c>
      <c r="K456" s="5">
        <v>32</v>
      </c>
    </row>
    <row r="457" spans="1:11">
      <c r="A457" s="5">
        <v>1</v>
      </c>
      <c r="B457" s="5">
        <v>55520</v>
      </c>
      <c r="C457" s="5">
        <v>665792</v>
      </c>
      <c r="D457" s="5">
        <v>4544</v>
      </c>
      <c r="E457" s="5">
        <v>6624</v>
      </c>
      <c r="F457" s="5">
        <v>648611</v>
      </c>
      <c r="G457" s="5">
        <v>47488</v>
      </c>
      <c r="H457" s="5">
        <v>3430</v>
      </c>
      <c r="I457" s="5">
        <v>146</v>
      </c>
      <c r="J457" s="5">
        <v>1546</v>
      </c>
      <c r="K457" s="5">
        <v>181</v>
      </c>
    </row>
    <row r="458" spans="1:11">
      <c r="A458" s="5">
        <v>1</v>
      </c>
      <c r="B458" s="5">
        <v>5880</v>
      </c>
      <c r="C458" s="5">
        <v>10115</v>
      </c>
      <c r="D458" s="5">
        <v>1291</v>
      </c>
      <c r="E458" s="5">
        <v>1878</v>
      </c>
      <c r="F458" s="5">
        <v>8536</v>
      </c>
      <c r="G458" s="5">
        <v>4884</v>
      </c>
      <c r="H458" s="5">
        <v>706</v>
      </c>
      <c r="I458" s="5">
        <v>5</v>
      </c>
      <c r="J458" s="5">
        <v>79</v>
      </c>
      <c r="K458" s="5">
        <v>11</v>
      </c>
    </row>
    <row r="459" spans="1:11">
      <c r="A459" s="5">
        <v>1</v>
      </c>
      <c r="B459" s="5">
        <v>10040</v>
      </c>
      <c r="C459" s="5">
        <v>17029</v>
      </c>
      <c r="D459" s="5">
        <v>1429</v>
      </c>
      <c r="E459" s="5">
        <v>2022</v>
      </c>
      <c r="F459" s="5">
        <v>11744</v>
      </c>
      <c r="G459" s="5">
        <v>6964</v>
      </c>
      <c r="H459" s="5">
        <v>742</v>
      </c>
      <c r="I459" s="5">
        <v>19</v>
      </c>
      <c r="J459" s="5">
        <v>214</v>
      </c>
      <c r="K459" s="5">
        <v>78</v>
      </c>
    </row>
    <row r="460" spans="1:11">
      <c r="A460" s="5">
        <v>1</v>
      </c>
      <c r="B460" s="5">
        <v>153536</v>
      </c>
      <c r="C460" s="5">
        <v>497910</v>
      </c>
      <c r="D460" s="5">
        <v>1713</v>
      </c>
      <c r="E460" s="5">
        <v>2493</v>
      </c>
      <c r="F460" s="5">
        <v>8907</v>
      </c>
      <c r="G460" s="5">
        <v>5696</v>
      </c>
      <c r="H460" s="5">
        <v>593</v>
      </c>
      <c r="I460" s="5">
        <v>8</v>
      </c>
      <c r="J460" s="5">
        <v>134</v>
      </c>
      <c r="K460" s="5">
        <v>34</v>
      </c>
    </row>
    <row r="461" spans="1:11">
      <c r="A461" s="5">
        <v>1</v>
      </c>
      <c r="B461" s="5">
        <v>158208</v>
      </c>
      <c r="C461" s="5">
        <v>453213</v>
      </c>
      <c r="D461" s="5">
        <v>2482</v>
      </c>
      <c r="E461" s="5">
        <v>3412</v>
      </c>
      <c r="F461" s="5">
        <v>81938</v>
      </c>
      <c r="G461" s="5">
        <v>20608</v>
      </c>
      <c r="H461" s="5">
        <v>1034</v>
      </c>
      <c r="I461" s="5">
        <v>9</v>
      </c>
      <c r="J461" s="5">
        <v>268</v>
      </c>
      <c r="K461" s="5">
        <v>36</v>
      </c>
    </row>
    <row r="462" spans="1:11">
      <c r="A462" s="5">
        <v>1</v>
      </c>
      <c r="B462" s="5">
        <v>6484</v>
      </c>
      <c r="C462" s="5">
        <v>10832</v>
      </c>
      <c r="D462" s="5">
        <v>1166</v>
      </c>
      <c r="E462" s="5">
        <v>1441</v>
      </c>
      <c r="F462" s="5">
        <v>7316</v>
      </c>
      <c r="G462" s="5">
        <v>4280</v>
      </c>
      <c r="H462" s="5">
        <v>583</v>
      </c>
      <c r="I462" s="5">
        <v>4</v>
      </c>
      <c r="J462" s="5">
        <v>128</v>
      </c>
      <c r="K462" s="5">
        <v>38</v>
      </c>
    </row>
    <row r="463" spans="1:11">
      <c r="A463" s="5">
        <v>1</v>
      </c>
      <c r="B463" s="5">
        <v>4840</v>
      </c>
      <c r="C463" s="5">
        <v>7466</v>
      </c>
      <c r="D463" s="5">
        <v>949</v>
      </c>
      <c r="E463" s="5">
        <v>1116</v>
      </c>
      <c r="F463" s="5">
        <v>5362</v>
      </c>
      <c r="G463" s="5">
        <v>3370</v>
      </c>
      <c r="H463" s="5">
        <v>447</v>
      </c>
      <c r="I463" s="5">
        <v>3</v>
      </c>
      <c r="J463" s="5">
        <v>47</v>
      </c>
      <c r="K463" s="5">
        <v>21</v>
      </c>
    </row>
    <row r="464" spans="1:11">
      <c r="A464" s="5">
        <v>1</v>
      </c>
      <c r="B464" s="5">
        <v>15880</v>
      </c>
      <c r="C464" s="5">
        <v>51571</v>
      </c>
      <c r="D464" s="5">
        <v>1188</v>
      </c>
      <c r="E464" s="5">
        <v>1410</v>
      </c>
      <c r="F464" s="5">
        <v>47976</v>
      </c>
      <c r="G464" s="5">
        <v>13560</v>
      </c>
      <c r="H464" s="5">
        <v>677</v>
      </c>
      <c r="I464" s="5">
        <v>1</v>
      </c>
      <c r="J464" s="5">
        <v>200</v>
      </c>
      <c r="K464" s="5">
        <v>37</v>
      </c>
    </row>
    <row r="465" spans="1:11">
      <c r="A465" s="5">
        <v>1</v>
      </c>
      <c r="B465" s="5">
        <v>15288</v>
      </c>
      <c r="C465" s="5">
        <v>31467</v>
      </c>
      <c r="D465" s="5">
        <v>1573</v>
      </c>
      <c r="E465" s="5">
        <v>2110</v>
      </c>
      <c r="F465" s="5">
        <v>28247</v>
      </c>
      <c r="G465" s="5">
        <v>13312</v>
      </c>
      <c r="H465" s="5">
        <v>1052</v>
      </c>
      <c r="I465" s="5">
        <v>5</v>
      </c>
      <c r="J465" s="5">
        <v>264</v>
      </c>
      <c r="K465" s="5">
        <v>36</v>
      </c>
    </row>
    <row r="466" spans="1:11">
      <c r="A466" s="5">
        <v>1</v>
      </c>
      <c r="B466" s="5">
        <v>9528</v>
      </c>
      <c r="C466" s="5">
        <v>16779</v>
      </c>
      <c r="D466" s="5">
        <v>1245</v>
      </c>
      <c r="E466" s="5">
        <v>1725</v>
      </c>
      <c r="F466" s="5">
        <v>11885</v>
      </c>
      <c r="G466" s="5">
        <v>6672</v>
      </c>
      <c r="H466" s="5">
        <v>729</v>
      </c>
      <c r="I466" s="5">
        <v>10</v>
      </c>
      <c r="J466" s="5">
        <v>193</v>
      </c>
      <c r="K466" s="5">
        <v>61</v>
      </c>
    </row>
    <row r="467" spans="1:11">
      <c r="A467" s="5">
        <v>1</v>
      </c>
      <c r="B467" s="5">
        <v>9356</v>
      </c>
      <c r="C467" s="5">
        <v>14986</v>
      </c>
      <c r="D467" s="5">
        <v>448</v>
      </c>
      <c r="E467" s="5">
        <v>505</v>
      </c>
      <c r="F467" s="5">
        <v>13919</v>
      </c>
      <c r="G467" s="5">
        <v>8460</v>
      </c>
      <c r="H467" s="5">
        <v>392</v>
      </c>
      <c r="I467" s="5">
        <v>4</v>
      </c>
      <c r="J467" s="5">
        <v>114</v>
      </c>
      <c r="K467" s="5">
        <v>13</v>
      </c>
    </row>
    <row r="468" spans="1:11">
      <c r="A468" s="5">
        <v>1</v>
      </c>
      <c r="B468" s="5">
        <v>7732</v>
      </c>
      <c r="C468" s="5">
        <v>13264</v>
      </c>
      <c r="D468" s="5">
        <v>1066</v>
      </c>
      <c r="E468" s="5">
        <v>1336</v>
      </c>
      <c r="F468" s="5">
        <v>8753</v>
      </c>
      <c r="G468" s="5">
        <v>4880</v>
      </c>
      <c r="H468" s="5">
        <v>570</v>
      </c>
      <c r="I468" s="5">
        <v>7</v>
      </c>
      <c r="J468" s="5">
        <v>160</v>
      </c>
      <c r="K468" s="5">
        <v>57</v>
      </c>
    </row>
    <row r="469" spans="1:11">
      <c r="A469" s="5">
        <v>1</v>
      </c>
      <c r="B469" s="5">
        <v>5240</v>
      </c>
      <c r="C469" s="5">
        <v>8893</v>
      </c>
      <c r="D469" s="5">
        <v>857</v>
      </c>
      <c r="E469" s="5">
        <v>1020</v>
      </c>
      <c r="F469" s="5">
        <v>7420</v>
      </c>
      <c r="G469" s="5">
        <v>4232</v>
      </c>
      <c r="H469" s="5">
        <v>466</v>
      </c>
      <c r="I469" s="5">
        <v>0</v>
      </c>
      <c r="J469" s="5">
        <v>46</v>
      </c>
      <c r="K469" s="5">
        <v>15</v>
      </c>
    </row>
    <row r="470" spans="1:11">
      <c r="A470" s="5">
        <v>1</v>
      </c>
      <c r="B470" s="5">
        <v>7132</v>
      </c>
      <c r="C470" s="5">
        <v>12060</v>
      </c>
      <c r="D470" s="5">
        <v>1004</v>
      </c>
      <c r="E470" s="5">
        <v>1226</v>
      </c>
      <c r="F470" s="5">
        <v>8294</v>
      </c>
      <c r="G470" s="5">
        <v>4736</v>
      </c>
      <c r="H470" s="5">
        <v>576</v>
      </c>
      <c r="I470" s="5">
        <v>4</v>
      </c>
      <c r="J470" s="5">
        <v>136</v>
      </c>
      <c r="K470" s="5">
        <v>42</v>
      </c>
    </row>
    <row r="471" spans="1:11">
      <c r="A471" s="5">
        <v>1</v>
      </c>
      <c r="B471" s="5">
        <v>21928</v>
      </c>
      <c r="C471" s="5">
        <v>39641</v>
      </c>
      <c r="D471" s="5">
        <v>1512</v>
      </c>
      <c r="E471" s="5">
        <v>1837</v>
      </c>
      <c r="F471" s="5">
        <v>6338</v>
      </c>
      <c r="G471" s="5">
        <v>3672</v>
      </c>
      <c r="H471" s="5">
        <v>497</v>
      </c>
      <c r="I471" s="5">
        <v>0</v>
      </c>
      <c r="J471" s="5">
        <v>73</v>
      </c>
      <c r="K471" s="5">
        <v>13</v>
      </c>
    </row>
    <row r="472" spans="1:11">
      <c r="A472" s="5">
        <v>1</v>
      </c>
      <c r="B472" s="5">
        <v>5754</v>
      </c>
      <c r="C472" s="5">
        <v>9238</v>
      </c>
      <c r="D472" s="5">
        <v>1179</v>
      </c>
      <c r="E472" s="5">
        <v>1452</v>
      </c>
      <c r="F472" s="5">
        <v>6101</v>
      </c>
      <c r="G472" s="5">
        <v>3546</v>
      </c>
      <c r="H472" s="5">
        <v>420</v>
      </c>
      <c r="I472" s="5">
        <v>0</v>
      </c>
      <c r="J472" s="5">
        <v>65</v>
      </c>
      <c r="K472" s="5">
        <v>19</v>
      </c>
    </row>
    <row r="473" spans="1:11">
      <c r="A473" s="5">
        <v>1</v>
      </c>
      <c r="B473" s="5">
        <v>37088</v>
      </c>
      <c r="C473" s="5">
        <v>10966</v>
      </c>
      <c r="D473" s="5">
        <v>2728</v>
      </c>
      <c r="E473" s="5">
        <v>3183</v>
      </c>
      <c r="F473" s="5">
        <v>66311</v>
      </c>
      <c r="G473" s="5">
        <v>34352</v>
      </c>
      <c r="H473" s="5">
        <v>2021</v>
      </c>
      <c r="I473" s="5">
        <v>7</v>
      </c>
      <c r="J473" s="5">
        <v>579</v>
      </c>
      <c r="K473" s="5">
        <v>47</v>
      </c>
    </row>
    <row r="474" spans="1:11">
      <c r="A474" s="5">
        <v>1</v>
      </c>
      <c r="B474" s="5">
        <v>39600</v>
      </c>
      <c r="C474" s="5">
        <v>7927</v>
      </c>
      <c r="D474" s="5">
        <v>572</v>
      </c>
      <c r="E474" s="5">
        <v>581</v>
      </c>
      <c r="F474" s="5">
        <v>12522</v>
      </c>
      <c r="G474" s="5">
        <v>8176</v>
      </c>
      <c r="H474" s="5">
        <v>167</v>
      </c>
      <c r="I474" s="5">
        <v>1</v>
      </c>
      <c r="J474" s="5">
        <v>101</v>
      </c>
      <c r="K474" s="5">
        <v>5</v>
      </c>
    </row>
    <row r="475" spans="1:11">
      <c r="A475" s="5">
        <v>1</v>
      </c>
      <c r="B475" s="5">
        <v>5536</v>
      </c>
      <c r="C475" s="5">
        <v>8745</v>
      </c>
      <c r="D475" s="5">
        <v>1141</v>
      </c>
      <c r="E475" s="5">
        <v>1461</v>
      </c>
      <c r="F475" s="5">
        <v>5225</v>
      </c>
      <c r="G475" s="5">
        <v>3098</v>
      </c>
      <c r="H475" s="5">
        <v>483</v>
      </c>
      <c r="I475" s="5">
        <v>1</v>
      </c>
      <c r="J475" s="5">
        <v>74</v>
      </c>
      <c r="K475" s="5">
        <v>31</v>
      </c>
    </row>
    <row r="476" spans="1:11">
      <c r="A476" s="5">
        <v>1</v>
      </c>
      <c r="B476" s="5">
        <v>6056</v>
      </c>
      <c r="C476" s="5">
        <v>10325</v>
      </c>
      <c r="D476" s="5">
        <v>1117</v>
      </c>
      <c r="E476" s="5">
        <v>1427</v>
      </c>
      <c r="F476" s="5">
        <v>6823</v>
      </c>
      <c r="G476" s="5">
        <v>3788</v>
      </c>
      <c r="H476" s="5">
        <v>487</v>
      </c>
      <c r="I476" s="5">
        <v>7</v>
      </c>
      <c r="J476" s="5">
        <v>84</v>
      </c>
      <c r="K476" s="5">
        <v>36</v>
      </c>
    </row>
    <row r="477" spans="1:11">
      <c r="A477" s="5">
        <v>1</v>
      </c>
      <c r="B477" s="5">
        <v>11484</v>
      </c>
      <c r="C477" s="5">
        <v>20696</v>
      </c>
      <c r="D477" s="5">
        <v>1762</v>
      </c>
      <c r="E477" s="5">
        <v>2741</v>
      </c>
      <c r="F477" s="5">
        <v>8774</v>
      </c>
      <c r="G477" s="5">
        <v>5124</v>
      </c>
      <c r="H477" s="5">
        <v>722</v>
      </c>
      <c r="I477" s="5">
        <v>56</v>
      </c>
      <c r="J477" s="5">
        <v>360</v>
      </c>
      <c r="K477" s="5">
        <v>99</v>
      </c>
    </row>
    <row r="478" spans="1:11">
      <c r="A478" s="5">
        <v>1</v>
      </c>
      <c r="B478" s="5">
        <v>4938</v>
      </c>
      <c r="C478" s="5">
        <v>7910</v>
      </c>
      <c r="D478" s="5">
        <v>66</v>
      </c>
      <c r="E478" s="5">
        <v>70</v>
      </c>
      <c r="F478" s="5">
        <v>6625</v>
      </c>
      <c r="G478" s="5">
        <v>3804</v>
      </c>
      <c r="H478" s="5">
        <v>59</v>
      </c>
      <c r="I478" s="5">
        <v>0</v>
      </c>
      <c r="J478" s="5">
        <v>5</v>
      </c>
      <c r="K478" s="5">
        <v>2</v>
      </c>
    </row>
    <row r="479" spans="1:11">
      <c r="A479" s="5">
        <v>1</v>
      </c>
      <c r="B479" s="5">
        <v>66784</v>
      </c>
      <c r="C479" s="5">
        <v>9456</v>
      </c>
      <c r="D479" s="5">
        <v>2969</v>
      </c>
      <c r="E479" s="5">
        <v>3645</v>
      </c>
      <c r="F479" s="5">
        <v>17809</v>
      </c>
      <c r="G479" s="5">
        <v>11328</v>
      </c>
      <c r="H479" s="5">
        <v>801</v>
      </c>
      <c r="I479" s="5">
        <v>3</v>
      </c>
      <c r="J479" s="5">
        <v>187</v>
      </c>
      <c r="K479" s="5">
        <v>36</v>
      </c>
    </row>
    <row r="480" spans="1:11">
      <c r="A480" s="5">
        <v>1</v>
      </c>
      <c r="B480" s="5">
        <v>5526</v>
      </c>
      <c r="C480" s="5">
        <v>8779</v>
      </c>
      <c r="D480" s="5">
        <v>1096</v>
      </c>
      <c r="E480" s="5">
        <v>1399</v>
      </c>
      <c r="F480" s="5">
        <v>5732</v>
      </c>
      <c r="G480" s="5">
        <v>3412</v>
      </c>
      <c r="H480" s="5">
        <v>453</v>
      </c>
      <c r="I480" s="5">
        <v>2</v>
      </c>
      <c r="J480" s="5">
        <v>69</v>
      </c>
      <c r="K480" s="5">
        <v>26</v>
      </c>
    </row>
    <row r="481" spans="1:11">
      <c r="A481" s="5">
        <v>1</v>
      </c>
      <c r="B481" s="5">
        <v>5040</v>
      </c>
      <c r="C481" s="5">
        <v>8367</v>
      </c>
      <c r="D481" s="5">
        <v>1062</v>
      </c>
      <c r="E481" s="5">
        <v>1348</v>
      </c>
      <c r="F481" s="5">
        <v>5485</v>
      </c>
      <c r="G481" s="5">
        <v>3068</v>
      </c>
      <c r="H481" s="5">
        <v>437</v>
      </c>
      <c r="I481" s="5">
        <v>2</v>
      </c>
      <c r="J481" s="5">
        <v>82</v>
      </c>
      <c r="K481" s="5">
        <v>24</v>
      </c>
    </row>
    <row r="482" spans="1:11">
      <c r="A482" s="5">
        <v>1</v>
      </c>
      <c r="B482" s="5">
        <v>5168</v>
      </c>
      <c r="C482" s="5">
        <v>8371</v>
      </c>
      <c r="D482" s="5">
        <v>66</v>
      </c>
      <c r="E482" s="5">
        <v>71</v>
      </c>
      <c r="F482" s="5">
        <v>7041</v>
      </c>
      <c r="G482" s="5">
        <v>3996</v>
      </c>
      <c r="H482" s="5">
        <v>58</v>
      </c>
      <c r="I482" s="5">
        <v>0</v>
      </c>
      <c r="J482" s="5">
        <v>12</v>
      </c>
      <c r="K482" s="5">
        <v>2</v>
      </c>
    </row>
    <row r="483" spans="1:11">
      <c r="A483" s="5">
        <v>1</v>
      </c>
      <c r="B483" s="5">
        <v>5034</v>
      </c>
      <c r="C483" s="5">
        <v>8030</v>
      </c>
      <c r="D483" s="5">
        <v>1020</v>
      </c>
      <c r="E483" s="5">
        <v>1243</v>
      </c>
      <c r="F483" s="5">
        <v>5340</v>
      </c>
      <c r="G483" s="5">
        <v>3094</v>
      </c>
      <c r="H483" s="5">
        <v>440</v>
      </c>
      <c r="I483" s="5">
        <v>2</v>
      </c>
      <c r="J483" s="5">
        <v>56</v>
      </c>
      <c r="K483" s="5">
        <v>25</v>
      </c>
    </row>
    <row r="484" spans="1:11">
      <c r="A484" s="5">
        <v>1</v>
      </c>
      <c r="B484" s="5">
        <v>4908</v>
      </c>
      <c r="C484" s="5">
        <v>7491</v>
      </c>
      <c r="D484" s="5">
        <v>957</v>
      </c>
      <c r="E484" s="5">
        <v>1153</v>
      </c>
      <c r="F484" s="5">
        <v>4642</v>
      </c>
      <c r="G484" s="5">
        <v>2842</v>
      </c>
      <c r="H484" s="5">
        <v>393</v>
      </c>
      <c r="I484" s="5">
        <v>1</v>
      </c>
      <c r="J484" s="5">
        <v>44</v>
      </c>
      <c r="K484" s="5">
        <v>21</v>
      </c>
    </row>
    <row r="485" spans="1:11">
      <c r="A485" s="5">
        <v>1</v>
      </c>
      <c r="B485" s="5">
        <v>9700</v>
      </c>
      <c r="C485" s="5">
        <v>17442</v>
      </c>
      <c r="D485" s="5">
        <v>1407</v>
      </c>
      <c r="E485" s="5">
        <v>2007</v>
      </c>
      <c r="F485" s="5">
        <v>8872</v>
      </c>
      <c r="G485" s="5">
        <v>4876</v>
      </c>
      <c r="H485" s="5">
        <v>660</v>
      </c>
      <c r="I485" s="5">
        <v>21</v>
      </c>
      <c r="J485" s="5">
        <v>277</v>
      </c>
      <c r="K485" s="5">
        <v>80</v>
      </c>
    </row>
    <row r="486" spans="1:11">
      <c r="A486" s="5">
        <v>1</v>
      </c>
      <c r="B486" s="5">
        <v>4800</v>
      </c>
      <c r="C486" s="5">
        <v>7754</v>
      </c>
      <c r="D486" s="5">
        <v>975</v>
      </c>
      <c r="E486" s="5">
        <v>1278</v>
      </c>
      <c r="F486" s="5">
        <v>4932</v>
      </c>
      <c r="G486" s="5">
        <v>2820</v>
      </c>
      <c r="H486" s="5">
        <v>432</v>
      </c>
      <c r="I486" s="5">
        <v>1</v>
      </c>
      <c r="J486" s="5">
        <v>74</v>
      </c>
      <c r="K486" s="5">
        <v>28</v>
      </c>
    </row>
    <row r="487" spans="1:11">
      <c r="A487" s="5">
        <v>1</v>
      </c>
      <c r="B487" s="5">
        <v>5280</v>
      </c>
      <c r="C487" s="5">
        <v>8703</v>
      </c>
      <c r="D487" s="5">
        <v>951</v>
      </c>
      <c r="E487" s="5">
        <v>1237</v>
      </c>
      <c r="F487" s="5">
        <v>5757</v>
      </c>
      <c r="G487" s="5">
        <v>3300</v>
      </c>
      <c r="H487" s="5">
        <v>431</v>
      </c>
      <c r="I487" s="5">
        <v>1</v>
      </c>
      <c r="J487" s="5">
        <v>79</v>
      </c>
      <c r="K487" s="5">
        <v>30</v>
      </c>
    </row>
    <row r="488" spans="1:11">
      <c r="A488" s="5">
        <v>1</v>
      </c>
      <c r="B488" s="5">
        <v>6184</v>
      </c>
      <c r="C488" s="5">
        <v>10228</v>
      </c>
      <c r="D488" s="5">
        <v>956</v>
      </c>
      <c r="E488" s="5">
        <v>1140</v>
      </c>
      <c r="F488" s="5">
        <v>6085</v>
      </c>
      <c r="G488" s="5">
        <v>3502</v>
      </c>
      <c r="H488" s="5">
        <v>437</v>
      </c>
      <c r="I488" s="5">
        <v>1</v>
      </c>
      <c r="J488" s="5">
        <v>105</v>
      </c>
      <c r="K488" s="5">
        <v>46</v>
      </c>
    </row>
    <row r="489" spans="1:11">
      <c r="A489" s="5">
        <v>1</v>
      </c>
      <c r="B489" s="5">
        <v>45920</v>
      </c>
      <c r="C489" s="5">
        <v>5808</v>
      </c>
      <c r="D489" s="5">
        <v>753</v>
      </c>
      <c r="E489" s="5">
        <v>763</v>
      </c>
      <c r="F489" s="5">
        <v>15766</v>
      </c>
      <c r="G489" s="5">
        <v>10720</v>
      </c>
      <c r="H489" s="5">
        <v>220</v>
      </c>
      <c r="I489" s="5">
        <v>0</v>
      </c>
      <c r="J489" s="5">
        <v>128</v>
      </c>
      <c r="K489" s="5">
        <v>9</v>
      </c>
    </row>
    <row r="490" spans="1:11">
      <c r="A490" s="5">
        <v>1</v>
      </c>
      <c r="B490" s="5">
        <v>8412</v>
      </c>
      <c r="C490" s="5">
        <v>13960</v>
      </c>
      <c r="D490" s="5">
        <v>1179</v>
      </c>
      <c r="E490" s="5">
        <v>1632</v>
      </c>
      <c r="F490" s="5">
        <v>8632</v>
      </c>
      <c r="G490" s="5">
        <v>5348</v>
      </c>
      <c r="H490" s="5">
        <v>699</v>
      </c>
      <c r="I490" s="5">
        <v>17</v>
      </c>
      <c r="J490" s="5">
        <v>185</v>
      </c>
      <c r="K490" s="5">
        <v>55</v>
      </c>
    </row>
    <row r="491" spans="1:11">
      <c r="A491" s="5">
        <v>1</v>
      </c>
      <c r="B491" s="5">
        <v>5400</v>
      </c>
      <c r="C491" s="5">
        <v>9218</v>
      </c>
      <c r="D491" s="5">
        <v>810</v>
      </c>
      <c r="E491" s="5">
        <v>1003</v>
      </c>
      <c r="F491" s="5">
        <v>5654</v>
      </c>
      <c r="G491" s="5">
        <v>3230</v>
      </c>
      <c r="H491" s="5">
        <v>422</v>
      </c>
      <c r="I491" s="5">
        <v>10</v>
      </c>
      <c r="J491" s="5">
        <v>125</v>
      </c>
      <c r="K491" s="5">
        <v>41</v>
      </c>
    </row>
    <row r="492" spans="1:11">
      <c r="A492" s="5">
        <v>1</v>
      </c>
      <c r="B492" s="5">
        <v>4684</v>
      </c>
      <c r="C492" s="5">
        <v>7536</v>
      </c>
      <c r="D492" s="5">
        <v>733</v>
      </c>
      <c r="E492" s="5">
        <v>985</v>
      </c>
      <c r="F492" s="5">
        <v>4750</v>
      </c>
      <c r="G492" s="5">
        <v>2876</v>
      </c>
      <c r="H492" s="5">
        <v>392</v>
      </c>
      <c r="I492" s="5">
        <v>5</v>
      </c>
      <c r="J492" s="5">
        <v>53</v>
      </c>
      <c r="K492" s="5">
        <v>26</v>
      </c>
    </row>
    <row r="493" spans="1:11">
      <c r="A493" s="5">
        <v>1</v>
      </c>
      <c r="B493" s="5">
        <v>3480</v>
      </c>
      <c r="C493" s="5">
        <v>6229</v>
      </c>
      <c r="D493" s="5">
        <v>537</v>
      </c>
      <c r="E493" s="5">
        <v>687</v>
      </c>
      <c r="F493" s="5">
        <v>3961</v>
      </c>
      <c r="G493" s="5">
        <v>2104</v>
      </c>
      <c r="H493" s="5">
        <v>301</v>
      </c>
      <c r="I493" s="5">
        <v>0</v>
      </c>
      <c r="J493" s="5">
        <v>53</v>
      </c>
      <c r="K493" s="5">
        <v>22</v>
      </c>
    </row>
    <row r="494" spans="1:11">
      <c r="A494" s="5">
        <v>1</v>
      </c>
      <c r="B494" s="5">
        <v>3778</v>
      </c>
      <c r="C494" s="5">
        <v>7216</v>
      </c>
      <c r="D494" s="5">
        <v>625</v>
      </c>
      <c r="E494" s="5">
        <v>795</v>
      </c>
      <c r="F494" s="5">
        <v>4742</v>
      </c>
      <c r="G494" s="5">
        <v>2388</v>
      </c>
      <c r="H494" s="5">
        <v>363</v>
      </c>
      <c r="I494" s="5">
        <v>4</v>
      </c>
      <c r="J494" s="5">
        <v>93</v>
      </c>
      <c r="K494" s="5">
        <v>18</v>
      </c>
    </row>
    <row r="495" spans="1:11">
      <c r="A495" s="5">
        <v>1</v>
      </c>
      <c r="B495" s="5">
        <v>4156</v>
      </c>
      <c r="C495" s="5">
        <v>7564</v>
      </c>
      <c r="D495" s="5">
        <v>626</v>
      </c>
      <c r="E495" s="5">
        <v>832</v>
      </c>
      <c r="F495" s="5">
        <v>4534</v>
      </c>
      <c r="G495" s="5">
        <v>2452</v>
      </c>
      <c r="H495" s="5">
        <v>370</v>
      </c>
      <c r="I495" s="5">
        <v>7</v>
      </c>
      <c r="J495" s="5">
        <v>91</v>
      </c>
      <c r="K495" s="5">
        <v>38</v>
      </c>
    </row>
    <row r="496" spans="1:11">
      <c r="A496" s="5">
        <v>1</v>
      </c>
      <c r="B496" s="5">
        <v>4188</v>
      </c>
      <c r="C496" s="5">
        <v>7292</v>
      </c>
      <c r="D496" s="5">
        <v>564</v>
      </c>
      <c r="E496" s="5">
        <v>743</v>
      </c>
      <c r="F496" s="5">
        <v>3861</v>
      </c>
      <c r="G496" s="5">
        <v>2200</v>
      </c>
      <c r="H496" s="5">
        <v>316</v>
      </c>
      <c r="I496" s="5">
        <v>0</v>
      </c>
      <c r="J496" s="5">
        <v>91</v>
      </c>
      <c r="K496" s="5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3687-D1F0-624D-A4B2-A5F0D3AAB570}">
  <dimension ref="A1:I529"/>
  <sheetViews>
    <sheetView zoomScale="50" workbookViewId="0">
      <selection activeCell="AK42" sqref="AK42"/>
    </sheetView>
  </sheetViews>
  <sheetFormatPr baseColWidth="10" defaultRowHeight="16"/>
  <sheetData>
    <row r="1" spans="1:9">
      <c r="A1" t="s">
        <v>108</v>
      </c>
    </row>
    <row r="2" spans="1:9" ht="17" thickBot="1"/>
    <row r="3" spans="1:9">
      <c r="A3" s="60" t="s">
        <v>109</v>
      </c>
      <c r="B3" s="60"/>
    </row>
    <row r="4" spans="1:9">
      <c r="A4" s="1" t="s">
        <v>110</v>
      </c>
      <c r="B4" s="1">
        <v>0.99935034942216094</v>
      </c>
    </row>
    <row r="5" spans="1:9">
      <c r="A5" s="1" t="s">
        <v>111</v>
      </c>
      <c r="B5" s="1">
        <v>0.99870112089019514</v>
      </c>
    </row>
    <row r="6" spans="1:9">
      <c r="A6" s="1" t="s">
        <v>112</v>
      </c>
      <c r="B6" s="1">
        <v>0.99867433987762178</v>
      </c>
    </row>
    <row r="7" spans="1:9">
      <c r="A7" s="1" t="s">
        <v>113</v>
      </c>
      <c r="B7" s="1">
        <v>32.199911633136992</v>
      </c>
    </row>
    <row r="8" spans="1:9" ht="17" thickBot="1">
      <c r="A8" s="2" t="s">
        <v>114</v>
      </c>
      <c r="B8" s="2">
        <v>496</v>
      </c>
    </row>
    <row r="10" spans="1:9" ht="17" thickBot="1">
      <c r="A10" t="s">
        <v>115</v>
      </c>
    </row>
    <row r="11" spans="1:9">
      <c r="A11" s="3"/>
      <c r="B11" s="3" t="s">
        <v>120</v>
      </c>
      <c r="C11" s="3" t="s">
        <v>121</v>
      </c>
      <c r="D11" s="3" t="s">
        <v>122</v>
      </c>
      <c r="E11" s="3" t="s">
        <v>44</v>
      </c>
      <c r="F11" s="3" t="s">
        <v>123</v>
      </c>
    </row>
    <row r="12" spans="1:9">
      <c r="A12" s="1" t="s">
        <v>116</v>
      </c>
      <c r="B12" s="1">
        <v>10</v>
      </c>
      <c r="C12" s="1">
        <v>386649901.27738529</v>
      </c>
      <c r="D12" s="1">
        <v>38664990.127738528</v>
      </c>
      <c r="E12" s="1">
        <v>37291.387626099284</v>
      </c>
      <c r="F12" s="1">
        <v>0</v>
      </c>
    </row>
    <row r="13" spans="1:9">
      <c r="A13" s="1" t="s">
        <v>117</v>
      </c>
      <c r="B13" s="1">
        <v>485</v>
      </c>
      <c r="C13" s="1">
        <v>502864.6399531879</v>
      </c>
      <c r="D13" s="1">
        <v>1036.8343091818308</v>
      </c>
      <c r="E13" s="1"/>
      <c r="F13" s="1"/>
    </row>
    <row r="14" spans="1:9" ht="17" thickBot="1">
      <c r="A14" s="2" t="s">
        <v>118</v>
      </c>
      <c r="B14" s="2">
        <v>495</v>
      </c>
      <c r="C14" s="2">
        <v>387152765.91733849</v>
      </c>
      <c r="D14" s="2"/>
      <c r="E14" s="2"/>
      <c r="F14" s="2"/>
    </row>
    <row r="15" spans="1:9" ht="17" thickBot="1"/>
    <row r="16" spans="1:9">
      <c r="A16" s="3"/>
      <c r="B16" s="3" t="s">
        <v>124</v>
      </c>
      <c r="C16" s="3" t="s">
        <v>113</v>
      </c>
      <c r="D16" s="3" t="s">
        <v>125</v>
      </c>
      <c r="E16" s="3" t="s">
        <v>126</v>
      </c>
      <c r="F16" s="3" t="s">
        <v>127</v>
      </c>
      <c r="G16" s="3" t="s">
        <v>128</v>
      </c>
      <c r="H16" s="3" t="s">
        <v>129</v>
      </c>
      <c r="I16" s="3" t="s">
        <v>130</v>
      </c>
    </row>
    <row r="17" spans="1:9">
      <c r="A17" s="1" t="s">
        <v>119</v>
      </c>
      <c r="B17" s="1">
        <v>-2.1457108484670009</v>
      </c>
      <c r="C17" s="1">
        <v>2.3160411613916874</v>
      </c>
      <c r="D17" s="1">
        <v>-0.92645626694201899</v>
      </c>
      <c r="E17" s="1">
        <v>0.35466969063775078</v>
      </c>
      <c r="F17" s="1">
        <v>-6.6964243618381429</v>
      </c>
      <c r="G17" s="1">
        <v>2.4050026649041412</v>
      </c>
      <c r="H17" s="1">
        <v>-6.6964243618381429</v>
      </c>
      <c r="I17" s="1">
        <v>2.4050026649041412</v>
      </c>
    </row>
    <row r="18" spans="1:9">
      <c r="A18" s="1" t="s">
        <v>0</v>
      </c>
      <c r="B18" s="1">
        <v>-7.4816992049063068E-4</v>
      </c>
      <c r="C18" s="1">
        <v>2.7902006724746069E-4</v>
      </c>
      <c r="D18" s="1">
        <v>-2.6814197554725867</v>
      </c>
      <c r="E18" s="1">
        <v>7.5809269905576003E-3</v>
      </c>
      <c r="F18" s="1">
        <v>-1.2964073230425652E-3</v>
      </c>
      <c r="G18" s="1">
        <v>-1.9993251793869627E-4</v>
      </c>
      <c r="H18" s="1">
        <v>-1.2964073230425652E-3</v>
      </c>
      <c r="I18" s="1">
        <v>-1.9993251793869627E-4</v>
      </c>
    </row>
    <row r="19" spans="1:9">
      <c r="A19" s="1" t="s">
        <v>1</v>
      </c>
      <c r="B19" s="1">
        <v>1.8252567116474708E-4</v>
      </c>
      <c r="C19" s="1">
        <v>9.9943332746395557E-5</v>
      </c>
      <c r="D19" s="1">
        <v>1.8262916209518723</v>
      </c>
      <c r="E19" s="1">
        <v>6.8420940732681124E-2</v>
      </c>
      <c r="F19" s="1">
        <v>-1.3849713902709025E-5</v>
      </c>
      <c r="G19" s="1">
        <v>3.789010562322032E-4</v>
      </c>
      <c r="H19" s="1">
        <v>-1.3849713902709025E-5</v>
      </c>
      <c r="I19" s="1">
        <v>3.789010562322032E-4</v>
      </c>
    </row>
    <row r="20" spans="1:9">
      <c r="A20" s="1" t="s">
        <v>2</v>
      </c>
      <c r="B20" s="1">
        <v>1.0004688089357392</v>
      </c>
      <c r="C20" s="1">
        <v>3.931125691438146E-3</v>
      </c>
      <c r="D20" s="1">
        <v>254.49931837965019</v>
      </c>
      <c r="E20" s="1">
        <v>0</v>
      </c>
      <c r="F20" s="1">
        <v>0.99274466866353506</v>
      </c>
      <c r="G20" s="1">
        <v>1.0081929492079433</v>
      </c>
      <c r="H20" s="1">
        <v>0.99274466866353506</v>
      </c>
      <c r="I20" s="1">
        <v>1.0081929492079433</v>
      </c>
    </row>
    <row r="21" spans="1:9">
      <c r="A21" s="1" t="s">
        <v>4</v>
      </c>
      <c r="B21" s="1">
        <v>5.7708977408771059E-3</v>
      </c>
      <c r="C21" s="1">
        <v>1.0289831722040243E-3</v>
      </c>
      <c r="D21" s="1">
        <v>5.6083499679748563</v>
      </c>
      <c r="E21" s="1">
        <v>3.435589721549351E-8</v>
      </c>
      <c r="F21" s="1">
        <v>3.7490823669367639E-3</v>
      </c>
      <c r="G21" s="1">
        <v>7.7927131148174478E-3</v>
      </c>
      <c r="H21" s="1">
        <v>3.7490823669367639E-3</v>
      </c>
      <c r="I21" s="1">
        <v>7.7927131148174478E-3</v>
      </c>
    </row>
    <row r="22" spans="1:9">
      <c r="A22" s="1" t="s">
        <v>5</v>
      </c>
      <c r="B22" s="1">
        <v>-1.3097549148661258E-4</v>
      </c>
      <c r="C22" s="1">
        <v>1.1095144860448168E-4</v>
      </c>
      <c r="D22" s="1">
        <v>-1.1804757227957641</v>
      </c>
      <c r="E22" s="1">
        <v>0.23838967930582908</v>
      </c>
      <c r="F22" s="1">
        <v>-3.4898036329516189E-4</v>
      </c>
      <c r="G22" s="1">
        <v>8.7029380321936728E-5</v>
      </c>
      <c r="H22" s="1">
        <v>-3.4898036329516189E-4</v>
      </c>
      <c r="I22" s="1">
        <v>8.7029380321936728E-5</v>
      </c>
    </row>
    <row r="23" spans="1:9">
      <c r="A23" s="1" t="s">
        <v>6</v>
      </c>
      <c r="B23" s="1">
        <v>3.9700228685820411E-4</v>
      </c>
      <c r="C23" s="1">
        <v>5.9405965737725926E-4</v>
      </c>
      <c r="D23" s="1">
        <v>0.66828690002439717</v>
      </c>
      <c r="E23" s="1">
        <v>0.50426838663669549</v>
      </c>
      <c r="F23" s="1">
        <v>-7.7024610045062919E-4</v>
      </c>
      <c r="G23" s="1">
        <v>1.5642506741670374E-3</v>
      </c>
      <c r="H23" s="1">
        <v>-7.7024610045062919E-4</v>
      </c>
      <c r="I23" s="1">
        <v>1.5642506741670374E-3</v>
      </c>
    </row>
    <row r="24" spans="1:9">
      <c r="A24" s="1" t="s">
        <v>7</v>
      </c>
      <c r="B24" s="1">
        <v>2.3610114519031663E-2</v>
      </c>
      <c r="C24" s="1">
        <v>5.6815057750609138E-3</v>
      </c>
      <c r="D24" s="1">
        <v>4.1556086456285488</v>
      </c>
      <c r="E24" s="1">
        <v>3.8350774130539271E-5</v>
      </c>
      <c r="F24" s="1">
        <v>1.2446709680695407E-2</v>
      </c>
      <c r="G24" s="1">
        <v>3.4773519357367916E-2</v>
      </c>
      <c r="H24" s="1">
        <v>1.2446709680695407E-2</v>
      </c>
      <c r="I24" s="1">
        <v>3.4773519357367916E-2</v>
      </c>
    </row>
    <row r="25" spans="1:9">
      <c r="A25" s="1" t="s">
        <v>8</v>
      </c>
      <c r="B25" s="1">
        <v>0.5103867155972136</v>
      </c>
      <c r="C25" s="1">
        <v>0.14582312510775741</v>
      </c>
      <c r="D25" s="1">
        <v>3.5000396214253287</v>
      </c>
      <c r="E25" s="1">
        <v>5.081046880116495E-4</v>
      </c>
      <c r="F25" s="1">
        <v>0.22386362738442395</v>
      </c>
      <c r="G25" s="1">
        <v>0.79690980381000331</v>
      </c>
      <c r="H25" s="1">
        <v>0.22386362738442395</v>
      </c>
      <c r="I25" s="1">
        <v>0.79690980381000331</v>
      </c>
    </row>
    <row r="26" spans="1:9">
      <c r="A26" s="1" t="s">
        <v>9</v>
      </c>
      <c r="B26" s="1">
        <v>-0.93437836867623147</v>
      </c>
      <c r="C26" s="1">
        <v>1.283659896768493E-2</v>
      </c>
      <c r="D26" s="1">
        <v>-72.790181498109533</v>
      </c>
      <c r="E26" s="1">
        <v>3.4715986123129706E-263</v>
      </c>
      <c r="F26" s="1">
        <v>-0.95960058206421306</v>
      </c>
      <c r="G26" s="1">
        <v>-0.90915615528824989</v>
      </c>
      <c r="H26" s="1">
        <v>-0.95960058206421306</v>
      </c>
      <c r="I26" s="1">
        <v>-0.90915615528824989</v>
      </c>
    </row>
    <row r="27" spans="1:9" ht="17" thickBot="1">
      <c r="A27" s="2" t="s">
        <v>10</v>
      </c>
      <c r="B27" s="2">
        <v>0.89815963511982699</v>
      </c>
      <c r="C27" s="2">
        <v>9.4601084320788842E-2</v>
      </c>
      <c r="D27" s="2">
        <v>9.4941790738275298</v>
      </c>
      <c r="E27" s="2">
        <v>1.0092177194016232E-19</v>
      </c>
      <c r="F27" s="2">
        <v>0.7122810592228892</v>
      </c>
      <c r="G27" s="2">
        <v>1.0840382110167648</v>
      </c>
      <c r="H27" s="2">
        <v>0.7122810592228892</v>
      </c>
      <c r="I27" s="2">
        <v>1.0840382110167648</v>
      </c>
    </row>
    <row r="31" spans="1:9">
      <c r="A31" t="s">
        <v>131</v>
      </c>
      <c r="F31" t="s">
        <v>136</v>
      </c>
    </row>
    <row r="32" spans="1:9" ht="17" thickBot="1"/>
    <row r="33" spans="1:7">
      <c r="A33" s="3" t="s">
        <v>132</v>
      </c>
      <c r="B33" s="3" t="s">
        <v>133</v>
      </c>
      <c r="C33" s="3" t="s">
        <v>134</v>
      </c>
      <c r="D33" s="3" t="s">
        <v>135</v>
      </c>
      <c r="F33" s="3" t="s">
        <v>137</v>
      </c>
      <c r="G33" s="3" t="s">
        <v>107</v>
      </c>
    </row>
    <row r="34" spans="1:7">
      <c r="A34" s="1">
        <v>1</v>
      </c>
      <c r="B34" s="1">
        <v>122.2774988030236</v>
      </c>
      <c r="C34" s="1">
        <v>-13.277498803023605</v>
      </c>
      <c r="D34" s="1">
        <v>-0.41657511343449055</v>
      </c>
      <c r="F34" s="1">
        <v>0.10080645161290322</v>
      </c>
      <c r="G34" s="1">
        <v>9</v>
      </c>
    </row>
    <row r="35" spans="1:7">
      <c r="A35" s="1">
        <v>2</v>
      </c>
      <c r="B35" s="1">
        <v>1395.0324978637952</v>
      </c>
      <c r="C35" s="1">
        <v>-34.032497863795243</v>
      </c>
      <c r="D35" s="1">
        <v>-1.067753186680092</v>
      </c>
      <c r="F35" s="1">
        <v>0.30241935483870963</v>
      </c>
      <c r="G35" s="1">
        <v>15</v>
      </c>
    </row>
    <row r="36" spans="1:7">
      <c r="A36" s="1">
        <v>3</v>
      </c>
      <c r="B36" s="1">
        <v>129.06902635775944</v>
      </c>
      <c r="C36" s="1">
        <v>-16.069026357759441</v>
      </c>
      <c r="D36" s="1">
        <v>-0.5041579424764161</v>
      </c>
      <c r="F36" s="1">
        <v>0.50403225806451613</v>
      </c>
      <c r="G36" s="1">
        <v>17</v>
      </c>
    </row>
    <row r="37" spans="1:7">
      <c r="A37" s="1">
        <v>4</v>
      </c>
      <c r="B37" s="1">
        <v>925.14762183946959</v>
      </c>
      <c r="C37" s="1">
        <v>-135.14762183946959</v>
      </c>
      <c r="D37" s="1">
        <v>-4.2401913743993722</v>
      </c>
      <c r="F37" s="1">
        <v>0.70564516129032251</v>
      </c>
      <c r="G37" s="1">
        <v>23</v>
      </c>
    </row>
    <row r="38" spans="1:7">
      <c r="A38" s="1">
        <v>5</v>
      </c>
      <c r="B38" s="1">
        <v>429.41598891084971</v>
      </c>
      <c r="C38" s="1">
        <v>-19.415988910849705</v>
      </c>
      <c r="D38" s="1">
        <v>-0.60916727638025814</v>
      </c>
      <c r="F38" s="1">
        <v>0.907258064516129</v>
      </c>
      <c r="G38" s="1">
        <v>25</v>
      </c>
    </row>
    <row r="39" spans="1:7">
      <c r="A39" s="1">
        <v>6</v>
      </c>
      <c r="B39" s="1">
        <v>1106.5282797798272</v>
      </c>
      <c r="C39" s="1">
        <v>-33.528279779827244</v>
      </c>
      <c r="D39" s="1">
        <v>-1.0519335877751492</v>
      </c>
      <c r="F39" s="1">
        <v>1.1088709677419355</v>
      </c>
      <c r="G39" s="1">
        <v>37</v>
      </c>
    </row>
    <row r="40" spans="1:7">
      <c r="A40" s="1">
        <v>7</v>
      </c>
      <c r="B40" s="1">
        <v>279.73972131009481</v>
      </c>
      <c r="C40" s="1">
        <v>-14.739721310094808</v>
      </c>
      <c r="D40" s="1">
        <v>-0.46245163850794335</v>
      </c>
      <c r="F40" s="1">
        <v>1.3104838709677418</v>
      </c>
      <c r="G40" s="1">
        <v>59</v>
      </c>
    </row>
    <row r="41" spans="1:7">
      <c r="A41" s="1">
        <v>8</v>
      </c>
      <c r="B41" s="1">
        <v>251.67700036315478</v>
      </c>
      <c r="C41" s="1">
        <v>-19.677000363154775</v>
      </c>
      <c r="D41" s="1">
        <v>-0.61735638465770903</v>
      </c>
      <c r="F41" s="1">
        <v>1.5120967741935483</v>
      </c>
      <c r="G41" s="1">
        <v>63</v>
      </c>
    </row>
    <row r="42" spans="1:7">
      <c r="A42" s="1">
        <v>9</v>
      </c>
      <c r="B42" s="1">
        <v>1441.6566744330248</v>
      </c>
      <c r="C42" s="1">
        <v>-34.656674433024818</v>
      </c>
      <c r="D42" s="1">
        <v>-1.087336425133915</v>
      </c>
      <c r="F42" s="1">
        <v>1.7137096774193548</v>
      </c>
      <c r="G42" s="1">
        <v>65</v>
      </c>
    </row>
    <row r="43" spans="1:7">
      <c r="A43" s="1">
        <v>10</v>
      </c>
      <c r="B43" s="1">
        <v>201.85373071025523</v>
      </c>
      <c r="C43" s="1">
        <v>-18.853730710255235</v>
      </c>
      <c r="D43" s="1">
        <v>-0.59152669684288506</v>
      </c>
      <c r="F43" s="1">
        <v>1.9153225806451613</v>
      </c>
      <c r="G43" s="1">
        <v>71</v>
      </c>
    </row>
    <row r="44" spans="1:7">
      <c r="A44" s="1">
        <v>11</v>
      </c>
      <c r="B44" s="1">
        <v>4167.1019724276894</v>
      </c>
      <c r="C44" s="1">
        <v>-67.101972427689361</v>
      </c>
      <c r="D44" s="1">
        <v>-2.1052919823556815</v>
      </c>
      <c r="F44" s="1">
        <v>2.1169354838709675</v>
      </c>
      <c r="G44" s="1">
        <v>76</v>
      </c>
    </row>
    <row r="45" spans="1:7">
      <c r="A45" s="1">
        <v>12</v>
      </c>
      <c r="B45" s="1">
        <v>143.67182241234804</v>
      </c>
      <c r="C45" s="1">
        <v>-16.671822412348035</v>
      </c>
      <c r="D45" s="1">
        <v>-0.5230703776077168</v>
      </c>
      <c r="F45" s="1">
        <v>2.318548387096774</v>
      </c>
      <c r="G45" s="1">
        <v>83</v>
      </c>
    </row>
    <row r="46" spans="1:7">
      <c r="A46" s="1">
        <v>13</v>
      </c>
      <c r="B46" s="1">
        <v>122.91571465587097</v>
      </c>
      <c r="C46" s="1">
        <v>-7.9157146558709712</v>
      </c>
      <c r="D46" s="1">
        <v>-0.24835172494488131</v>
      </c>
      <c r="F46" s="1">
        <v>2.5201612903225801</v>
      </c>
      <c r="G46" s="1">
        <v>86</v>
      </c>
    </row>
    <row r="47" spans="1:7">
      <c r="A47" s="1">
        <v>14</v>
      </c>
      <c r="B47" s="1">
        <v>135.05691970753412</v>
      </c>
      <c r="C47" s="1">
        <v>-1.0569197075341208</v>
      </c>
      <c r="D47" s="1">
        <v>-3.3160345452782958E-2</v>
      </c>
      <c r="F47" s="1">
        <v>2.7217741935483866</v>
      </c>
      <c r="G47" s="1">
        <v>88</v>
      </c>
    </row>
    <row r="48" spans="1:7">
      <c r="A48" s="1">
        <v>15</v>
      </c>
      <c r="B48" s="1">
        <v>377.07689376172902</v>
      </c>
      <c r="C48" s="1">
        <v>-40.076893761729025</v>
      </c>
      <c r="D48" s="1">
        <v>-1.2573931892272086</v>
      </c>
      <c r="F48" s="1">
        <v>2.9233870967741931</v>
      </c>
      <c r="G48" s="1">
        <v>90</v>
      </c>
    </row>
    <row r="49" spans="1:7">
      <c r="A49" s="1">
        <v>16</v>
      </c>
      <c r="B49" s="1">
        <v>1233.1541092540558</v>
      </c>
      <c r="C49" s="1">
        <v>-24.154109254055811</v>
      </c>
      <c r="D49" s="1">
        <v>-0.75782351417919303</v>
      </c>
      <c r="F49" s="1">
        <v>3.1249999999999996</v>
      </c>
      <c r="G49" s="1">
        <v>104</v>
      </c>
    </row>
    <row r="50" spans="1:7">
      <c r="A50" s="1">
        <v>17</v>
      </c>
      <c r="B50" s="1">
        <v>138.54034687089364</v>
      </c>
      <c r="C50" s="1">
        <v>-15.540346870893643</v>
      </c>
      <c r="D50" s="1">
        <v>-0.4875708788676093</v>
      </c>
      <c r="F50" s="1">
        <v>3.3266129032258061</v>
      </c>
      <c r="G50" s="1">
        <v>108</v>
      </c>
    </row>
    <row r="51" spans="1:7">
      <c r="A51" s="1">
        <v>18</v>
      </c>
      <c r="B51" s="1">
        <v>1121.4012599071004</v>
      </c>
      <c r="C51" s="1">
        <v>-18.401259907100439</v>
      </c>
      <c r="D51" s="1">
        <v>-0.57733064388544997</v>
      </c>
      <c r="F51" s="1">
        <v>3.5282258064516125</v>
      </c>
      <c r="G51" s="1">
        <v>109</v>
      </c>
    </row>
    <row r="52" spans="1:7">
      <c r="A52" s="1">
        <v>19</v>
      </c>
      <c r="B52" s="1">
        <v>96.531021929208691</v>
      </c>
      <c r="C52" s="1">
        <v>-10.531021929208691</v>
      </c>
      <c r="D52" s="1">
        <v>-0.33040572775214272</v>
      </c>
      <c r="F52" s="1">
        <v>3.729838709677419</v>
      </c>
      <c r="G52" s="1">
        <v>109</v>
      </c>
    </row>
    <row r="53" spans="1:7">
      <c r="A53" s="1">
        <v>20</v>
      </c>
      <c r="B53" s="1">
        <v>96.838080872461248</v>
      </c>
      <c r="C53" s="1">
        <v>-8.8380808724612478</v>
      </c>
      <c r="D53" s="1">
        <v>-0.27729051959321799</v>
      </c>
      <c r="F53" s="1">
        <v>3.9314516129032255</v>
      </c>
      <c r="G53" s="1">
        <v>113</v>
      </c>
    </row>
    <row r="54" spans="1:7">
      <c r="A54" s="1">
        <v>21</v>
      </c>
      <c r="B54" s="1">
        <v>152.4635864185706</v>
      </c>
      <c r="C54" s="1">
        <v>-10.4635864185706</v>
      </c>
      <c r="D54" s="1">
        <v>-0.32828997116949643</v>
      </c>
      <c r="F54" s="1">
        <v>4.133064516129032</v>
      </c>
      <c r="G54" s="1">
        <v>115</v>
      </c>
    </row>
    <row r="55" spans="1:7">
      <c r="A55" s="1">
        <v>22</v>
      </c>
      <c r="B55" s="1">
        <v>12.923379119869715</v>
      </c>
      <c r="C55" s="1">
        <v>2.0766208801302852</v>
      </c>
      <c r="D55" s="1">
        <v>6.5152977344174814E-2</v>
      </c>
      <c r="F55" s="1">
        <v>4.3346774193548381</v>
      </c>
      <c r="G55" s="1">
        <v>118</v>
      </c>
    </row>
    <row r="56" spans="1:7">
      <c r="A56" s="1">
        <v>23</v>
      </c>
      <c r="B56" s="1">
        <v>105.08335139356046</v>
      </c>
      <c r="C56" s="1">
        <v>-1.0833513935604628</v>
      </c>
      <c r="D56" s="1">
        <v>-3.3989626838384052E-2</v>
      </c>
      <c r="F56" s="1">
        <v>4.536290322580645</v>
      </c>
      <c r="G56" s="1">
        <v>119</v>
      </c>
    </row>
    <row r="57" spans="1:7">
      <c r="A57" s="1">
        <v>24</v>
      </c>
      <c r="B57" s="1">
        <v>131.52912111296541</v>
      </c>
      <c r="C57" s="1">
        <v>-13.529121112965413</v>
      </c>
      <c r="D57" s="1">
        <v>-0.42446964190417397</v>
      </c>
      <c r="F57" s="1">
        <v>4.7379032258064511</v>
      </c>
      <c r="G57" s="1">
        <v>123</v>
      </c>
    </row>
    <row r="58" spans="1:7">
      <c r="A58" s="1">
        <v>25</v>
      </c>
      <c r="B58" s="1">
        <v>1294.9152219944806</v>
      </c>
      <c r="C58" s="1">
        <v>-24.915221994480589</v>
      </c>
      <c r="D58" s="1">
        <v>-0.78170305887978719</v>
      </c>
      <c r="F58" s="1">
        <v>4.9395161290322571</v>
      </c>
      <c r="G58" s="1">
        <v>124</v>
      </c>
    </row>
    <row r="59" spans="1:7">
      <c r="A59" s="1">
        <v>26</v>
      </c>
      <c r="B59" s="1">
        <v>1489.0621979942484</v>
      </c>
      <c r="C59" s="1">
        <v>-27.062197994248436</v>
      </c>
      <c r="D59" s="1">
        <v>-0.84906339412913012</v>
      </c>
      <c r="F59" s="1">
        <v>5.1411290322580641</v>
      </c>
      <c r="G59" s="1">
        <v>126</v>
      </c>
    </row>
    <row r="60" spans="1:7">
      <c r="A60" s="1">
        <v>27</v>
      </c>
      <c r="B60" s="1">
        <v>2544.8954571667023</v>
      </c>
      <c r="C60" s="1">
        <v>-13.895457166702272</v>
      </c>
      <c r="D60" s="1">
        <v>-0.43596325869183455</v>
      </c>
      <c r="F60" s="1">
        <v>5.3427419354838701</v>
      </c>
      <c r="G60" s="1">
        <v>127</v>
      </c>
    </row>
    <row r="61" spans="1:7">
      <c r="A61" s="1">
        <v>28</v>
      </c>
      <c r="B61" s="1">
        <v>135.72645314210649</v>
      </c>
      <c r="C61" s="1">
        <v>-11.726453142106493</v>
      </c>
      <c r="D61" s="1">
        <v>-0.36791180480052693</v>
      </c>
      <c r="F61" s="1">
        <v>5.544354838709677</v>
      </c>
      <c r="G61" s="1">
        <v>130</v>
      </c>
    </row>
    <row r="62" spans="1:7">
      <c r="A62" s="1">
        <v>29</v>
      </c>
      <c r="B62" s="1">
        <v>574.21656799061486</v>
      </c>
      <c r="C62" s="1">
        <v>-15.216567990614863</v>
      </c>
      <c r="D62" s="1">
        <v>-0.47741247284695804</v>
      </c>
      <c r="F62" s="1">
        <v>5.7459677419354831</v>
      </c>
      <c r="G62" s="1">
        <v>131</v>
      </c>
    </row>
    <row r="63" spans="1:7">
      <c r="A63" s="1">
        <v>30</v>
      </c>
      <c r="B63" s="1">
        <v>1035.5545198001223</v>
      </c>
      <c r="C63" s="1">
        <v>32.445480199877693</v>
      </c>
      <c r="D63" s="1">
        <v>1.0179612738223449</v>
      </c>
      <c r="F63" s="1">
        <v>5.94758064516129</v>
      </c>
      <c r="G63" s="1">
        <v>134</v>
      </c>
    </row>
    <row r="64" spans="1:7">
      <c r="A64" s="1">
        <v>31</v>
      </c>
      <c r="B64" s="1">
        <v>327.40900672805139</v>
      </c>
      <c r="C64" s="1">
        <v>-21.409006728051395</v>
      </c>
      <c r="D64" s="1">
        <v>-0.67169724799574704</v>
      </c>
      <c r="F64" s="1">
        <v>6.1491935483870961</v>
      </c>
      <c r="G64" s="1">
        <v>142</v>
      </c>
    </row>
    <row r="65" spans="1:7">
      <c r="A65" s="1">
        <v>32</v>
      </c>
      <c r="B65" s="1">
        <v>178.88300014035281</v>
      </c>
      <c r="C65" s="1">
        <v>-7.8830001403528058</v>
      </c>
      <c r="D65" s="1">
        <v>-0.24732532281786093</v>
      </c>
      <c r="F65" s="1">
        <v>6.350806451612903</v>
      </c>
      <c r="G65" s="1">
        <v>142</v>
      </c>
    </row>
    <row r="66" spans="1:7">
      <c r="A66" s="1">
        <v>33</v>
      </c>
      <c r="B66" s="1">
        <v>270.92357342373447</v>
      </c>
      <c r="C66" s="1">
        <v>-33.923573423734467</v>
      </c>
      <c r="D66" s="1">
        <v>-1.0643357349712075</v>
      </c>
      <c r="F66" s="1">
        <v>6.5524193548387091</v>
      </c>
      <c r="G66" s="1">
        <v>144</v>
      </c>
    </row>
    <row r="67" spans="1:7">
      <c r="A67" s="1">
        <v>34</v>
      </c>
      <c r="B67" s="1">
        <v>202.10784897696189</v>
      </c>
      <c r="C67" s="1">
        <v>-17.10784897696189</v>
      </c>
      <c r="D67" s="1">
        <v>-0.53675050052161266</v>
      </c>
      <c r="F67" s="1">
        <v>6.7540322580645151</v>
      </c>
      <c r="G67" s="1">
        <v>145</v>
      </c>
    </row>
    <row r="68" spans="1:7">
      <c r="A68" s="1">
        <v>35</v>
      </c>
      <c r="B68" s="1">
        <v>267.10277819531035</v>
      </c>
      <c r="C68" s="1">
        <v>-7.1027781953103499</v>
      </c>
      <c r="D68" s="1">
        <v>-0.22284623604994311</v>
      </c>
      <c r="F68" s="1">
        <v>6.9556451612903221</v>
      </c>
      <c r="G68" s="1">
        <v>156</v>
      </c>
    </row>
    <row r="69" spans="1:7">
      <c r="A69" s="1">
        <v>36</v>
      </c>
      <c r="B69" s="1">
        <v>290.75455820667526</v>
      </c>
      <c r="C69" s="1">
        <v>-6.7545582066752559</v>
      </c>
      <c r="D69" s="1">
        <v>-0.21192100205686695</v>
      </c>
      <c r="F69" s="1">
        <v>7.1572580645161281</v>
      </c>
      <c r="G69" s="1">
        <v>158</v>
      </c>
    </row>
    <row r="70" spans="1:7">
      <c r="A70" s="1">
        <v>37</v>
      </c>
      <c r="B70" s="1">
        <v>180.66149255560128</v>
      </c>
      <c r="C70" s="1">
        <v>-12.661492555601285</v>
      </c>
      <c r="D70" s="1">
        <v>-0.39724821488204098</v>
      </c>
      <c r="F70" s="1">
        <v>7.3588709677419351</v>
      </c>
      <c r="G70" s="1">
        <v>167</v>
      </c>
    </row>
    <row r="71" spans="1:7">
      <c r="A71" s="1">
        <v>38</v>
      </c>
      <c r="B71" s="1">
        <v>422.74958753097184</v>
      </c>
      <c r="C71" s="1">
        <v>1.2504124690281628</v>
      </c>
      <c r="D71" s="1">
        <v>3.9231087409828197E-2</v>
      </c>
      <c r="F71" s="1">
        <v>7.5604838709677411</v>
      </c>
      <c r="G71" s="1">
        <v>168</v>
      </c>
    </row>
    <row r="72" spans="1:7">
      <c r="A72" s="1">
        <v>39</v>
      </c>
      <c r="B72" s="1">
        <v>5302.930077027926</v>
      </c>
      <c r="C72" s="1">
        <v>-100.93007702792602</v>
      </c>
      <c r="D72" s="1">
        <v>-3.1666324290901464</v>
      </c>
      <c r="F72" s="1">
        <v>7.762096774193548</v>
      </c>
      <c r="G72" s="1">
        <v>168</v>
      </c>
    </row>
    <row r="73" spans="1:7">
      <c r="A73" s="1">
        <v>40</v>
      </c>
      <c r="B73" s="1">
        <v>283.14331702873591</v>
      </c>
      <c r="C73" s="1">
        <v>0.85668297126409243</v>
      </c>
      <c r="D73" s="1">
        <v>2.6878014543708129E-2</v>
      </c>
      <c r="F73" s="1">
        <v>7.9637096774193541</v>
      </c>
      <c r="G73" s="1">
        <v>171</v>
      </c>
    </row>
    <row r="74" spans="1:7">
      <c r="A74" s="1">
        <v>41</v>
      </c>
      <c r="B74" s="1">
        <v>1942.6866390558068</v>
      </c>
      <c r="C74" s="1">
        <v>-30.686639055806836</v>
      </c>
      <c r="D74" s="1">
        <v>-0.96277848224583829</v>
      </c>
      <c r="F74" s="1">
        <v>8.1653225806451619</v>
      </c>
      <c r="G74" s="1">
        <v>173</v>
      </c>
    </row>
    <row r="75" spans="1:7">
      <c r="A75" s="1">
        <v>42</v>
      </c>
      <c r="B75" s="1">
        <v>362.24646400757712</v>
      </c>
      <c r="C75" s="1">
        <v>3.7535359924228828</v>
      </c>
      <c r="D75" s="1">
        <v>0.11776537923452342</v>
      </c>
      <c r="F75" s="1">
        <v>8.366935483870968</v>
      </c>
      <c r="G75" s="1">
        <v>181</v>
      </c>
    </row>
    <row r="76" spans="1:7">
      <c r="A76" s="1">
        <v>43</v>
      </c>
      <c r="B76" s="1">
        <v>2182.2726860304656</v>
      </c>
      <c r="C76" s="1">
        <v>-103.27268603046559</v>
      </c>
      <c r="D76" s="1">
        <v>-3.240130655333131</v>
      </c>
      <c r="F76" s="1">
        <v>8.568548387096774</v>
      </c>
      <c r="G76" s="1">
        <v>182</v>
      </c>
    </row>
    <row r="77" spans="1:7">
      <c r="A77" s="1">
        <v>44</v>
      </c>
      <c r="B77" s="1">
        <v>119.7820888300771</v>
      </c>
      <c r="C77" s="1">
        <v>-10.7820888300771</v>
      </c>
      <c r="D77" s="1">
        <v>-0.33828283053034719</v>
      </c>
      <c r="F77" s="1">
        <v>8.7701612903225801</v>
      </c>
      <c r="G77" s="1">
        <v>182</v>
      </c>
    </row>
    <row r="78" spans="1:7">
      <c r="A78" s="1">
        <v>45</v>
      </c>
      <c r="B78" s="1">
        <v>327.63019751898645</v>
      </c>
      <c r="C78" s="1">
        <v>-11.630197518986449</v>
      </c>
      <c r="D78" s="1">
        <v>-0.36489183110557105</v>
      </c>
      <c r="F78" s="1">
        <v>8.9717741935483879</v>
      </c>
      <c r="G78" s="1">
        <v>182</v>
      </c>
    </row>
    <row r="79" spans="1:7">
      <c r="A79" s="1">
        <v>46</v>
      </c>
      <c r="B79" s="1">
        <v>163.17950290632632</v>
      </c>
      <c r="C79" s="1">
        <v>-5.17950290632632</v>
      </c>
      <c r="D79" s="1">
        <v>-0.16250440257963428</v>
      </c>
      <c r="F79" s="1">
        <v>9.1733870967741939</v>
      </c>
      <c r="G79" s="1">
        <v>183</v>
      </c>
    </row>
    <row r="80" spans="1:7">
      <c r="A80" s="1">
        <v>47</v>
      </c>
      <c r="B80" s="1">
        <v>3537.3064891766676</v>
      </c>
      <c r="C80" s="1">
        <v>-73.306489176667583</v>
      </c>
      <c r="D80" s="1">
        <v>-2.2999556992842956</v>
      </c>
      <c r="F80" s="1">
        <v>9.375</v>
      </c>
      <c r="G80" s="1">
        <v>184</v>
      </c>
    </row>
    <row r="81" spans="1:7">
      <c r="A81" s="1">
        <v>48</v>
      </c>
      <c r="B81" s="1">
        <v>90.235109293998462</v>
      </c>
      <c r="C81" s="1">
        <v>-7.2351092939984625</v>
      </c>
      <c r="D81" s="1">
        <v>-0.22699806037052656</v>
      </c>
      <c r="F81" s="1">
        <v>9.5766129032258061</v>
      </c>
      <c r="G81" s="1">
        <v>185</v>
      </c>
    </row>
    <row r="82" spans="1:7">
      <c r="A82" s="1">
        <v>49</v>
      </c>
      <c r="B82" s="1">
        <v>285.69780072472975</v>
      </c>
      <c r="C82" s="1">
        <v>-2.6978007247297455</v>
      </c>
      <c r="D82" s="1">
        <v>-8.4642195009802607E-2</v>
      </c>
      <c r="F82" s="1">
        <v>9.7782258064516121</v>
      </c>
      <c r="G82" s="1">
        <v>189</v>
      </c>
    </row>
    <row r="83" spans="1:7">
      <c r="A83" s="1">
        <v>50</v>
      </c>
      <c r="B83" s="1">
        <v>74.049268403064573</v>
      </c>
      <c r="C83" s="1">
        <v>1.9507315969354266</v>
      </c>
      <c r="D83" s="1">
        <v>6.1203261874033521E-2</v>
      </c>
      <c r="F83" s="1">
        <v>9.9798387096774199</v>
      </c>
      <c r="G83" s="1">
        <v>189</v>
      </c>
    </row>
    <row r="84" spans="1:7">
      <c r="A84" s="1">
        <v>51</v>
      </c>
      <c r="B84" s="1">
        <v>71.483987730675864</v>
      </c>
      <c r="C84" s="1">
        <v>-6.4839877306758638</v>
      </c>
      <c r="D84" s="1">
        <v>-0.20343198402691967</v>
      </c>
      <c r="F84" s="1">
        <v>10.181451612903226</v>
      </c>
      <c r="G84" s="1">
        <v>192</v>
      </c>
    </row>
    <row r="85" spans="1:7">
      <c r="A85" s="1">
        <v>52</v>
      </c>
      <c r="B85" s="1">
        <v>500.66155418185366</v>
      </c>
      <c r="C85" s="1">
        <v>-33.66155418185366</v>
      </c>
      <c r="D85" s="1">
        <v>-1.0561150077824646</v>
      </c>
      <c r="F85" s="1">
        <v>10.383064516129032</v>
      </c>
      <c r="G85" s="1">
        <v>192</v>
      </c>
    </row>
    <row r="86" spans="1:7">
      <c r="A86" s="1">
        <v>53</v>
      </c>
      <c r="B86" s="1">
        <v>202.44012914909283</v>
      </c>
      <c r="C86" s="1">
        <v>-21.440129149092826</v>
      </c>
      <c r="D86" s="1">
        <v>-0.67267369892735918</v>
      </c>
      <c r="F86" s="1">
        <v>10.584677419354838</v>
      </c>
      <c r="G86" s="1">
        <v>194</v>
      </c>
    </row>
    <row r="87" spans="1:7">
      <c r="A87" s="1">
        <v>54</v>
      </c>
      <c r="B87" s="1">
        <v>200.42893990698101</v>
      </c>
      <c r="C87" s="1">
        <v>-18.428939906981014</v>
      </c>
      <c r="D87" s="1">
        <v>-0.57819909051543505</v>
      </c>
      <c r="F87" s="1">
        <v>10.786290322580646</v>
      </c>
      <c r="G87" s="1">
        <v>201</v>
      </c>
    </row>
    <row r="88" spans="1:7">
      <c r="A88" s="1">
        <v>55</v>
      </c>
      <c r="B88" s="1">
        <v>215.8598359066589</v>
      </c>
      <c r="C88" s="1">
        <v>-2.8598359066589012</v>
      </c>
      <c r="D88" s="1">
        <v>-8.9725970598405549E-2</v>
      </c>
      <c r="F88" s="1">
        <v>10.987903225806452</v>
      </c>
      <c r="G88" s="1">
        <v>203</v>
      </c>
    </row>
    <row r="89" spans="1:7">
      <c r="A89" s="1">
        <v>56</v>
      </c>
      <c r="B89" s="1">
        <v>416.15153728878721</v>
      </c>
      <c r="C89" s="1">
        <v>-5.1515372887872104</v>
      </c>
      <c r="D89" s="1">
        <v>-0.16162699483353327</v>
      </c>
      <c r="F89" s="1">
        <v>11.189516129032258</v>
      </c>
      <c r="G89" s="1">
        <v>204</v>
      </c>
    </row>
    <row r="90" spans="1:7">
      <c r="A90" s="1">
        <v>57</v>
      </c>
      <c r="B90" s="1">
        <v>242.70924743191242</v>
      </c>
      <c r="C90" s="1">
        <v>-38.709247431912416</v>
      </c>
      <c r="D90" s="1">
        <v>-1.2144839460456631</v>
      </c>
      <c r="F90" s="1">
        <v>11.391129032258064</v>
      </c>
      <c r="G90" s="1">
        <v>205</v>
      </c>
    </row>
    <row r="91" spans="1:7">
      <c r="A91" s="1">
        <v>58</v>
      </c>
      <c r="B91" s="1">
        <v>140.61387177463504</v>
      </c>
      <c r="C91" s="1">
        <v>-9.6138717746350437</v>
      </c>
      <c r="D91" s="1">
        <v>-0.30163058453081754</v>
      </c>
      <c r="F91" s="1">
        <v>11.59274193548387</v>
      </c>
      <c r="G91" s="1">
        <v>206</v>
      </c>
    </row>
    <row r="92" spans="1:7">
      <c r="A92" s="1">
        <v>59</v>
      </c>
      <c r="B92" s="1">
        <v>173.52382353849711</v>
      </c>
      <c r="C92" s="1">
        <v>-0.52382353849711194</v>
      </c>
      <c r="D92" s="1">
        <v>-1.6434710573605817E-2</v>
      </c>
      <c r="F92" s="1">
        <v>11.794354838709678</v>
      </c>
      <c r="G92" s="1">
        <v>213</v>
      </c>
    </row>
    <row r="93" spans="1:7">
      <c r="A93" s="1">
        <v>60</v>
      </c>
      <c r="B93" s="1">
        <v>309.93056057437701</v>
      </c>
      <c r="C93" s="1">
        <v>-5.9305605743770116</v>
      </c>
      <c r="D93" s="1">
        <v>-0.18606847423993919</v>
      </c>
      <c r="F93" s="1">
        <v>11.995967741935484</v>
      </c>
      <c r="G93" s="1">
        <v>213</v>
      </c>
    </row>
    <row r="94" spans="1:7">
      <c r="A94" s="1">
        <v>61</v>
      </c>
      <c r="B94" s="1">
        <v>345.24535396711946</v>
      </c>
      <c r="C94" s="1">
        <v>-10.245353967119456</v>
      </c>
      <c r="D94" s="1">
        <v>-0.32144303338648228</v>
      </c>
      <c r="F94" s="1">
        <v>12.19758064516129</v>
      </c>
      <c r="G94" s="1">
        <v>216</v>
      </c>
    </row>
    <row r="95" spans="1:7">
      <c r="A95" s="1">
        <v>62</v>
      </c>
      <c r="B95" s="1">
        <v>510.1519081899508</v>
      </c>
      <c r="C95" s="1">
        <v>2.8480918100491976</v>
      </c>
      <c r="D95" s="1">
        <v>8.9357505238328944E-2</v>
      </c>
      <c r="F95" s="1">
        <v>12.399193548387096</v>
      </c>
      <c r="G95" s="1">
        <v>218</v>
      </c>
    </row>
    <row r="96" spans="1:7">
      <c r="A96" s="1">
        <v>63</v>
      </c>
      <c r="B96" s="1">
        <v>654.95405597802778</v>
      </c>
      <c r="C96" s="1">
        <v>-0.95405597802778175</v>
      </c>
      <c r="D96" s="1">
        <v>-2.9933045610915161E-2</v>
      </c>
      <c r="F96" s="1">
        <v>12.600806451612904</v>
      </c>
      <c r="G96" s="1">
        <v>219</v>
      </c>
    </row>
    <row r="97" spans="1:7">
      <c r="A97" s="1">
        <v>64</v>
      </c>
      <c r="B97" s="1">
        <v>360.98325911722191</v>
      </c>
      <c r="C97" s="1">
        <v>-25.983259117221905</v>
      </c>
      <c r="D97" s="1">
        <v>-0.81521220786625836</v>
      </c>
      <c r="F97" s="1">
        <v>12.80241935483871</v>
      </c>
      <c r="G97" s="1">
        <v>220</v>
      </c>
    </row>
    <row r="98" spans="1:7">
      <c r="A98" s="1">
        <v>65</v>
      </c>
      <c r="B98" s="1">
        <v>186.32819817262785</v>
      </c>
      <c r="C98" s="1">
        <v>-4.3281981726278502</v>
      </c>
      <c r="D98" s="1">
        <v>-0.13579512764247514</v>
      </c>
      <c r="F98" s="1">
        <v>13.004032258064516</v>
      </c>
      <c r="G98" s="1">
        <v>220</v>
      </c>
    </row>
    <row r="99" spans="1:7">
      <c r="A99" s="1">
        <v>66</v>
      </c>
      <c r="B99" s="1">
        <v>321.66365731618055</v>
      </c>
      <c r="C99" s="1">
        <v>-23.663657316180547</v>
      </c>
      <c r="D99" s="1">
        <v>-0.74243582146043885</v>
      </c>
      <c r="F99" s="1">
        <v>13.205645161290322</v>
      </c>
      <c r="G99" s="1">
        <v>223</v>
      </c>
    </row>
    <row r="100" spans="1:7">
      <c r="A100" s="1">
        <v>67</v>
      </c>
      <c r="B100" s="1">
        <v>160.81144658769253</v>
      </c>
      <c r="C100" s="1">
        <v>-4.8114465876925294</v>
      </c>
      <c r="D100" s="1">
        <v>-0.15095681331152327</v>
      </c>
      <c r="F100" s="1">
        <v>13.407258064516128</v>
      </c>
      <c r="G100" s="1">
        <v>228</v>
      </c>
    </row>
    <row r="101" spans="1:7">
      <c r="A101" s="1">
        <v>68</v>
      </c>
      <c r="B101" s="1">
        <v>1004.5282914887814</v>
      </c>
      <c r="C101" s="1">
        <v>-9.5282914887814059</v>
      </c>
      <c r="D101" s="1">
        <v>-0.2989455443876306</v>
      </c>
      <c r="F101" s="1">
        <v>13.608870967741936</v>
      </c>
      <c r="G101" s="1">
        <v>228</v>
      </c>
    </row>
    <row r="102" spans="1:7">
      <c r="A102" s="1">
        <v>69</v>
      </c>
      <c r="B102" s="1">
        <v>179.22578795189443</v>
      </c>
      <c r="C102" s="1">
        <v>-11.225787951894432</v>
      </c>
      <c r="D102" s="1">
        <v>-0.3522036762215362</v>
      </c>
      <c r="F102" s="1">
        <v>13.810483870967742</v>
      </c>
      <c r="G102" s="1">
        <v>232</v>
      </c>
    </row>
    <row r="103" spans="1:7">
      <c r="A103" s="1">
        <v>70</v>
      </c>
      <c r="B103" s="1">
        <v>316.710535953099</v>
      </c>
      <c r="C103" s="1">
        <v>-28.710535953098997</v>
      </c>
      <c r="D103" s="1">
        <v>-0.90077920162972513</v>
      </c>
      <c r="F103" s="1">
        <v>14.012096774193548</v>
      </c>
      <c r="G103" s="1">
        <v>237</v>
      </c>
    </row>
    <row r="104" spans="1:7">
      <c r="A104" s="1">
        <v>71</v>
      </c>
      <c r="B104" s="1">
        <v>462.05868550882354</v>
      </c>
      <c r="C104" s="1">
        <v>-2.0586855088235438</v>
      </c>
      <c r="D104" s="1">
        <v>-6.4590263730154834E-2</v>
      </c>
      <c r="F104" s="1">
        <v>14.213709677419354</v>
      </c>
      <c r="G104" s="1">
        <v>237</v>
      </c>
    </row>
    <row r="105" spans="1:7">
      <c r="A105" s="1">
        <v>72</v>
      </c>
      <c r="B105" s="1">
        <v>1763.2995840764684</v>
      </c>
      <c r="C105" s="1">
        <v>-28.299584076468363</v>
      </c>
      <c r="D105" s="1">
        <v>-0.887885784943102</v>
      </c>
      <c r="F105" s="1">
        <v>14.415322580645162</v>
      </c>
      <c r="G105" s="1">
        <v>238</v>
      </c>
    </row>
    <row r="106" spans="1:7">
      <c r="A106" s="1">
        <v>73</v>
      </c>
      <c r="B106" s="1">
        <v>855.34705597940183</v>
      </c>
      <c r="C106" s="1">
        <v>-8.34705597940183</v>
      </c>
      <c r="D106" s="1">
        <v>-0.26188485068223266</v>
      </c>
      <c r="F106" s="1">
        <v>14.616935483870968</v>
      </c>
      <c r="G106" s="1">
        <v>243</v>
      </c>
    </row>
    <row r="107" spans="1:7">
      <c r="A107" s="1">
        <v>74</v>
      </c>
      <c r="B107" s="1">
        <v>455.99909964949626</v>
      </c>
      <c r="C107" s="1">
        <v>-37.999099649496259</v>
      </c>
      <c r="D107" s="1">
        <v>-1.1922034022923551</v>
      </c>
      <c r="F107" s="1">
        <v>14.818548387096774</v>
      </c>
      <c r="G107" s="1">
        <v>243</v>
      </c>
    </row>
    <row r="108" spans="1:7">
      <c r="A108" s="1">
        <v>75</v>
      </c>
      <c r="B108" s="1">
        <v>446.26033116692463</v>
      </c>
      <c r="C108" s="1">
        <v>11.73966883307537</v>
      </c>
      <c r="D108" s="1">
        <v>0.36832644072301118</v>
      </c>
      <c r="F108" s="1">
        <v>15.02016129032258</v>
      </c>
      <c r="G108" s="1">
        <v>245</v>
      </c>
    </row>
    <row r="109" spans="1:7">
      <c r="A109" s="1">
        <v>76</v>
      </c>
      <c r="B109" s="1">
        <v>851.85226786432679</v>
      </c>
      <c r="C109" s="1">
        <v>-43.852267864326791</v>
      </c>
      <c r="D109" s="1">
        <v>-1.3758437286231644</v>
      </c>
      <c r="F109" s="1">
        <v>15.221774193548386</v>
      </c>
      <c r="G109" s="1">
        <v>245</v>
      </c>
    </row>
    <row r="110" spans="1:7">
      <c r="A110" s="1">
        <v>77</v>
      </c>
      <c r="B110" s="1">
        <v>15.065352083030248</v>
      </c>
      <c r="C110" s="1">
        <v>1.9346479169697517</v>
      </c>
      <c r="D110" s="1">
        <v>6.0698644181684767E-2</v>
      </c>
      <c r="F110" s="1">
        <v>15.423387096774194</v>
      </c>
      <c r="G110" s="1">
        <v>254</v>
      </c>
    </row>
    <row r="111" spans="1:7">
      <c r="A111" s="1">
        <v>78</v>
      </c>
      <c r="B111" s="1">
        <v>369.06516783517395</v>
      </c>
      <c r="C111" s="1">
        <v>4.934832164826048</v>
      </c>
      <c r="D111" s="1">
        <v>0.15482797621299313</v>
      </c>
      <c r="F111" s="1">
        <v>15.625</v>
      </c>
      <c r="G111" s="1">
        <v>257</v>
      </c>
    </row>
    <row r="112" spans="1:7">
      <c r="A112" s="1">
        <v>79</v>
      </c>
      <c r="B112" s="1">
        <v>174.2419373143083</v>
      </c>
      <c r="C112" s="1">
        <v>-7.2419373143083021</v>
      </c>
      <c r="D112" s="1">
        <v>-0.22721228621059644</v>
      </c>
      <c r="F112" s="1">
        <v>15.826612903225806</v>
      </c>
      <c r="G112" s="1">
        <v>257</v>
      </c>
    </row>
    <row r="113" spans="1:7">
      <c r="A113" s="1">
        <v>80</v>
      </c>
      <c r="B113" s="1">
        <v>661.658040521354</v>
      </c>
      <c r="C113" s="1">
        <v>-21.658040521353996</v>
      </c>
      <c r="D113" s="1">
        <v>-0.67951056300583224</v>
      </c>
      <c r="F113" s="1">
        <v>16.028225806451612</v>
      </c>
      <c r="G113" s="1">
        <v>260</v>
      </c>
    </row>
    <row r="114" spans="1:7">
      <c r="A114" s="1">
        <v>81</v>
      </c>
      <c r="B114" s="1">
        <v>2289.7683065680567</v>
      </c>
      <c r="C114" s="1">
        <v>-54.768306568056687</v>
      </c>
      <c r="D114" s="1">
        <v>-1.7183291717569291</v>
      </c>
      <c r="F114" s="1">
        <v>16.22983870967742</v>
      </c>
      <c r="G114" s="1">
        <v>265</v>
      </c>
    </row>
    <row r="115" spans="1:7">
      <c r="A115" s="1">
        <v>82</v>
      </c>
      <c r="B115" s="1">
        <v>377.22122457772554</v>
      </c>
      <c r="C115" s="1">
        <v>-16.221224577725536</v>
      </c>
      <c r="D115" s="1">
        <v>-0.50893308813355331</v>
      </c>
      <c r="F115" s="1">
        <v>16.431451612903224</v>
      </c>
      <c r="G115" s="1">
        <v>268</v>
      </c>
    </row>
    <row r="116" spans="1:7">
      <c r="A116" s="1">
        <v>83</v>
      </c>
      <c r="B116" s="1">
        <v>336.42066431253573</v>
      </c>
      <c r="C116" s="1">
        <v>-30.420664312535735</v>
      </c>
      <c r="D116" s="1">
        <v>-0.9544336531110289</v>
      </c>
      <c r="F116" s="1">
        <v>16.633064516129032</v>
      </c>
      <c r="G116" s="1">
        <v>280</v>
      </c>
    </row>
    <row r="117" spans="1:7">
      <c r="A117" s="1">
        <v>84</v>
      </c>
      <c r="B117" s="1">
        <v>249.59111061638487</v>
      </c>
      <c r="C117" s="1">
        <v>-6.5911106163848672</v>
      </c>
      <c r="D117" s="1">
        <v>-0.2067929128379617</v>
      </c>
      <c r="F117" s="1">
        <v>16.83467741935484</v>
      </c>
      <c r="G117" s="1">
        <v>280</v>
      </c>
    </row>
    <row r="118" spans="1:7">
      <c r="A118" s="1">
        <v>85</v>
      </c>
      <c r="B118" s="1">
        <v>122.05086429303452</v>
      </c>
      <c r="C118" s="1">
        <v>-14.050864293034522</v>
      </c>
      <c r="D118" s="1">
        <v>-0.44083908223667589</v>
      </c>
      <c r="F118" s="1">
        <v>17.036290322580644</v>
      </c>
      <c r="G118" s="1">
        <v>282</v>
      </c>
    </row>
    <row r="119" spans="1:7">
      <c r="A119" s="1">
        <v>86</v>
      </c>
      <c r="B119" s="1">
        <v>271.74951260696412</v>
      </c>
      <c r="C119" s="1">
        <v>8.2504873930358826</v>
      </c>
      <c r="D119" s="1">
        <v>0.25885505791656194</v>
      </c>
      <c r="F119" s="1">
        <v>17.237903225806452</v>
      </c>
      <c r="G119" s="1">
        <v>283</v>
      </c>
    </row>
    <row r="120" spans="1:7">
      <c r="A120" s="1">
        <v>87</v>
      </c>
      <c r="B120" s="1">
        <v>236.0937639799298</v>
      </c>
      <c r="C120" s="1">
        <v>-8.093763979929804</v>
      </c>
      <c r="D120" s="1">
        <v>-0.25393793650980739</v>
      </c>
      <c r="F120" s="1">
        <v>17.439516129032256</v>
      </c>
      <c r="G120" s="1">
        <v>283</v>
      </c>
    </row>
    <row r="121" spans="1:7">
      <c r="A121" s="1">
        <v>88</v>
      </c>
      <c r="B121" s="1">
        <v>342.48391859575327</v>
      </c>
      <c r="C121" s="1">
        <v>-23.483918595753266</v>
      </c>
      <c r="D121" s="1">
        <v>-0.73679660590023754</v>
      </c>
      <c r="F121" s="1">
        <v>17.641129032258064</v>
      </c>
      <c r="G121" s="1">
        <v>284</v>
      </c>
    </row>
    <row r="122" spans="1:7">
      <c r="A122" s="1">
        <v>89</v>
      </c>
      <c r="B122" s="1">
        <v>199.54935088893467</v>
      </c>
      <c r="C122" s="1">
        <v>-10.549350888934669</v>
      </c>
      <c r="D122" s="1">
        <v>-0.33098079001275815</v>
      </c>
      <c r="F122" s="1">
        <v>17.842741935483872</v>
      </c>
      <c r="G122" s="1">
        <v>284</v>
      </c>
    </row>
    <row r="123" spans="1:7">
      <c r="A123" s="1">
        <v>90</v>
      </c>
      <c r="B123" s="1">
        <v>297.04572644833036</v>
      </c>
      <c r="C123" s="1">
        <v>-14.045726448330356</v>
      </c>
      <c r="D123" s="1">
        <v>-0.44067788484007292</v>
      </c>
      <c r="F123" s="1">
        <v>18.044354838709676</v>
      </c>
      <c r="G123" s="1">
        <v>286</v>
      </c>
    </row>
    <row r="124" spans="1:7">
      <c r="A124" s="1">
        <v>91</v>
      </c>
      <c r="B124" s="1">
        <v>616.1995565643947</v>
      </c>
      <c r="C124" s="1">
        <v>-52.199556564394697</v>
      </c>
      <c r="D124" s="1">
        <v>-1.6377358808039177</v>
      </c>
      <c r="F124" s="1">
        <v>18.245967741935484</v>
      </c>
      <c r="G124" s="1">
        <v>287</v>
      </c>
    </row>
    <row r="125" spans="1:7">
      <c r="A125" s="1">
        <v>92</v>
      </c>
      <c r="B125" s="1">
        <v>230.2450881797337</v>
      </c>
      <c r="C125" s="1">
        <v>-10.245088179733699</v>
      </c>
      <c r="D125" s="1">
        <v>-0.32143469443559902</v>
      </c>
      <c r="F125" s="1">
        <v>18.447580645161288</v>
      </c>
      <c r="G125" s="1">
        <v>288</v>
      </c>
    </row>
    <row r="126" spans="1:7">
      <c r="A126" s="1">
        <v>93</v>
      </c>
      <c r="B126" s="1">
        <v>369.31189836289667</v>
      </c>
      <c r="C126" s="1">
        <v>-17.31189836289667</v>
      </c>
      <c r="D126" s="1">
        <v>-0.54315245147284619</v>
      </c>
      <c r="F126" s="1">
        <v>18.649193548387096</v>
      </c>
      <c r="G126" s="1">
        <v>288</v>
      </c>
    </row>
    <row r="127" spans="1:7">
      <c r="A127" s="1">
        <v>94</v>
      </c>
      <c r="B127" s="1">
        <v>226.16777213201109</v>
      </c>
      <c r="C127" s="1">
        <v>-10.167772132011095</v>
      </c>
      <c r="D127" s="1">
        <v>-0.31900894077309327</v>
      </c>
      <c r="F127" s="1">
        <v>18.850806451612904</v>
      </c>
      <c r="G127" s="1">
        <v>289</v>
      </c>
    </row>
    <row r="128" spans="1:7">
      <c r="A128" s="1">
        <v>95</v>
      </c>
      <c r="B128" s="1">
        <v>225.58180335957715</v>
      </c>
      <c r="C128" s="1">
        <v>-12.581803359577151</v>
      </c>
      <c r="D128" s="1">
        <v>-0.39474800483753342</v>
      </c>
      <c r="F128" s="1">
        <v>19.052419354838708</v>
      </c>
      <c r="G128" s="1">
        <v>295</v>
      </c>
    </row>
    <row r="129" spans="1:7">
      <c r="A129" s="1">
        <v>96</v>
      </c>
      <c r="B129" s="1">
        <v>280.86366730748426</v>
      </c>
      <c r="C129" s="1">
        <v>-23.863667307484263</v>
      </c>
      <c r="D129" s="1">
        <v>-0.74871103835568753</v>
      </c>
      <c r="F129" s="1">
        <v>19.254032258064516</v>
      </c>
      <c r="G129" s="1">
        <v>297</v>
      </c>
    </row>
    <row r="130" spans="1:7">
      <c r="A130" s="1">
        <v>97</v>
      </c>
      <c r="B130" s="1">
        <v>304.66471591550925</v>
      </c>
      <c r="C130" s="1">
        <v>-17.664715915509248</v>
      </c>
      <c r="D130" s="1">
        <v>-0.5542219318156193</v>
      </c>
      <c r="F130" s="1">
        <v>19.45564516129032</v>
      </c>
      <c r="G130" s="1">
        <v>298</v>
      </c>
    </row>
    <row r="131" spans="1:7">
      <c r="A131" s="1">
        <v>98</v>
      </c>
      <c r="B131" s="1">
        <v>238.90716935033987</v>
      </c>
      <c r="C131" s="1">
        <v>-20.907169350339871</v>
      </c>
      <c r="D131" s="1">
        <v>-0.65595234259999291</v>
      </c>
      <c r="F131" s="1">
        <v>19.657258064516128</v>
      </c>
      <c r="G131" s="1">
        <v>298</v>
      </c>
    </row>
    <row r="132" spans="1:7">
      <c r="A132" s="1">
        <v>99</v>
      </c>
      <c r="B132" s="1">
        <v>1960.819687461413</v>
      </c>
      <c r="C132" s="1">
        <v>5.1803125385870317</v>
      </c>
      <c r="D132" s="1">
        <v>0.16252980440085452</v>
      </c>
      <c r="F132" s="1">
        <v>19.858870967741936</v>
      </c>
      <c r="G132" s="1">
        <v>298</v>
      </c>
    </row>
    <row r="133" spans="1:7">
      <c r="A133" s="1">
        <v>100</v>
      </c>
      <c r="B133" s="1">
        <v>578.16091047549651</v>
      </c>
      <c r="C133" s="1">
        <v>-39.160910475496507</v>
      </c>
      <c r="D133" s="1">
        <v>-1.2286546559366227</v>
      </c>
      <c r="F133" s="1">
        <v>20.06048387096774</v>
      </c>
      <c r="G133" s="1">
        <v>304</v>
      </c>
    </row>
    <row r="134" spans="1:7">
      <c r="A134" s="1">
        <v>101</v>
      </c>
      <c r="B134" s="1">
        <v>35.539548364392971</v>
      </c>
      <c r="C134" s="1">
        <v>1.4604516356070292</v>
      </c>
      <c r="D134" s="1">
        <v>4.5820964836392301E-2</v>
      </c>
      <c r="F134" s="1">
        <v>20.262096774193548</v>
      </c>
      <c r="G134" s="1">
        <v>306</v>
      </c>
    </row>
    <row r="135" spans="1:7">
      <c r="A135" s="1">
        <v>102</v>
      </c>
      <c r="B135" s="1">
        <v>1329.4834092267711</v>
      </c>
      <c r="C135" s="1">
        <v>-3.483409226771073</v>
      </c>
      <c r="D135" s="1">
        <v>-0.10929028240247027</v>
      </c>
      <c r="F135" s="1">
        <v>20.463709677419356</v>
      </c>
      <c r="G135" s="1">
        <v>306</v>
      </c>
    </row>
    <row r="136" spans="1:7">
      <c r="A136" s="1">
        <v>103</v>
      </c>
      <c r="B136" s="1">
        <v>246.96639989082979</v>
      </c>
      <c r="C136" s="1">
        <v>-1.9663998908297913</v>
      </c>
      <c r="D136" s="1">
        <v>-6.1694847028978782E-2</v>
      </c>
      <c r="F136" s="1">
        <v>20.66532258064516</v>
      </c>
      <c r="G136" s="1">
        <v>309</v>
      </c>
    </row>
    <row r="137" spans="1:7">
      <c r="A137" s="1">
        <v>104</v>
      </c>
      <c r="B137" s="1">
        <v>222.46347579180232</v>
      </c>
      <c r="C137" s="1">
        <v>-3.463475791802324</v>
      </c>
      <c r="D137" s="1">
        <v>-0.10866488050589057</v>
      </c>
      <c r="F137" s="1">
        <v>20.866935483870968</v>
      </c>
      <c r="G137" s="1">
        <v>314</v>
      </c>
    </row>
    <row r="138" spans="1:7">
      <c r="A138" s="1">
        <v>105</v>
      </c>
      <c r="B138" s="1">
        <v>318.32311458509508</v>
      </c>
      <c r="C138" s="1">
        <v>-3.3231145850950838</v>
      </c>
      <c r="D138" s="1">
        <v>-0.10426111542382893</v>
      </c>
      <c r="F138" s="1">
        <v>21.068548387096772</v>
      </c>
      <c r="G138" s="1">
        <v>315</v>
      </c>
    </row>
    <row r="139" spans="1:7">
      <c r="A139" s="1">
        <v>106</v>
      </c>
      <c r="B139" s="1">
        <v>2503.692590185301</v>
      </c>
      <c r="C139" s="1">
        <v>124.30740981469899</v>
      </c>
      <c r="D139" s="1">
        <v>3.9000849567023588</v>
      </c>
      <c r="F139" s="1">
        <v>21.27016129032258</v>
      </c>
      <c r="G139" s="1">
        <v>315</v>
      </c>
    </row>
    <row r="140" spans="1:7">
      <c r="A140" s="1">
        <v>107</v>
      </c>
      <c r="B140" s="1">
        <v>323.65051740873145</v>
      </c>
      <c r="C140" s="1">
        <v>6.3494825912685542</v>
      </c>
      <c r="D140" s="1">
        <v>0.19921195022858393</v>
      </c>
      <c r="F140" s="1">
        <v>21.471774193548388</v>
      </c>
      <c r="G140" s="1">
        <v>316</v>
      </c>
    </row>
    <row r="141" spans="1:7">
      <c r="A141" s="1">
        <v>108</v>
      </c>
      <c r="B141" s="1">
        <v>1013.1465884831955</v>
      </c>
      <c r="C141" s="1">
        <v>18.853411516804499</v>
      </c>
      <c r="D141" s="1">
        <v>0.59151668230250209</v>
      </c>
      <c r="F141" s="1">
        <v>21.673387096774192</v>
      </c>
      <c r="G141" s="1">
        <v>319</v>
      </c>
    </row>
    <row r="142" spans="1:7">
      <c r="A142" s="1">
        <v>109</v>
      </c>
      <c r="B142" s="1">
        <v>226.14167857899918</v>
      </c>
      <c r="C142" s="1">
        <v>10.858321421000824</v>
      </c>
      <c r="D142" s="1">
        <v>0.34067459125897354</v>
      </c>
      <c r="F142" s="1">
        <v>21.875</v>
      </c>
      <c r="G142" s="1">
        <v>319</v>
      </c>
    </row>
    <row r="143" spans="1:7">
      <c r="A143" s="1">
        <v>110</v>
      </c>
      <c r="B143" s="1">
        <v>2576.1858813770818</v>
      </c>
      <c r="C143" s="1">
        <v>-6.1858813770818415</v>
      </c>
      <c r="D143" s="1">
        <v>-0.19407904113411423</v>
      </c>
      <c r="F143" s="1">
        <v>22.076612903225804</v>
      </c>
      <c r="G143" s="1">
        <v>319</v>
      </c>
    </row>
    <row r="144" spans="1:7">
      <c r="A144" s="1">
        <v>111</v>
      </c>
      <c r="B144" s="1">
        <v>329.79252343777142</v>
      </c>
      <c r="C144" s="1">
        <v>-5.7925234377714219</v>
      </c>
      <c r="D144" s="1">
        <v>-0.18173762573505731</v>
      </c>
      <c r="F144" s="1">
        <v>22.278225806451612</v>
      </c>
      <c r="G144" s="1">
        <v>321</v>
      </c>
    </row>
    <row r="145" spans="1:7">
      <c r="A145" s="1">
        <v>112</v>
      </c>
      <c r="B145" s="1">
        <v>224.56992744485643</v>
      </c>
      <c r="C145" s="1">
        <v>13.430072555143568</v>
      </c>
      <c r="D145" s="1">
        <v>0.42136204123161647</v>
      </c>
      <c r="F145" s="1">
        <v>22.47983870967742</v>
      </c>
      <c r="G145" s="1">
        <v>322</v>
      </c>
    </row>
    <row r="146" spans="1:7">
      <c r="A146" s="1">
        <v>113</v>
      </c>
      <c r="B146" s="1">
        <v>317.63864223782423</v>
      </c>
      <c r="C146" s="1">
        <v>-3.6386422378242287</v>
      </c>
      <c r="D146" s="1">
        <v>-0.11416064316450776</v>
      </c>
      <c r="F146" s="1">
        <v>22.681451612903224</v>
      </c>
      <c r="G146" s="1">
        <v>322</v>
      </c>
    </row>
    <row r="147" spans="1:7">
      <c r="A147" s="1">
        <v>114</v>
      </c>
      <c r="B147" s="1">
        <v>365.47185071321951</v>
      </c>
      <c r="C147" s="1">
        <v>-9.47185071321951</v>
      </c>
      <c r="D147" s="1">
        <v>-0.29717474230880281</v>
      </c>
      <c r="F147" s="1">
        <v>22.883064516129032</v>
      </c>
      <c r="G147" s="1">
        <v>322</v>
      </c>
    </row>
    <row r="148" spans="1:7">
      <c r="A148" s="1">
        <v>115</v>
      </c>
      <c r="B148" s="1">
        <v>327.6789167816894</v>
      </c>
      <c r="C148" s="1">
        <v>-8.6789167816893951</v>
      </c>
      <c r="D148" s="1">
        <v>-0.27229682310326742</v>
      </c>
      <c r="F148" s="1">
        <v>23.084677419354836</v>
      </c>
      <c r="G148" s="1">
        <v>323</v>
      </c>
    </row>
    <row r="149" spans="1:7">
      <c r="A149" s="1">
        <v>116</v>
      </c>
      <c r="B149" s="1">
        <v>1475.3476473979583</v>
      </c>
      <c r="C149" s="1">
        <v>14.652352602041674</v>
      </c>
      <c r="D149" s="1">
        <v>0.45971048748185017</v>
      </c>
      <c r="F149" s="1">
        <v>23.286290322580644</v>
      </c>
      <c r="G149" s="1">
        <v>324</v>
      </c>
    </row>
    <row r="150" spans="1:7">
      <c r="A150" s="1">
        <v>117</v>
      </c>
      <c r="B150" s="1">
        <v>302.34696019007663</v>
      </c>
      <c r="C150" s="1">
        <v>-4.3469601900766293</v>
      </c>
      <c r="D150" s="1">
        <v>-0.1363837768800262</v>
      </c>
      <c r="F150" s="1">
        <v>23.487903225806452</v>
      </c>
      <c r="G150" s="1">
        <v>324</v>
      </c>
    </row>
    <row r="151" spans="1:7">
      <c r="A151" s="1">
        <v>118</v>
      </c>
      <c r="B151" s="1">
        <v>403.28734791724776</v>
      </c>
      <c r="C151" s="1">
        <v>-11.287347917247757</v>
      </c>
      <c r="D151" s="1">
        <v>-0.35413509040808805</v>
      </c>
      <c r="F151" s="1">
        <v>23.689516129032256</v>
      </c>
      <c r="G151" s="1">
        <v>325</v>
      </c>
    </row>
    <row r="152" spans="1:7">
      <c r="A152" s="1">
        <v>119</v>
      </c>
      <c r="B152" s="1">
        <v>264.02180203362889</v>
      </c>
      <c r="C152" s="1">
        <v>-7.0218020336288873</v>
      </c>
      <c r="D152" s="1">
        <v>-0.22030564807939376</v>
      </c>
      <c r="F152" s="1">
        <v>23.891129032258064</v>
      </c>
      <c r="G152" s="1">
        <v>330</v>
      </c>
    </row>
    <row r="153" spans="1:7">
      <c r="A153" s="1">
        <v>120</v>
      </c>
      <c r="B153" s="1">
        <v>2667.43053426396</v>
      </c>
      <c r="C153" s="1">
        <v>-13.430534263959998</v>
      </c>
      <c r="D153" s="1">
        <v>-0.42137652712277951</v>
      </c>
      <c r="F153" s="1">
        <v>24.092741935483872</v>
      </c>
      <c r="G153" s="1">
        <v>330</v>
      </c>
    </row>
    <row r="154" spans="1:7">
      <c r="A154" s="1">
        <v>121</v>
      </c>
      <c r="B154" s="1">
        <v>262.97282409857269</v>
      </c>
      <c r="C154" s="1">
        <v>-8.972824098572687</v>
      </c>
      <c r="D154" s="1">
        <v>-0.28151802324692721</v>
      </c>
      <c r="F154" s="1">
        <v>24.294354838709676</v>
      </c>
      <c r="G154" s="1">
        <v>331</v>
      </c>
    </row>
    <row r="155" spans="1:7">
      <c r="A155" s="1">
        <v>122</v>
      </c>
      <c r="B155" s="1">
        <v>232.32227731188075</v>
      </c>
      <c r="C155" s="1">
        <v>-9.3222773118807538</v>
      </c>
      <c r="D155" s="1">
        <v>-0.29248194906861169</v>
      </c>
      <c r="F155" s="1">
        <v>24.495967741935484</v>
      </c>
      <c r="G155" s="1">
        <v>333</v>
      </c>
    </row>
    <row r="156" spans="1:7">
      <c r="A156" s="1">
        <v>123</v>
      </c>
      <c r="B156" s="1">
        <v>235.17796923199285</v>
      </c>
      <c r="C156" s="1">
        <v>-7.1779692319928472</v>
      </c>
      <c r="D156" s="1">
        <v>-0.22520531851720232</v>
      </c>
      <c r="F156" s="1">
        <v>24.697580645161288</v>
      </c>
      <c r="G156" s="1">
        <v>334</v>
      </c>
    </row>
    <row r="157" spans="1:7">
      <c r="A157" s="1">
        <v>124</v>
      </c>
      <c r="B157" s="1">
        <v>336.31476919657928</v>
      </c>
      <c r="C157" s="1">
        <v>8.6852308034207226</v>
      </c>
      <c r="D157" s="1">
        <v>0.27249492248613888</v>
      </c>
      <c r="F157" s="1">
        <v>24.899193548387096</v>
      </c>
      <c r="G157" s="1">
        <v>335</v>
      </c>
    </row>
    <row r="158" spans="1:7">
      <c r="A158" s="1">
        <v>125</v>
      </c>
      <c r="B158" s="1">
        <v>222.47702989920509</v>
      </c>
      <c r="C158" s="1">
        <v>-2.4770298992050925</v>
      </c>
      <c r="D158" s="1">
        <v>-7.7715616965975912E-2</v>
      </c>
      <c r="F158" s="1">
        <v>25.100806451612904</v>
      </c>
      <c r="G158" s="1">
        <v>335</v>
      </c>
    </row>
    <row r="159" spans="1:7">
      <c r="A159" s="1">
        <v>126</v>
      </c>
      <c r="B159" s="1">
        <v>195.13002924034652</v>
      </c>
      <c r="C159" s="1">
        <v>-3.1300292403465164</v>
      </c>
      <c r="D159" s="1">
        <v>-9.8203155970437356E-2</v>
      </c>
      <c r="F159" s="1">
        <v>25.302419354838708</v>
      </c>
      <c r="G159" s="1">
        <v>335</v>
      </c>
    </row>
    <row r="160" spans="1:7">
      <c r="A160" s="1">
        <v>127</v>
      </c>
      <c r="B160" s="1">
        <v>206.53189522631328</v>
      </c>
      <c r="C160" s="1">
        <v>-1.5318952263132815</v>
      </c>
      <c r="D160" s="1">
        <v>-4.8062472995733796E-2</v>
      </c>
      <c r="F160" s="1">
        <v>25.504032258064516</v>
      </c>
      <c r="G160" s="1">
        <v>337</v>
      </c>
    </row>
    <row r="161" spans="1:7">
      <c r="A161" s="1">
        <v>128</v>
      </c>
      <c r="B161" s="1">
        <v>204.5915472642379</v>
      </c>
      <c r="C161" s="1">
        <v>-3.5915472642379029</v>
      </c>
      <c r="D161" s="1">
        <v>-0.11268306110971214</v>
      </c>
      <c r="F161" s="1">
        <v>25.70564516129032</v>
      </c>
      <c r="G161" s="1">
        <v>342</v>
      </c>
    </row>
    <row r="162" spans="1:7">
      <c r="A162" s="1">
        <v>129</v>
      </c>
      <c r="B162" s="1">
        <v>894.9424326341308</v>
      </c>
      <c r="C162" s="1">
        <v>-31.942432634130796</v>
      </c>
      <c r="D162" s="1">
        <v>-1.0021783993613631</v>
      </c>
      <c r="F162" s="1">
        <v>25.907258064516128</v>
      </c>
      <c r="G162" s="1">
        <v>344</v>
      </c>
    </row>
    <row r="163" spans="1:7">
      <c r="A163" s="1">
        <v>130</v>
      </c>
      <c r="B163" s="1">
        <v>197.89364202883252</v>
      </c>
      <c r="C163" s="1">
        <v>-3.8936420288325166</v>
      </c>
      <c r="D163" s="1">
        <v>-0.12216113847171567</v>
      </c>
      <c r="F163" s="1">
        <v>26.108870967741936</v>
      </c>
      <c r="G163" s="1">
        <v>345</v>
      </c>
    </row>
    <row r="164" spans="1:7">
      <c r="A164" s="1">
        <v>131</v>
      </c>
      <c r="B164" s="1">
        <v>208.13359005937087</v>
      </c>
      <c r="C164" s="1">
        <v>-2.1335900593708743</v>
      </c>
      <c r="D164" s="1">
        <v>-6.6940357833263159E-2</v>
      </c>
      <c r="F164" s="1">
        <v>26.31048387096774</v>
      </c>
      <c r="G164" s="1">
        <v>348</v>
      </c>
    </row>
    <row r="165" spans="1:7">
      <c r="A165" s="1">
        <v>132</v>
      </c>
      <c r="B165" s="1">
        <v>195.78367821052501</v>
      </c>
      <c r="C165" s="1">
        <v>-3.7836782105250109</v>
      </c>
      <c r="D165" s="1">
        <v>-0.11871107677224051</v>
      </c>
      <c r="F165" s="1">
        <v>26.512096774193548</v>
      </c>
      <c r="G165" s="1">
        <v>351</v>
      </c>
    </row>
    <row r="166" spans="1:7">
      <c r="A166" s="1">
        <v>133</v>
      </c>
      <c r="B166" s="1">
        <v>392.15620642593552</v>
      </c>
      <c r="C166" s="1">
        <v>-4.1562064259355225</v>
      </c>
      <c r="D166" s="1">
        <v>-0.13039896964230746</v>
      </c>
      <c r="F166" s="1">
        <v>26.713709677419352</v>
      </c>
      <c r="G166" s="1">
        <v>351</v>
      </c>
    </row>
    <row r="167" spans="1:7">
      <c r="A167" s="1">
        <v>134</v>
      </c>
      <c r="B167" s="1">
        <v>190.56832956529695</v>
      </c>
      <c r="C167" s="1">
        <v>-8.5683295652969491</v>
      </c>
      <c r="D167" s="1">
        <v>-0.26882720258990711</v>
      </c>
      <c r="F167" s="1">
        <v>26.91532258064516</v>
      </c>
      <c r="G167" s="1">
        <v>352</v>
      </c>
    </row>
    <row r="168" spans="1:7">
      <c r="A168" s="1">
        <v>135</v>
      </c>
      <c r="B168" s="1">
        <v>188.28814682902677</v>
      </c>
      <c r="C168" s="1">
        <v>0.71185317097322809</v>
      </c>
      <c r="D168" s="1">
        <v>2.2334049495778899E-2</v>
      </c>
      <c r="F168" s="1">
        <v>27.116935483870968</v>
      </c>
      <c r="G168" s="1">
        <v>354</v>
      </c>
    </row>
    <row r="169" spans="1:7">
      <c r="A169" s="1">
        <v>136</v>
      </c>
      <c r="B169" s="1">
        <v>1419.5795542743963</v>
      </c>
      <c r="C169" s="1">
        <v>6.4204457256037131</v>
      </c>
      <c r="D169" s="1">
        <v>0.20143838430128774</v>
      </c>
      <c r="F169" s="1">
        <v>27.318548387096772</v>
      </c>
      <c r="G169" s="1">
        <v>356</v>
      </c>
    </row>
    <row r="170" spans="1:7">
      <c r="A170" s="1">
        <v>137</v>
      </c>
      <c r="B170" s="1">
        <v>383.93639257570447</v>
      </c>
      <c r="C170" s="1">
        <v>-9.936392575704474</v>
      </c>
      <c r="D170" s="1">
        <v>-0.31174951892378355</v>
      </c>
      <c r="F170" s="1">
        <v>27.52016129032258</v>
      </c>
      <c r="G170" s="1">
        <v>356</v>
      </c>
    </row>
    <row r="171" spans="1:7">
      <c r="A171" s="1">
        <v>138</v>
      </c>
      <c r="B171" s="1">
        <v>957.81738662095233</v>
      </c>
      <c r="C171" s="1">
        <v>17.182613379047666</v>
      </c>
      <c r="D171" s="1">
        <v>0.5390961975344154</v>
      </c>
      <c r="F171" s="1">
        <v>27.721774193548384</v>
      </c>
      <c r="G171" s="1">
        <v>359</v>
      </c>
    </row>
    <row r="172" spans="1:7">
      <c r="A172" s="1">
        <v>139</v>
      </c>
      <c r="B172" s="1">
        <v>2431.6614288408723</v>
      </c>
      <c r="C172" s="1">
        <v>6.3385711591276959</v>
      </c>
      <c r="D172" s="1">
        <v>0.1988696093141358</v>
      </c>
      <c r="F172" s="1">
        <v>27.923387096774192</v>
      </c>
      <c r="G172" s="1">
        <v>360</v>
      </c>
    </row>
    <row r="173" spans="1:7">
      <c r="A173" s="1">
        <v>140</v>
      </c>
      <c r="B173" s="1">
        <v>5620.297165120257</v>
      </c>
      <c r="C173" s="1">
        <v>313.70283487974302</v>
      </c>
      <c r="D173" s="1">
        <v>9.8422749618317464</v>
      </c>
      <c r="F173" s="1">
        <v>28.125</v>
      </c>
      <c r="G173" s="1">
        <v>361</v>
      </c>
    </row>
    <row r="174" spans="1:7">
      <c r="A174" s="1">
        <v>141</v>
      </c>
      <c r="B174" s="1">
        <v>432.58228697576692</v>
      </c>
      <c r="C174" s="1">
        <v>7.4177130242330804</v>
      </c>
      <c r="D174" s="1">
        <v>0.23272716422996165</v>
      </c>
      <c r="F174" s="1">
        <v>28.326612903225804</v>
      </c>
      <c r="G174" s="1">
        <v>365</v>
      </c>
    </row>
    <row r="175" spans="1:7">
      <c r="A175" s="1">
        <v>142</v>
      </c>
      <c r="B175" s="1">
        <v>1497.6818831056758</v>
      </c>
      <c r="C175" s="1">
        <v>-47.681883105675752</v>
      </c>
      <c r="D175" s="1">
        <v>-1.4959960575551845</v>
      </c>
      <c r="F175" s="1">
        <v>28.528225806451612</v>
      </c>
      <c r="G175" s="1">
        <v>366</v>
      </c>
    </row>
    <row r="176" spans="1:7">
      <c r="A176" s="1">
        <v>143</v>
      </c>
      <c r="B176" s="1">
        <v>484.78304215372674</v>
      </c>
      <c r="C176" s="1">
        <v>-1.7830421537267398</v>
      </c>
      <c r="D176" s="1">
        <v>-5.5942086568145519E-2</v>
      </c>
      <c r="F176" s="1">
        <v>28.72983870967742</v>
      </c>
      <c r="G176" s="1">
        <v>370</v>
      </c>
    </row>
    <row r="177" spans="1:7">
      <c r="A177" s="1">
        <v>144</v>
      </c>
      <c r="B177" s="1">
        <v>261.4269732094603</v>
      </c>
      <c r="C177" s="1">
        <v>20.5730267905397</v>
      </c>
      <c r="D177" s="1">
        <v>0.64546878113882766</v>
      </c>
      <c r="F177" s="1">
        <v>28.931451612903224</v>
      </c>
      <c r="G177" s="1">
        <v>374</v>
      </c>
    </row>
    <row r="178" spans="1:7">
      <c r="A178" s="1">
        <v>145</v>
      </c>
      <c r="B178" s="1">
        <v>245.96643772167653</v>
      </c>
      <c r="C178" s="1">
        <v>-2.9664377216765274</v>
      </c>
      <c r="D178" s="1">
        <v>-9.307055106812305E-2</v>
      </c>
      <c r="F178" s="1">
        <v>29.133064516129032</v>
      </c>
      <c r="G178" s="1">
        <v>374</v>
      </c>
    </row>
    <row r="179" spans="1:7">
      <c r="A179" s="1">
        <v>146</v>
      </c>
      <c r="B179" s="1">
        <v>1907.1754601334881</v>
      </c>
      <c r="C179" s="1">
        <v>-30.175460133488059</v>
      </c>
      <c r="D179" s="1">
        <v>-0.94674049039892716</v>
      </c>
      <c r="F179" s="1">
        <v>29.334677419354836</v>
      </c>
      <c r="G179" s="1">
        <v>374</v>
      </c>
    </row>
    <row r="180" spans="1:7">
      <c r="A180" s="1">
        <v>147</v>
      </c>
      <c r="B180" s="1">
        <v>98.079822899094921</v>
      </c>
      <c r="C180" s="1">
        <v>-8.0798228990949212</v>
      </c>
      <c r="D180" s="1">
        <v>-0.25350054183055742</v>
      </c>
      <c r="F180" s="1">
        <v>29.536290322580644</v>
      </c>
      <c r="G180" s="1">
        <v>381</v>
      </c>
    </row>
    <row r="181" spans="1:7">
      <c r="A181" s="1">
        <v>148</v>
      </c>
      <c r="B181" s="1">
        <v>1921.3584478628286</v>
      </c>
      <c r="C181" s="1">
        <v>-0.35844786282859786</v>
      </c>
      <c r="D181" s="1">
        <v>-1.1246128607006165E-2</v>
      </c>
      <c r="F181" s="1">
        <v>29.737903225806452</v>
      </c>
      <c r="G181" s="1">
        <v>383</v>
      </c>
    </row>
    <row r="182" spans="1:7">
      <c r="A182" s="1">
        <v>149</v>
      </c>
      <c r="B182" s="1">
        <v>359.89182460307268</v>
      </c>
      <c r="C182" s="1">
        <v>10.108175396927322</v>
      </c>
      <c r="D182" s="1">
        <v>0.31713912198823341</v>
      </c>
      <c r="F182" s="1">
        <v>29.939516129032256</v>
      </c>
      <c r="G182" s="1">
        <v>388</v>
      </c>
    </row>
    <row r="183" spans="1:7">
      <c r="A183" s="1">
        <v>150</v>
      </c>
      <c r="B183" s="1">
        <v>554.42634369651955</v>
      </c>
      <c r="C183" s="1">
        <v>47.573656303480448</v>
      </c>
      <c r="D183" s="1">
        <v>1.49260049389745</v>
      </c>
      <c r="F183" s="1">
        <v>30.141129032258064</v>
      </c>
      <c r="G183" s="1">
        <v>390</v>
      </c>
    </row>
    <row r="184" spans="1:7">
      <c r="A184" s="1">
        <v>151</v>
      </c>
      <c r="B184" s="1">
        <v>707.60738323024157</v>
      </c>
      <c r="C184" s="1">
        <v>19.392616769758433</v>
      </c>
      <c r="D184" s="1">
        <v>0.60843398673958526</v>
      </c>
      <c r="F184" s="1">
        <v>30.342741935483868</v>
      </c>
      <c r="G184" s="1">
        <v>390</v>
      </c>
    </row>
    <row r="185" spans="1:7">
      <c r="A185" s="1">
        <v>152</v>
      </c>
      <c r="B185" s="1">
        <v>518.07333174745338</v>
      </c>
      <c r="C185" s="1">
        <v>26.926668252546619</v>
      </c>
      <c r="D185" s="1">
        <v>0.84481121392856973</v>
      </c>
      <c r="F185" s="1">
        <v>30.544354838709676</v>
      </c>
      <c r="G185" s="1">
        <v>392</v>
      </c>
    </row>
    <row r="186" spans="1:7">
      <c r="A186" s="1">
        <v>153</v>
      </c>
      <c r="B186" s="1">
        <v>291.39192698482941</v>
      </c>
      <c r="C186" s="1">
        <v>3.6080730151705893</v>
      </c>
      <c r="D186" s="1">
        <v>0.11320154856518126</v>
      </c>
      <c r="F186" s="1">
        <v>30.745967741935484</v>
      </c>
      <c r="G186" s="1">
        <v>395</v>
      </c>
    </row>
    <row r="187" spans="1:7">
      <c r="A187" s="1">
        <v>154</v>
      </c>
      <c r="B187" s="1">
        <v>403.87120470963316</v>
      </c>
      <c r="C187" s="1">
        <v>4.1287952903668383</v>
      </c>
      <c r="D187" s="1">
        <v>0.12953895850027727</v>
      </c>
      <c r="F187" s="1">
        <v>30.947580645161288</v>
      </c>
      <c r="G187" s="1">
        <v>398</v>
      </c>
    </row>
    <row r="188" spans="1:7">
      <c r="A188" s="1">
        <v>155</v>
      </c>
      <c r="B188" s="1">
        <v>308.97418183160335</v>
      </c>
      <c r="C188" s="1">
        <v>2.5818168396654073E-2</v>
      </c>
      <c r="D188" s="1">
        <v>8.1003256622834202E-4</v>
      </c>
      <c r="F188" s="1">
        <v>31.149193548387096</v>
      </c>
      <c r="G188" s="1">
        <v>398</v>
      </c>
    </row>
    <row r="189" spans="1:7">
      <c r="A189" s="1">
        <v>156</v>
      </c>
      <c r="B189" s="1">
        <v>506.50302712946126</v>
      </c>
      <c r="C189" s="1">
        <v>2.4969728705387411</v>
      </c>
      <c r="D189" s="1">
        <v>7.8341318061399365E-2</v>
      </c>
      <c r="F189" s="1">
        <v>31.3508064516129</v>
      </c>
      <c r="G189" s="1">
        <v>405</v>
      </c>
    </row>
    <row r="190" spans="1:7">
      <c r="A190" s="1">
        <v>157</v>
      </c>
      <c r="B190" s="1">
        <v>286.01917169024523</v>
      </c>
      <c r="C190" s="1">
        <v>1.9808283097547701</v>
      </c>
      <c r="D190" s="1">
        <v>6.2147531705477085E-2</v>
      </c>
      <c r="F190" s="1">
        <v>31.552419354838708</v>
      </c>
      <c r="G190" s="1">
        <v>406</v>
      </c>
    </row>
    <row r="191" spans="1:7">
      <c r="A191" s="1">
        <v>158</v>
      </c>
      <c r="B191" s="1">
        <v>470.07607835467729</v>
      </c>
      <c r="C191" s="1">
        <v>-18.076078354677293</v>
      </c>
      <c r="D191" s="1">
        <v>-0.56712822970359911</v>
      </c>
      <c r="F191" s="1">
        <v>31.754032258064516</v>
      </c>
      <c r="G191" s="1">
        <v>406</v>
      </c>
    </row>
    <row r="192" spans="1:7">
      <c r="A192" s="1">
        <v>159</v>
      </c>
      <c r="B192" s="1">
        <v>412.90883649662027</v>
      </c>
      <c r="C192" s="1">
        <v>34.091163503379732</v>
      </c>
      <c r="D192" s="1">
        <v>1.0695937927932742</v>
      </c>
      <c r="F192" s="1">
        <v>31.95564516129032</v>
      </c>
      <c r="G192" s="1">
        <v>408</v>
      </c>
    </row>
    <row r="193" spans="1:7">
      <c r="A193" s="1">
        <v>160</v>
      </c>
      <c r="B193" s="1">
        <v>610.93630209632238</v>
      </c>
      <c r="C193" s="1">
        <v>3.0636979036776211</v>
      </c>
      <c r="D193" s="1">
        <v>9.6122042312885084E-2</v>
      </c>
      <c r="F193" s="1">
        <v>32.157258064516128</v>
      </c>
      <c r="G193" s="1">
        <v>408</v>
      </c>
    </row>
    <row r="194" spans="1:7">
      <c r="A194" s="1">
        <v>161</v>
      </c>
      <c r="B194" s="1">
        <v>1700.2161424090923</v>
      </c>
      <c r="C194" s="1">
        <v>23.783857590907701</v>
      </c>
      <c r="D194" s="1">
        <v>0.7462070470370451</v>
      </c>
      <c r="F194" s="1">
        <v>32.358870967741936</v>
      </c>
      <c r="G194" s="1">
        <v>409</v>
      </c>
    </row>
    <row r="195" spans="1:7">
      <c r="A195" s="1">
        <v>162</v>
      </c>
      <c r="B195" s="1">
        <v>354.92433022987109</v>
      </c>
      <c r="C195" s="1">
        <v>5.0756697701289113</v>
      </c>
      <c r="D195" s="1">
        <v>0.15924668807094652</v>
      </c>
      <c r="F195" s="1">
        <v>32.560483870967744</v>
      </c>
      <c r="G195" s="1">
        <v>410</v>
      </c>
    </row>
    <row r="196" spans="1:7">
      <c r="A196" s="1">
        <v>163</v>
      </c>
      <c r="B196" s="1">
        <v>460.32600617352364</v>
      </c>
      <c r="C196" s="1">
        <v>-10.326006173523638</v>
      </c>
      <c r="D196" s="1">
        <v>-0.32397345741664019</v>
      </c>
      <c r="F196" s="1">
        <v>32.762096774193544</v>
      </c>
      <c r="G196" s="1">
        <v>411</v>
      </c>
    </row>
    <row r="197" spans="1:7">
      <c r="A197" s="1">
        <v>164</v>
      </c>
      <c r="B197" s="1">
        <v>516.22965698081487</v>
      </c>
      <c r="C197" s="1">
        <v>-18.229656980814866</v>
      </c>
      <c r="D197" s="1">
        <v>-0.57194668493778844</v>
      </c>
      <c r="F197" s="1">
        <v>32.963709677419352</v>
      </c>
      <c r="G197" s="1">
        <v>415</v>
      </c>
    </row>
    <row r="198" spans="1:7">
      <c r="A198" s="1">
        <v>165</v>
      </c>
      <c r="B198" s="1">
        <v>2172.6948602334578</v>
      </c>
      <c r="C198" s="1">
        <v>247.3051397665422</v>
      </c>
      <c r="D198" s="1">
        <v>7.7590793401329075</v>
      </c>
      <c r="F198" s="1">
        <v>33.16532258064516</v>
      </c>
      <c r="G198" s="1">
        <v>418</v>
      </c>
    </row>
    <row r="199" spans="1:7">
      <c r="A199" s="1">
        <v>166</v>
      </c>
      <c r="B199" s="1">
        <v>388.23308809792064</v>
      </c>
      <c r="C199" s="1">
        <v>1.7669119020793573</v>
      </c>
      <c r="D199" s="1">
        <v>5.5436007711771977E-2</v>
      </c>
      <c r="F199" s="1">
        <v>33.366935483870968</v>
      </c>
      <c r="G199" s="1">
        <v>422</v>
      </c>
    </row>
    <row r="200" spans="1:7">
      <c r="A200" s="1">
        <v>167</v>
      </c>
      <c r="B200" s="1">
        <v>431.15350629430014</v>
      </c>
      <c r="C200" s="1">
        <v>-1.1535062943001435</v>
      </c>
      <c r="D200" s="1">
        <v>-3.6190702972313936E-2</v>
      </c>
      <c r="F200" s="1">
        <v>33.568548387096776</v>
      </c>
      <c r="G200" s="1">
        <v>424</v>
      </c>
    </row>
    <row r="201" spans="1:7">
      <c r="A201" s="1">
        <v>168</v>
      </c>
      <c r="B201" s="1">
        <v>344.92413333920763</v>
      </c>
      <c r="C201" s="1">
        <v>-10.924133339207629</v>
      </c>
      <c r="D201" s="1">
        <v>-0.3427394084130973</v>
      </c>
      <c r="F201" s="1">
        <v>33.770161290322577</v>
      </c>
      <c r="G201" s="1">
        <v>424</v>
      </c>
    </row>
    <row r="202" spans="1:7">
      <c r="A202" s="1">
        <v>169</v>
      </c>
      <c r="B202" s="1">
        <v>4861.5822013236466</v>
      </c>
      <c r="C202" s="1">
        <v>-107.58220132364659</v>
      </c>
      <c r="D202" s="1">
        <v>-3.3753396166546508</v>
      </c>
      <c r="F202" s="1">
        <v>33.971774193548384</v>
      </c>
      <c r="G202" s="1">
        <v>430</v>
      </c>
    </row>
    <row r="203" spans="1:7">
      <c r="A203" s="1">
        <v>170</v>
      </c>
      <c r="B203" s="1">
        <v>425.97435035591877</v>
      </c>
      <c r="C203" s="1">
        <v>-1.9743503559187729</v>
      </c>
      <c r="D203" s="1">
        <v>-6.1944289031982035E-2</v>
      </c>
      <c r="F203" s="1">
        <v>34.173387096774192</v>
      </c>
      <c r="G203" s="1">
        <v>430</v>
      </c>
    </row>
    <row r="204" spans="1:7">
      <c r="A204" s="1">
        <v>171</v>
      </c>
      <c r="B204" s="1">
        <v>437.23986333171246</v>
      </c>
      <c r="C204" s="1">
        <v>8.7601366682875437</v>
      </c>
      <c r="D204" s="1">
        <v>0.2748450578253866</v>
      </c>
      <c r="F204" s="1">
        <v>34.375</v>
      </c>
      <c r="G204" s="1">
        <v>431</v>
      </c>
    </row>
    <row r="205" spans="1:7">
      <c r="A205" s="1">
        <v>172</v>
      </c>
      <c r="B205" s="1">
        <v>2609.2675363486801</v>
      </c>
      <c r="C205" s="1">
        <v>-25.267536348680096</v>
      </c>
      <c r="D205" s="1">
        <v>-0.79275675161533743</v>
      </c>
      <c r="F205" s="1">
        <v>34.576612903225808</v>
      </c>
      <c r="G205" s="1">
        <v>432</v>
      </c>
    </row>
    <row r="206" spans="1:7">
      <c r="A206" s="1">
        <v>173</v>
      </c>
      <c r="B206" s="1">
        <v>961.79693759670249</v>
      </c>
      <c r="C206" s="1">
        <v>22.203062403297508</v>
      </c>
      <c r="D206" s="1">
        <v>0.69661036136869825</v>
      </c>
      <c r="F206" s="1">
        <v>34.778225806451609</v>
      </c>
      <c r="G206" s="1">
        <v>433</v>
      </c>
    </row>
    <row r="207" spans="1:7">
      <c r="A207" s="1">
        <v>174</v>
      </c>
      <c r="B207" s="1">
        <v>474.08569563891763</v>
      </c>
      <c r="C207" s="1">
        <v>-1.0856956389176275</v>
      </c>
      <c r="D207" s="1">
        <v>-3.4063176404463227E-2</v>
      </c>
      <c r="F207" s="1">
        <v>34.979838709677416</v>
      </c>
      <c r="G207" s="1">
        <v>434</v>
      </c>
    </row>
    <row r="208" spans="1:7">
      <c r="A208" s="1">
        <v>175</v>
      </c>
      <c r="B208" s="1">
        <v>444.9404490966499</v>
      </c>
      <c r="C208" s="1">
        <v>37.0595509033501</v>
      </c>
      <c r="D208" s="1">
        <v>1.1627255140763955</v>
      </c>
      <c r="F208" s="1">
        <v>35.181451612903224</v>
      </c>
      <c r="G208" s="1">
        <v>435</v>
      </c>
    </row>
    <row r="209" spans="1:7">
      <c r="A209" s="1">
        <v>176</v>
      </c>
      <c r="B209" s="1">
        <v>437.41859477365762</v>
      </c>
      <c r="C209" s="1">
        <v>-7.4185947736576168</v>
      </c>
      <c r="D209" s="1">
        <v>-0.23275482869237255</v>
      </c>
      <c r="F209" s="1">
        <v>35.383064516129032</v>
      </c>
      <c r="G209" s="1">
        <v>437</v>
      </c>
    </row>
    <row r="210" spans="1:7">
      <c r="A210" s="1">
        <v>177</v>
      </c>
      <c r="B210" s="1">
        <v>1409.8541827790477</v>
      </c>
      <c r="C210" s="1">
        <v>-12.854182779047733</v>
      </c>
      <c r="D210" s="1">
        <v>-0.40329377759537688</v>
      </c>
      <c r="F210" s="1">
        <v>35.58467741935484</v>
      </c>
      <c r="G210" s="1">
        <v>440</v>
      </c>
    </row>
    <row r="211" spans="1:7">
      <c r="A211" s="1">
        <v>178</v>
      </c>
      <c r="B211" s="1">
        <v>554.01910103803414</v>
      </c>
      <c r="C211" s="1">
        <v>-5.0191010380341368</v>
      </c>
      <c r="D211" s="1">
        <v>-0.15747187141768804</v>
      </c>
      <c r="F211" s="1">
        <v>35.786290322580641</v>
      </c>
      <c r="G211" s="1">
        <v>444</v>
      </c>
    </row>
    <row r="212" spans="1:7">
      <c r="A212" s="1">
        <v>179</v>
      </c>
      <c r="B212" s="1">
        <v>427.51025395817072</v>
      </c>
      <c r="C212" s="1">
        <v>7.4897460418292781</v>
      </c>
      <c r="D212" s="1">
        <v>0.23498716537334952</v>
      </c>
      <c r="F212" s="1">
        <v>35.987903225806448</v>
      </c>
      <c r="G212" s="1">
        <v>444</v>
      </c>
    </row>
    <row r="213" spans="1:7">
      <c r="A213" s="1">
        <v>180</v>
      </c>
      <c r="B213" s="1">
        <v>1909.0065060301456</v>
      </c>
      <c r="C213" s="1">
        <v>46.993493969854399</v>
      </c>
      <c r="D213" s="1">
        <v>1.4743981808318556</v>
      </c>
      <c r="F213" s="1">
        <v>36.189516129032256</v>
      </c>
      <c r="G213" s="1">
        <v>446</v>
      </c>
    </row>
    <row r="214" spans="1:7">
      <c r="A214" s="1">
        <v>181</v>
      </c>
      <c r="B214" s="1">
        <v>352.03027332647059</v>
      </c>
      <c r="C214" s="1">
        <v>-4.0302733264705921</v>
      </c>
      <c r="D214" s="1">
        <v>-0.12644787945785091</v>
      </c>
      <c r="F214" s="1">
        <v>36.391129032258064</v>
      </c>
      <c r="G214" s="1">
        <v>446</v>
      </c>
    </row>
    <row r="215" spans="1:7">
      <c r="A215" s="1">
        <v>182</v>
      </c>
      <c r="B215" s="1">
        <v>331.61305079713986</v>
      </c>
      <c r="C215" s="1">
        <v>3.3869492028601371</v>
      </c>
      <c r="D215" s="1">
        <v>0.10626389573140228</v>
      </c>
      <c r="F215" s="1">
        <v>36.592741935483872</v>
      </c>
      <c r="G215" s="1">
        <v>447</v>
      </c>
    </row>
    <row r="216" spans="1:7">
      <c r="A216" s="1">
        <v>183</v>
      </c>
      <c r="B216" s="1">
        <v>378.55700269409908</v>
      </c>
      <c r="C216" s="1">
        <v>26.442997305900917</v>
      </c>
      <c r="D216" s="1">
        <v>0.82963627153520136</v>
      </c>
      <c r="F216" s="1">
        <v>36.794354838709673</v>
      </c>
      <c r="G216" s="1">
        <v>450</v>
      </c>
    </row>
    <row r="217" spans="1:7">
      <c r="A217" s="1">
        <v>184</v>
      </c>
      <c r="B217" s="1">
        <v>283.38624817391707</v>
      </c>
      <c r="C217" s="1">
        <v>-3.3862481739170676</v>
      </c>
      <c r="D217" s="1">
        <v>-0.10624190128683013</v>
      </c>
      <c r="F217" s="1">
        <v>36.99596774193548</v>
      </c>
      <c r="G217" s="1">
        <v>450</v>
      </c>
    </row>
    <row r="218" spans="1:7">
      <c r="A218" s="1">
        <v>185</v>
      </c>
      <c r="B218" s="1">
        <v>291.48277544393903</v>
      </c>
      <c r="C218" s="1">
        <v>6.5172245560609667</v>
      </c>
      <c r="D218" s="1">
        <v>0.20447477337379941</v>
      </c>
      <c r="F218" s="1">
        <v>37.197580645161288</v>
      </c>
      <c r="G218" s="1">
        <v>452</v>
      </c>
    </row>
    <row r="219" spans="1:7">
      <c r="A219" s="1">
        <v>186</v>
      </c>
      <c r="B219" s="1">
        <v>405.91339778774625</v>
      </c>
      <c r="C219" s="1">
        <v>16.086602212253752</v>
      </c>
      <c r="D219" s="1">
        <v>0.50470937642405145</v>
      </c>
      <c r="F219" s="1">
        <v>37.399193548387096</v>
      </c>
      <c r="G219" s="1">
        <v>453</v>
      </c>
    </row>
    <row r="220" spans="1:7">
      <c r="A220" s="1">
        <v>187</v>
      </c>
      <c r="B220" s="1">
        <v>362.37340186909819</v>
      </c>
      <c r="C220" s="1">
        <v>2.6265981309018116</v>
      </c>
      <c r="D220" s="1">
        <v>8.2408248011144464E-2</v>
      </c>
      <c r="F220" s="1">
        <v>37.600806451612904</v>
      </c>
      <c r="G220" s="1">
        <v>455</v>
      </c>
    </row>
    <row r="221" spans="1:7">
      <c r="A221" s="1">
        <v>188</v>
      </c>
      <c r="B221" s="1">
        <v>708.4308709440412</v>
      </c>
      <c r="C221" s="1">
        <v>-13.430870944041203</v>
      </c>
      <c r="D221" s="1">
        <v>-0.4213870902977494</v>
      </c>
      <c r="F221" s="1">
        <v>37.802419354838705</v>
      </c>
      <c r="G221" s="1">
        <v>455</v>
      </c>
    </row>
    <row r="222" spans="1:7">
      <c r="A222" s="1">
        <v>189</v>
      </c>
      <c r="B222" s="1">
        <v>330.42384388681052</v>
      </c>
      <c r="C222" s="1">
        <v>-6.4238438868105163</v>
      </c>
      <c r="D222" s="1">
        <v>-0.20154499996822875</v>
      </c>
      <c r="F222" s="1">
        <v>38.004032258064512</v>
      </c>
      <c r="G222" s="1">
        <v>458</v>
      </c>
    </row>
    <row r="223" spans="1:7">
      <c r="A223" s="1">
        <v>190</v>
      </c>
      <c r="B223" s="1">
        <v>432.61195019915124</v>
      </c>
      <c r="C223" s="1">
        <v>4.3880498008487621</v>
      </c>
      <c r="D223" s="1">
        <v>0.13767294357642859</v>
      </c>
      <c r="F223" s="1">
        <v>38.20564516129032</v>
      </c>
      <c r="G223" s="1">
        <v>458</v>
      </c>
    </row>
    <row r="224" spans="1:7">
      <c r="A224" s="1">
        <v>191</v>
      </c>
      <c r="B224" s="1">
        <v>1324.0519858850796</v>
      </c>
      <c r="C224" s="1">
        <v>8.9480141149203973</v>
      </c>
      <c r="D224" s="1">
        <v>0.28073962199021563</v>
      </c>
      <c r="F224" s="1">
        <v>38.407258064516128</v>
      </c>
      <c r="G224" s="1">
        <v>460</v>
      </c>
    </row>
    <row r="225" spans="1:7">
      <c r="A225" s="1">
        <v>192</v>
      </c>
      <c r="B225" s="1">
        <v>498.45141053671364</v>
      </c>
      <c r="C225" s="1">
        <v>31.548589463286362</v>
      </c>
      <c r="D225" s="1">
        <v>0.98982176005723754</v>
      </c>
      <c r="F225" s="1">
        <v>38.608870967741936</v>
      </c>
      <c r="G225" s="1">
        <v>460</v>
      </c>
    </row>
    <row r="226" spans="1:7">
      <c r="A226" s="1">
        <v>193</v>
      </c>
      <c r="B226" s="1">
        <v>353.67792130099298</v>
      </c>
      <c r="C226" s="1">
        <v>5.3220786990070224</v>
      </c>
      <c r="D226" s="1">
        <v>0.16697764922722205</v>
      </c>
      <c r="F226" s="1">
        <v>38.810483870967737</v>
      </c>
      <c r="G226" s="1">
        <v>461</v>
      </c>
    </row>
    <row r="227" spans="1:7">
      <c r="A227" s="1">
        <v>194</v>
      </c>
      <c r="B227" s="1">
        <v>329.03527807996898</v>
      </c>
      <c r="C227" s="1">
        <v>1.9647219200310246</v>
      </c>
      <c r="D227" s="1">
        <v>6.1642201505435083E-2</v>
      </c>
      <c r="F227" s="1">
        <v>39.012096774193544</v>
      </c>
      <c r="G227" s="1">
        <v>467</v>
      </c>
    </row>
    <row r="228" spans="1:7">
      <c r="A228" s="1">
        <v>195</v>
      </c>
      <c r="B228" s="1">
        <v>335.74672530305065</v>
      </c>
      <c r="C228" s="1">
        <v>-2.7467253030506527</v>
      </c>
      <c r="D228" s="1">
        <v>-8.6177180029656283E-2</v>
      </c>
      <c r="F228" s="1">
        <v>39.213709677419352</v>
      </c>
      <c r="G228" s="1">
        <v>473</v>
      </c>
    </row>
    <row r="229" spans="1:7">
      <c r="A229" s="1">
        <v>196</v>
      </c>
      <c r="B229" s="1">
        <v>1018.5215024236934</v>
      </c>
      <c r="C229" s="1">
        <v>-2.5215024236933914</v>
      </c>
      <c r="D229" s="1">
        <v>-7.9110920946663332E-2</v>
      </c>
      <c r="F229" s="1">
        <v>39.41532258064516</v>
      </c>
      <c r="G229" s="1">
        <v>474</v>
      </c>
    </row>
    <row r="230" spans="1:7">
      <c r="A230" s="1">
        <v>197</v>
      </c>
      <c r="B230" s="1">
        <v>400.93245248231005</v>
      </c>
      <c r="C230" s="1">
        <v>7.0675475176899454</v>
      </c>
      <c r="D230" s="1">
        <v>0.2217408905519829</v>
      </c>
      <c r="F230" s="1">
        <v>39.616935483870968</v>
      </c>
      <c r="G230" s="1">
        <v>477</v>
      </c>
    </row>
    <row r="231" spans="1:7">
      <c r="A231" s="1">
        <v>198</v>
      </c>
      <c r="B231" s="1">
        <v>403.66541447457359</v>
      </c>
      <c r="C231" s="1">
        <v>5.3345855254264052</v>
      </c>
      <c r="D231" s="1">
        <v>0.16737004486676627</v>
      </c>
      <c r="F231" s="1">
        <v>39.818548387096776</v>
      </c>
      <c r="G231" s="1">
        <v>478</v>
      </c>
    </row>
    <row r="232" spans="1:7">
      <c r="A232" s="1">
        <v>199</v>
      </c>
      <c r="B232" s="1">
        <v>1146.0615334604245</v>
      </c>
      <c r="C232" s="1">
        <v>-16.061533460424471</v>
      </c>
      <c r="D232" s="1">
        <v>-0.5039228564407422</v>
      </c>
      <c r="F232" s="1">
        <v>40.020161290322577</v>
      </c>
      <c r="G232" s="1">
        <v>479</v>
      </c>
    </row>
    <row r="233" spans="1:7">
      <c r="A233" s="1">
        <v>200</v>
      </c>
      <c r="B233" s="1">
        <v>759.08058561490805</v>
      </c>
      <c r="C233" s="1">
        <v>-8.05856149080455E-2</v>
      </c>
      <c r="D233" s="1">
        <v>-2.5283347541227076E-3</v>
      </c>
      <c r="F233" s="1">
        <v>40.221774193548384</v>
      </c>
      <c r="G233" s="1">
        <v>481</v>
      </c>
    </row>
    <row r="234" spans="1:7">
      <c r="A234" s="1">
        <v>201</v>
      </c>
      <c r="B234" s="1">
        <v>309.90297383561045</v>
      </c>
      <c r="C234" s="1">
        <v>13.097026164389547</v>
      </c>
      <c r="D234" s="1">
        <v>0.41091287154495004</v>
      </c>
      <c r="F234" s="1">
        <v>40.423387096774192</v>
      </c>
      <c r="G234" s="1">
        <v>481</v>
      </c>
    </row>
    <row r="235" spans="1:7">
      <c r="A235" s="1">
        <v>202</v>
      </c>
      <c r="B235" s="1">
        <v>343.98565645246481</v>
      </c>
      <c r="C235" s="1">
        <v>1.4343547535190737E-2</v>
      </c>
      <c r="D235" s="1">
        <v>4.5002187762686148E-4</v>
      </c>
      <c r="F235" s="1">
        <v>40.625</v>
      </c>
      <c r="G235" s="1">
        <v>482</v>
      </c>
    </row>
    <row r="236" spans="1:7">
      <c r="A236" s="1">
        <v>203</v>
      </c>
      <c r="B236" s="1">
        <v>1543.6823418583567</v>
      </c>
      <c r="C236" s="1">
        <v>33.317658141643278</v>
      </c>
      <c r="D236" s="1">
        <v>1.0453254355832422</v>
      </c>
      <c r="F236" s="1">
        <v>40.826612903225808</v>
      </c>
      <c r="G236" s="1">
        <v>482</v>
      </c>
    </row>
    <row r="237" spans="1:7">
      <c r="A237" s="1">
        <v>204</v>
      </c>
      <c r="B237" s="1">
        <v>432.22114430396562</v>
      </c>
      <c r="C237" s="1">
        <v>1.778855696034384</v>
      </c>
      <c r="D237" s="1">
        <v>5.581073847962717E-2</v>
      </c>
      <c r="F237" s="1">
        <v>41.028225806451609</v>
      </c>
      <c r="G237" s="1">
        <v>482</v>
      </c>
    </row>
    <row r="238" spans="1:7">
      <c r="A238" s="1">
        <v>205</v>
      </c>
      <c r="B238" s="1">
        <v>313.06122500687451</v>
      </c>
      <c r="C238" s="1">
        <v>1.9387749931254916</v>
      </c>
      <c r="D238" s="1">
        <v>6.082812920316627E-2</v>
      </c>
      <c r="F238" s="1">
        <v>41.229838709677416</v>
      </c>
      <c r="G238" s="1">
        <v>483</v>
      </c>
    </row>
    <row r="239" spans="1:7">
      <c r="A239" s="1">
        <v>206</v>
      </c>
      <c r="B239" s="1">
        <v>333.52209746754465</v>
      </c>
      <c r="C239" s="1">
        <v>-11.522097467544654</v>
      </c>
      <c r="D239" s="1">
        <v>-0.36150024419152171</v>
      </c>
      <c r="F239" s="1">
        <v>41.431451612903224</v>
      </c>
      <c r="G239" s="1">
        <v>483</v>
      </c>
    </row>
    <row r="240" spans="1:7">
      <c r="A240" s="1">
        <v>207</v>
      </c>
      <c r="B240" s="1">
        <v>914.68240734562312</v>
      </c>
      <c r="C240" s="1">
        <v>-8.682407345623119</v>
      </c>
      <c r="D240" s="1">
        <v>-0.27240633786114565</v>
      </c>
      <c r="F240" s="1">
        <v>41.633064516129032</v>
      </c>
      <c r="G240" s="1">
        <v>484</v>
      </c>
    </row>
    <row r="241" spans="1:7">
      <c r="A241" s="1">
        <v>208</v>
      </c>
      <c r="B241" s="1">
        <v>412.69598186101427</v>
      </c>
      <c r="C241" s="1">
        <v>-14.695981861014275</v>
      </c>
      <c r="D241" s="1">
        <v>-0.46107933441418314</v>
      </c>
      <c r="F241" s="1">
        <v>41.83467741935484</v>
      </c>
      <c r="G241" s="1">
        <v>485</v>
      </c>
    </row>
    <row r="242" spans="1:7">
      <c r="A242" s="1">
        <v>209</v>
      </c>
      <c r="B242" s="1">
        <v>328.31024514780938</v>
      </c>
      <c r="C242" s="1">
        <v>-7.3102451478093826</v>
      </c>
      <c r="D242" s="1">
        <v>-0.22935541150183705</v>
      </c>
      <c r="F242" s="1">
        <v>42.036290322580641</v>
      </c>
      <c r="G242" s="1">
        <v>488</v>
      </c>
    </row>
    <row r="243" spans="1:7">
      <c r="A243" s="1">
        <v>210</v>
      </c>
      <c r="B243" s="1">
        <v>274.02739833262967</v>
      </c>
      <c r="C243" s="1">
        <v>-6.027398332629673</v>
      </c>
      <c r="D243" s="1">
        <v>-0.18910671214357641</v>
      </c>
      <c r="F243" s="1">
        <v>42.237903225806448</v>
      </c>
      <c r="G243" s="1">
        <v>492</v>
      </c>
    </row>
    <row r="244" spans="1:7">
      <c r="A244" s="1">
        <v>211</v>
      </c>
      <c r="B244" s="1">
        <v>481.01302584227199</v>
      </c>
      <c r="C244" s="1">
        <v>-20.013025842271986</v>
      </c>
      <c r="D244" s="1">
        <v>-0.62789902180321233</v>
      </c>
      <c r="F244" s="1">
        <v>42.439516129032256</v>
      </c>
      <c r="G244" s="1">
        <v>493</v>
      </c>
    </row>
    <row r="245" spans="1:7">
      <c r="A245" s="1">
        <v>212</v>
      </c>
      <c r="B245" s="1">
        <v>983.90506991463656</v>
      </c>
      <c r="C245" s="1">
        <v>7.0949300853634441</v>
      </c>
      <c r="D245" s="1">
        <v>0.22260000539009667</v>
      </c>
      <c r="F245" s="1">
        <v>42.641129032258064</v>
      </c>
      <c r="G245" s="1">
        <v>495</v>
      </c>
    </row>
    <row r="246" spans="1:7">
      <c r="A246" s="1">
        <v>213</v>
      </c>
      <c r="B246" s="1">
        <v>361.73817301999719</v>
      </c>
      <c r="C246" s="1">
        <v>-10.738173019997191</v>
      </c>
      <c r="D246" s="1">
        <v>-0.33690499319539374</v>
      </c>
      <c r="F246" s="1">
        <v>42.842741935483872</v>
      </c>
      <c r="G246" s="1">
        <v>495</v>
      </c>
    </row>
    <row r="247" spans="1:7">
      <c r="A247" s="1">
        <v>214</v>
      </c>
      <c r="B247" s="1">
        <v>315.0752892563828</v>
      </c>
      <c r="C247" s="1">
        <v>-29.075289256382803</v>
      </c>
      <c r="D247" s="1">
        <v>-0.91222316038620832</v>
      </c>
      <c r="F247" s="1">
        <v>43.044354838709673</v>
      </c>
      <c r="G247" s="1">
        <v>496</v>
      </c>
    </row>
    <row r="248" spans="1:7">
      <c r="A248" s="1">
        <v>215</v>
      </c>
      <c r="B248" s="1">
        <v>1364.5986684832881</v>
      </c>
      <c r="C248" s="1">
        <v>-10.598668483288066</v>
      </c>
      <c r="D248" s="1">
        <v>-0.33252810572084951</v>
      </c>
      <c r="F248" s="1">
        <v>43.24596774193548</v>
      </c>
      <c r="G248" s="1">
        <v>497</v>
      </c>
    </row>
    <row r="249" spans="1:7">
      <c r="A249" s="1">
        <v>216</v>
      </c>
      <c r="B249" s="1">
        <v>606.58382639873776</v>
      </c>
      <c r="C249" s="1">
        <v>25.416173601262244</v>
      </c>
      <c r="D249" s="1">
        <v>0.79742017364034257</v>
      </c>
      <c r="F249" s="1">
        <v>43.447580645161288</v>
      </c>
      <c r="G249" s="1">
        <v>498</v>
      </c>
    </row>
    <row r="250" spans="1:7">
      <c r="A250" s="1">
        <v>217</v>
      </c>
      <c r="B250" s="1">
        <v>323.35441068235519</v>
      </c>
      <c r="C250" s="1">
        <v>6.6455893176448058</v>
      </c>
      <c r="D250" s="1">
        <v>0.20850215578302259</v>
      </c>
      <c r="F250" s="1">
        <v>43.649193548387096</v>
      </c>
      <c r="G250" s="1">
        <v>503</v>
      </c>
    </row>
    <row r="251" spans="1:7">
      <c r="A251" s="1">
        <v>218</v>
      </c>
      <c r="B251" s="1">
        <v>418.16843607595644</v>
      </c>
      <c r="C251" s="1">
        <v>12.831563924043564</v>
      </c>
      <c r="D251" s="1">
        <v>0.40258412194193605</v>
      </c>
      <c r="F251" s="1">
        <v>43.850806451612904</v>
      </c>
      <c r="G251" s="1">
        <v>503</v>
      </c>
    </row>
    <row r="252" spans="1:7">
      <c r="A252" s="1">
        <v>219</v>
      </c>
      <c r="B252" s="1">
        <v>963.79050602113614</v>
      </c>
      <c r="C252" s="1">
        <v>-10.790506021136139</v>
      </c>
      <c r="D252" s="1">
        <v>-0.33854691583528579</v>
      </c>
      <c r="F252" s="1">
        <v>44.052419354838705</v>
      </c>
      <c r="G252" s="1">
        <v>503</v>
      </c>
    </row>
    <row r="253" spans="1:7">
      <c r="A253" s="1">
        <v>220</v>
      </c>
      <c r="B253" s="1">
        <v>3206.5451482323365</v>
      </c>
      <c r="C253" s="1">
        <v>37.454851767663513</v>
      </c>
      <c r="D253" s="1">
        <v>1.1751278878092111</v>
      </c>
      <c r="F253" s="1">
        <v>44.254032258064512</v>
      </c>
      <c r="G253" s="1">
        <v>505</v>
      </c>
    </row>
    <row r="254" spans="1:7">
      <c r="A254" s="1">
        <v>221</v>
      </c>
      <c r="B254" s="1">
        <v>484.93429973549098</v>
      </c>
      <c r="C254" s="1">
        <v>-7.9342997354909812</v>
      </c>
      <c r="D254" s="1">
        <v>-0.24893482284349544</v>
      </c>
      <c r="F254" s="1">
        <v>44.45564516129032</v>
      </c>
      <c r="G254" s="1">
        <v>507</v>
      </c>
    </row>
    <row r="255" spans="1:7">
      <c r="A255" s="1">
        <v>222</v>
      </c>
      <c r="B255" s="1">
        <v>2835.1922505092953</v>
      </c>
      <c r="C255" s="1">
        <v>-54.192250509295263</v>
      </c>
      <c r="D255" s="1">
        <v>-1.7002556910823521</v>
      </c>
      <c r="F255" s="1">
        <v>44.657258064516128</v>
      </c>
      <c r="G255" s="1">
        <v>508</v>
      </c>
    </row>
    <row r="256" spans="1:7">
      <c r="A256" s="1">
        <v>223</v>
      </c>
      <c r="B256" s="1">
        <v>330.79091775387292</v>
      </c>
      <c r="C256" s="1">
        <v>11.209082246127082</v>
      </c>
      <c r="D256" s="1">
        <v>0.35167954277002711</v>
      </c>
      <c r="F256" s="1">
        <v>44.858870967741936</v>
      </c>
      <c r="G256" s="1">
        <v>509</v>
      </c>
    </row>
    <row r="257" spans="1:7">
      <c r="A257" s="1">
        <v>224</v>
      </c>
      <c r="B257" s="1">
        <v>596.33977975370385</v>
      </c>
      <c r="C257" s="1">
        <v>-21.339779753703851</v>
      </c>
      <c r="D257" s="1">
        <v>-0.66952528510428844</v>
      </c>
      <c r="F257" s="1">
        <v>45.060483870967737</v>
      </c>
      <c r="G257" s="1">
        <v>509</v>
      </c>
    </row>
    <row r="258" spans="1:7">
      <c r="A258" s="1">
        <v>225</v>
      </c>
      <c r="B258" s="1">
        <v>593.91447657359458</v>
      </c>
      <c r="C258" s="1">
        <v>-2.9144765735945839</v>
      </c>
      <c r="D258" s="1">
        <v>-9.1440295138332073E-2</v>
      </c>
      <c r="F258" s="1">
        <v>45.262096774193544</v>
      </c>
      <c r="G258" s="1">
        <v>512</v>
      </c>
    </row>
    <row r="259" spans="1:7">
      <c r="A259" s="1">
        <v>226</v>
      </c>
      <c r="B259" s="1">
        <v>378.41357186290742</v>
      </c>
      <c r="C259" s="1">
        <v>-4.4135718629074177</v>
      </c>
      <c r="D259" s="1">
        <v>-0.13847368594928766</v>
      </c>
      <c r="F259" s="1">
        <v>45.463709677419352</v>
      </c>
      <c r="G259" s="1">
        <v>513</v>
      </c>
    </row>
    <row r="260" spans="1:7">
      <c r="A260" s="1">
        <v>227</v>
      </c>
      <c r="B260" s="1">
        <v>345.109141527671</v>
      </c>
      <c r="C260" s="1">
        <v>5.8908584723290005</v>
      </c>
      <c r="D260" s="1">
        <v>0.18482283995974844</v>
      </c>
      <c r="F260" s="1">
        <v>45.66532258064516</v>
      </c>
      <c r="G260" s="1">
        <v>513</v>
      </c>
    </row>
    <row r="261" spans="1:7">
      <c r="A261" s="1">
        <v>228</v>
      </c>
      <c r="B261" s="1">
        <v>291.9114318029292</v>
      </c>
      <c r="C261" s="1">
        <v>5.0885681970707992</v>
      </c>
      <c r="D261" s="1">
        <v>0.15965136998778615</v>
      </c>
      <c r="F261" s="1">
        <v>45.866935483870968</v>
      </c>
      <c r="G261" s="1">
        <v>513</v>
      </c>
    </row>
    <row r="262" spans="1:7">
      <c r="A262" s="1">
        <v>229</v>
      </c>
      <c r="B262" s="1">
        <v>124.81052497458633</v>
      </c>
      <c r="C262" s="1">
        <v>1.189475025413671</v>
      </c>
      <c r="D262" s="1">
        <v>3.7319204542225606E-2</v>
      </c>
      <c r="F262" s="1">
        <v>46.068548387096769</v>
      </c>
      <c r="G262" s="1">
        <v>522</v>
      </c>
    </row>
    <row r="263" spans="1:7">
      <c r="A263" s="1">
        <v>230</v>
      </c>
      <c r="B263" s="1">
        <v>293.19584554414206</v>
      </c>
      <c r="C263" s="1">
        <v>-4.1958455441420597</v>
      </c>
      <c r="D263" s="1">
        <v>-0.13164262783488598</v>
      </c>
      <c r="F263" s="1">
        <v>46.270161290322577</v>
      </c>
      <c r="G263" s="1">
        <v>523</v>
      </c>
    </row>
    <row r="264" spans="1:7">
      <c r="A264" s="1">
        <v>231</v>
      </c>
      <c r="B264" s="1">
        <v>306.77570018110805</v>
      </c>
      <c r="C264" s="1">
        <v>12.22429981889195</v>
      </c>
      <c r="D264" s="1">
        <v>0.38353150388177693</v>
      </c>
      <c r="F264" s="1">
        <v>46.471774193548384</v>
      </c>
      <c r="G264" s="1">
        <v>524</v>
      </c>
    </row>
    <row r="265" spans="1:7">
      <c r="A265" s="1">
        <v>232</v>
      </c>
      <c r="B265" s="1">
        <v>116.89953709181806</v>
      </c>
      <c r="C265" s="1">
        <v>2.1004629081819388</v>
      </c>
      <c r="D265" s="1">
        <v>6.5901009461328097E-2</v>
      </c>
      <c r="F265" s="1">
        <v>46.673387096774192</v>
      </c>
      <c r="G265" s="1">
        <v>526</v>
      </c>
    </row>
    <row r="266" spans="1:7">
      <c r="A266" s="1">
        <v>233</v>
      </c>
      <c r="B266" s="1">
        <v>758.09256078601265</v>
      </c>
      <c r="C266" s="1">
        <v>24.907439213987345</v>
      </c>
      <c r="D266" s="1">
        <v>0.78145887790000279</v>
      </c>
      <c r="F266" s="1">
        <v>46.875</v>
      </c>
      <c r="G266" s="1">
        <v>526</v>
      </c>
    </row>
    <row r="267" spans="1:7">
      <c r="A267" s="1">
        <v>234</v>
      </c>
      <c r="B267" s="1">
        <v>349.33403444880753</v>
      </c>
      <c r="C267" s="1">
        <v>4.6659655511924711</v>
      </c>
      <c r="D267" s="1">
        <v>0.14639241604200304</v>
      </c>
      <c r="F267" s="1">
        <v>47.076612903225801</v>
      </c>
      <c r="G267" s="1">
        <v>528</v>
      </c>
    </row>
    <row r="268" spans="1:7">
      <c r="A268" s="1">
        <v>235</v>
      </c>
      <c r="B268" s="1">
        <v>388.50031948060399</v>
      </c>
      <c r="C268" s="1">
        <v>6.4996805193960085</v>
      </c>
      <c r="D268" s="1">
        <v>0.20392433769519558</v>
      </c>
      <c r="F268" s="1">
        <v>47.278225806451609</v>
      </c>
      <c r="G268" s="1">
        <v>528</v>
      </c>
    </row>
    <row r="269" spans="1:7">
      <c r="A269" s="1">
        <v>236</v>
      </c>
      <c r="B269" s="1">
        <v>393.82688987280864</v>
      </c>
      <c r="C269" s="1">
        <v>12.173110127191364</v>
      </c>
      <c r="D269" s="1">
        <v>0.38192545202342604</v>
      </c>
      <c r="F269" s="1">
        <v>47.479838709677416</v>
      </c>
      <c r="G269" s="1">
        <v>529</v>
      </c>
    </row>
    <row r="270" spans="1:7">
      <c r="A270" s="1">
        <v>237</v>
      </c>
      <c r="B270" s="1">
        <v>609.01995391484274</v>
      </c>
      <c r="C270" s="1">
        <v>-17.019953914842745</v>
      </c>
      <c r="D270" s="1">
        <v>-0.53399283539086706</v>
      </c>
      <c r="F270" s="1">
        <v>47.681451612903224</v>
      </c>
      <c r="G270" s="1">
        <v>530</v>
      </c>
    </row>
    <row r="271" spans="1:7">
      <c r="A271" s="1">
        <v>238</v>
      </c>
      <c r="B271" s="1">
        <v>458.50918049775674</v>
      </c>
      <c r="C271" s="1">
        <v>1.4908195022432551</v>
      </c>
      <c r="D271" s="1">
        <v>4.6773741987904335E-2</v>
      </c>
      <c r="F271" s="1">
        <v>47.883064516129032</v>
      </c>
      <c r="G271" s="1">
        <v>539</v>
      </c>
    </row>
    <row r="272" spans="1:7">
      <c r="A272" s="1">
        <v>239</v>
      </c>
      <c r="B272" s="1">
        <v>2269.8451821141034</v>
      </c>
      <c r="C272" s="1">
        <v>178.15481788589659</v>
      </c>
      <c r="D272" s="1">
        <v>5.5895213828087771</v>
      </c>
      <c r="F272" s="1">
        <v>48.08467741935484</v>
      </c>
      <c r="G272" s="1">
        <v>539</v>
      </c>
    </row>
    <row r="273" spans="1:7">
      <c r="A273" s="1">
        <v>240</v>
      </c>
      <c r="B273" s="1">
        <v>3742.348960663694</v>
      </c>
      <c r="C273" s="1">
        <v>79.651039336305985</v>
      </c>
      <c r="D273" s="1">
        <v>2.4990128968522827</v>
      </c>
      <c r="F273" s="1">
        <v>48.286290322580641</v>
      </c>
      <c r="G273" s="1">
        <v>542</v>
      </c>
    </row>
    <row r="274" spans="1:7">
      <c r="A274" s="1">
        <v>241</v>
      </c>
      <c r="B274" s="1">
        <v>4184.1612062659369</v>
      </c>
      <c r="C274" s="1">
        <v>-174.16120626593693</v>
      </c>
      <c r="D274" s="1">
        <v>-5.4642237466893038</v>
      </c>
      <c r="F274" s="1">
        <v>48.487903225806448</v>
      </c>
      <c r="G274" s="1">
        <v>544</v>
      </c>
    </row>
    <row r="275" spans="1:7">
      <c r="A275" s="1">
        <v>242</v>
      </c>
      <c r="B275" s="1">
        <v>939.22407530600344</v>
      </c>
      <c r="C275" s="1">
        <v>-9.2240753060034422</v>
      </c>
      <c r="D275" s="1">
        <v>-0.28940090855452633</v>
      </c>
      <c r="F275" s="1">
        <v>48.689516129032256</v>
      </c>
      <c r="G275" s="1">
        <v>545</v>
      </c>
    </row>
    <row r="276" spans="1:7">
      <c r="A276" s="1">
        <v>243</v>
      </c>
      <c r="B276" s="1">
        <v>504.31213443906097</v>
      </c>
      <c r="C276" s="1">
        <v>-1.3121344390609693</v>
      </c>
      <c r="D276" s="1">
        <v>-4.1167584414969059E-2</v>
      </c>
      <c r="F276" s="1">
        <v>48.891129032258064</v>
      </c>
      <c r="G276" s="1">
        <v>546</v>
      </c>
    </row>
    <row r="277" spans="1:7">
      <c r="A277" s="1">
        <v>244</v>
      </c>
      <c r="B277" s="1">
        <v>476.6584170219657</v>
      </c>
      <c r="C277" s="1">
        <v>5.341582978034296</v>
      </c>
      <c r="D277" s="1">
        <v>0.16758958656337111</v>
      </c>
      <c r="F277" s="1">
        <v>49.092741935483872</v>
      </c>
      <c r="G277" s="1">
        <v>547</v>
      </c>
    </row>
    <row r="278" spans="1:7">
      <c r="A278" s="1">
        <v>245</v>
      </c>
      <c r="B278" s="1">
        <v>506.66162896230554</v>
      </c>
      <c r="C278" s="1">
        <v>5.3383710376944578</v>
      </c>
      <c r="D278" s="1">
        <v>0.16748881348620778</v>
      </c>
      <c r="F278" s="1">
        <v>49.294354838709673</v>
      </c>
      <c r="G278" s="1">
        <v>548</v>
      </c>
    </row>
    <row r="279" spans="1:7">
      <c r="A279" s="1">
        <v>246</v>
      </c>
      <c r="B279" s="1">
        <v>449.9927198062411</v>
      </c>
      <c r="C279" s="1">
        <v>-5.992719806241098</v>
      </c>
      <c r="D279" s="1">
        <v>-0.18801869012388911</v>
      </c>
      <c r="F279" s="1">
        <v>49.49596774193548</v>
      </c>
      <c r="G279" s="1">
        <v>549</v>
      </c>
    </row>
    <row r="280" spans="1:7">
      <c r="A280" s="1">
        <v>247</v>
      </c>
      <c r="B280" s="1">
        <v>576.53960564138583</v>
      </c>
      <c r="C280" s="1">
        <v>-6.5396056413858332</v>
      </c>
      <c r="D280" s="1">
        <v>-0.20517696911836766</v>
      </c>
      <c r="F280" s="1">
        <v>49.697580645161288</v>
      </c>
      <c r="G280" s="1">
        <v>554</v>
      </c>
    </row>
    <row r="281" spans="1:7">
      <c r="A281" s="1">
        <v>248</v>
      </c>
      <c r="B281" s="1">
        <v>736.39127981422166</v>
      </c>
      <c r="C281" s="1">
        <v>3.6087201857783384</v>
      </c>
      <c r="D281" s="1">
        <v>0.11322185323049015</v>
      </c>
      <c r="F281" s="1">
        <v>49.899193548387096</v>
      </c>
      <c r="G281" s="1">
        <v>555</v>
      </c>
    </row>
    <row r="282" spans="1:7">
      <c r="A282" s="1">
        <v>249</v>
      </c>
      <c r="B282" s="1">
        <v>600.29334795048953</v>
      </c>
      <c r="C282" s="1">
        <v>45.706652049510467</v>
      </c>
      <c r="D282" s="1">
        <v>1.4340241369782456</v>
      </c>
      <c r="F282" s="1">
        <v>50.100806451612904</v>
      </c>
      <c r="G282" s="1">
        <v>555</v>
      </c>
    </row>
    <row r="283" spans="1:7">
      <c r="A283" s="1">
        <v>250</v>
      </c>
      <c r="B283" s="1">
        <v>2301.496074140844</v>
      </c>
      <c r="C283" s="1">
        <v>25.50392585915597</v>
      </c>
      <c r="D283" s="1">
        <v>0.80017335835747372</v>
      </c>
      <c r="F283" s="1">
        <v>50.302419354838705</v>
      </c>
      <c r="G283" s="1">
        <v>556</v>
      </c>
    </row>
    <row r="284" spans="1:7">
      <c r="A284" s="1">
        <v>251</v>
      </c>
      <c r="B284" s="1">
        <v>980.0868565524537</v>
      </c>
      <c r="C284" s="1">
        <v>-17.086856552453696</v>
      </c>
      <c r="D284" s="1">
        <v>-0.5360918733396034</v>
      </c>
      <c r="F284" s="1">
        <v>50.504032258064512</v>
      </c>
      <c r="G284" s="1">
        <v>559</v>
      </c>
    </row>
    <row r="285" spans="1:7">
      <c r="A285" s="1">
        <v>252</v>
      </c>
      <c r="B285" s="1">
        <v>591.55237740717939</v>
      </c>
      <c r="C285" s="1">
        <v>-17.552377407179392</v>
      </c>
      <c r="D285" s="1">
        <v>-0.55069736536339609</v>
      </c>
      <c r="F285" s="1">
        <v>50.70564516129032</v>
      </c>
      <c r="G285" s="1">
        <v>560</v>
      </c>
    </row>
    <row r="286" spans="1:7">
      <c r="A286" s="1">
        <v>253</v>
      </c>
      <c r="B286" s="1">
        <v>780.80457214283558</v>
      </c>
      <c r="C286" s="1">
        <v>-10.804572142835582</v>
      </c>
      <c r="D286" s="1">
        <v>-0.338988233611281</v>
      </c>
      <c r="F286" s="1">
        <v>50.907258064516128</v>
      </c>
      <c r="G286" s="1">
        <v>560</v>
      </c>
    </row>
    <row r="287" spans="1:7">
      <c r="A287" s="1">
        <v>254</v>
      </c>
      <c r="B287" s="1">
        <v>1337.7661176052375</v>
      </c>
      <c r="C287" s="1">
        <v>-7.7661176052374685</v>
      </c>
      <c r="D287" s="1">
        <v>-0.24365818971948741</v>
      </c>
      <c r="F287" s="1">
        <v>51.108870967741936</v>
      </c>
      <c r="G287" s="1">
        <v>561</v>
      </c>
    </row>
    <row r="288" spans="1:7">
      <c r="A288" s="1">
        <v>255</v>
      </c>
      <c r="B288" s="1">
        <v>568.6438710466615</v>
      </c>
      <c r="C288" s="1">
        <v>28.356128953338498</v>
      </c>
      <c r="D288" s="1">
        <v>0.88965985315020679</v>
      </c>
      <c r="F288" s="1">
        <v>51.310483870967737</v>
      </c>
      <c r="G288" s="1">
        <v>564</v>
      </c>
    </row>
    <row r="289" spans="1:7">
      <c r="A289" s="1">
        <v>256</v>
      </c>
      <c r="B289" s="1">
        <v>641.77481617461899</v>
      </c>
      <c r="C289" s="1">
        <v>6.2251838253810092</v>
      </c>
      <c r="D289" s="1">
        <v>0.19531213647092199</v>
      </c>
      <c r="F289" s="1">
        <v>51.512096774193544</v>
      </c>
      <c r="G289" s="1">
        <v>565</v>
      </c>
    </row>
    <row r="290" spans="1:7">
      <c r="A290" s="1">
        <v>257</v>
      </c>
      <c r="B290" s="1">
        <v>608.53353643857054</v>
      </c>
      <c r="C290" s="1">
        <v>29.466463561429464</v>
      </c>
      <c r="D290" s="1">
        <v>0.92449606531468498</v>
      </c>
      <c r="F290" s="1">
        <v>51.713709677419352</v>
      </c>
      <c r="G290" s="1">
        <v>566</v>
      </c>
    </row>
    <row r="291" spans="1:7">
      <c r="A291" s="1">
        <v>258</v>
      </c>
      <c r="B291" s="1">
        <v>799.62254717554708</v>
      </c>
      <c r="C291" s="1">
        <v>27.377452824452917</v>
      </c>
      <c r="D291" s="1">
        <v>0.85895436219483967</v>
      </c>
      <c r="F291" s="1">
        <v>51.91532258064516</v>
      </c>
      <c r="G291" s="1">
        <v>568</v>
      </c>
    </row>
    <row r="292" spans="1:7">
      <c r="A292" s="1">
        <v>259</v>
      </c>
      <c r="B292" s="1">
        <v>479.39581466954763</v>
      </c>
      <c r="C292" s="1">
        <v>-1.395814669547633</v>
      </c>
      <c r="D292" s="1">
        <v>-4.3793011238526219E-2</v>
      </c>
      <c r="F292" s="1">
        <v>52.116935483870968</v>
      </c>
      <c r="G292" s="1">
        <v>569</v>
      </c>
    </row>
    <row r="293" spans="1:7">
      <c r="A293" s="1">
        <v>260</v>
      </c>
      <c r="B293" s="1">
        <v>506.46133261027597</v>
      </c>
      <c r="C293" s="1">
        <v>6.5386673897240257</v>
      </c>
      <c r="D293" s="1">
        <v>0.20514753192554649</v>
      </c>
      <c r="F293" s="1">
        <v>52.318548387096769</v>
      </c>
      <c r="G293" s="1">
        <v>569</v>
      </c>
    </row>
    <row r="294" spans="1:7">
      <c r="A294" s="1">
        <v>261</v>
      </c>
      <c r="B294" s="1">
        <v>927.84249199119836</v>
      </c>
      <c r="C294" s="1">
        <v>-37.842491991198358</v>
      </c>
      <c r="D294" s="1">
        <v>-1.1872899126368108</v>
      </c>
      <c r="F294" s="1">
        <v>52.520161290322577</v>
      </c>
      <c r="G294" s="1">
        <v>570</v>
      </c>
    </row>
    <row r="295" spans="1:7">
      <c r="A295" s="1">
        <v>262</v>
      </c>
      <c r="B295" s="1">
        <v>508.01820293809544</v>
      </c>
      <c r="C295" s="1">
        <v>-5.0182029380954418</v>
      </c>
      <c r="D295" s="1">
        <v>-0.15744369396579083</v>
      </c>
      <c r="F295" s="1">
        <v>52.721774193548384</v>
      </c>
      <c r="G295" s="1">
        <v>570</v>
      </c>
    </row>
    <row r="296" spans="1:7">
      <c r="A296" s="1">
        <v>263</v>
      </c>
      <c r="B296" s="1">
        <v>724.58565325022096</v>
      </c>
      <c r="C296" s="1">
        <v>-24.585653250220957</v>
      </c>
      <c r="D296" s="1">
        <v>-0.77136299867257752</v>
      </c>
      <c r="F296" s="1">
        <v>52.923387096774192</v>
      </c>
      <c r="G296" s="1">
        <v>572</v>
      </c>
    </row>
    <row r="297" spans="1:7">
      <c r="A297" s="1">
        <v>264</v>
      </c>
      <c r="B297" s="1">
        <v>1475.0943954762279</v>
      </c>
      <c r="C297" s="1">
        <v>-34.094395476227874</v>
      </c>
      <c r="D297" s="1">
        <v>-1.0696951943807123</v>
      </c>
      <c r="F297" s="1">
        <v>53.125</v>
      </c>
      <c r="G297" s="1">
        <v>574</v>
      </c>
    </row>
    <row r="298" spans="1:7">
      <c r="A298" s="1">
        <v>265</v>
      </c>
      <c r="B298" s="1">
        <v>871.48024008883021</v>
      </c>
      <c r="C298" s="1">
        <v>-10.480240088830215</v>
      </c>
      <c r="D298" s="1">
        <v>-0.32881247203207753</v>
      </c>
      <c r="F298" s="1">
        <v>53.326612903225801</v>
      </c>
      <c r="G298" s="1">
        <v>574</v>
      </c>
    </row>
    <row r="299" spans="1:7">
      <c r="A299" s="1">
        <v>266</v>
      </c>
      <c r="B299" s="1">
        <v>484.88612078058884</v>
      </c>
      <c r="C299" s="1">
        <v>8.1138792194111602</v>
      </c>
      <c r="D299" s="1">
        <v>0.25456904243517942</v>
      </c>
      <c r="F299" s="1">
        <v>53.528225806451609</v>
      </c>
      <c r="G299" s="1">
        <v>575</v>
      </c>
    </row>
    <row r="300" spans="1:7">
      <c r="A300" s="1">
        <v>267</v>
      </c>
      <c r="B300" s="1">
        <v>1390.6577064150201</v>
      </c>
      <c r="C300" s="1">
        <v>21.342293584979871</v>
      </c>
      <c r="D300" s="1">
        <v>0.66960415534668105</v>
      </c>
      <c r="F300" s="1">
        <v>53.729838709677416</v>
      </c>
      <c r="G300" s="1">
        <v>575</v>
      </c>
    </row>
    <row r="301" spans="1:7">
      <c r="A301" s="1">
        <v>268</v>
      </c>
      <c r="B301" s="1">
        <v>1033.3977882318543</v>
      </c>
      <c r="C301" s="1">
        <v>20.602211768145708</v>
      </c>
      <c r="D301" s="1">
        <v>0.6463844457182164</v>
      </c>
      <c r="F301" s="1">
        <v>53.931451612903224</v>
      </c>
      <c r="G301" s="1">
        <v>582</v>
      </c>
    </row>
    <row r="302" spans="1:7">
      <c r="A302" s="1">
        <v>269</v>
      </c>
      <c r="B302" s="1">
        <v>2449.0794584895066</v>
      </c>
      <c r="C302" s="1">
        <v>45.920541510493422</v>
      </c>
      <c r="D302" s="1">
        <v>1.4407348155324871</v>
      </c>
      <c r="F302" s="1">
        <v>54.133064516129032</v>
      </c>
      <c r="G302" s="1">
        <v>586</v>
      </c>
    </row>
    <row r="303" spans="1:7">
      <c r="A303" s="1">
        <v>270</v>
      </c>
      <c r="B303" s="1">
        <v>914.11904714564287</v>
      </c>
      <c r="C303" s="1">
        <v>18.880952854357133</v>
      </c>
      <c r="D303" s="1">
        <v>0.59238077846890602</v>
      </c>
      <c r="F303" s="1">
        <v>54.334677419354833</v>
      </c>
      <c r="G303" s="1">
        <v>587</v>
      </c>
    </row>
    <row r="304" spans="1:7">
      <c r="A304" s="1">
        <v>271</v>
      </c>
      <c r="B304" s="1">
        <v>883.00008573027765</v>
      </c>
      <c r="C304" s="1">
        <v>0.99991426972235331</v>
      </c>
      <c r="D304" s="1">
        <v>3.1371827368532626E-2</v>
      </c>
      <c r="F304" s="1">
        <v>54.536290322580641</v>
      </c>
      <c r="G304" s="1">
        <v>591</v>
      </c>
    </row>
    <row r="305" spans="1:7">
      <c r="A305" s="1">
        <v>272</v>
      </c>
      <c r="B305" s="1">
        <v>3798.8316489907602</v>
      </c>
      <c r="C305" s="1">
        <v>-116.83164899076019</v>
      </c>
      <c r="D305" s="1">
        <v>-3.6655365707870655</v>
      </c>
      <c r="F305" s="1">
        <v>54.737903225806448</v>
      </c>
      <c r="G305" s="1">
        <v>591</v>
      </c>
    </row>
    <row r="306" spans="1:7">
      <c r="A306" s="1">
        <v>273</v>
      </c>
      <c r="B306" s="1">
        <v>714.28160714903834</v>
      </c>
      <c r="C306" s="1">
        <v>1.7183928509616635</v>
      </c>
      <c r="D306" s="1">
        <v>5.3913745912095939E-2</v>
      </c>
      <c r="F306" s="1">
        <v>54.939516129032256</v>
      </c>
      <c r="G306" s="1">
        <v>592</v>
      </c>
    </row>
    <row r="307" spans="1:7">
      <c r="A307" s="1">
        <v>274</v>
      </c>
      <c r="B307" s="1">
        <v>1623.5963223885067</v>
      </c>
      <c r="C307" s="1">
        <v>19.403677611493322</v>
      </c>
      <c r="D307" s="1">
        <v>0.60878101530789841</v>
      </c>
      <c r="F307" s="1">
        <v>55.141129032258064</v>
      </c>
      <c r="G307" s="1">
        <v>594</v>
      </c>
    </row>
    <row r="308" spans="1:7">
      <c r="A308" s="1">
        <v>275</v>
      </c>
      <c r="B308" s="1">
        <v>988.77107246182243</v>
      </c>
      <c r="C308" s="1">
        <v>-41.771072461822428</v>
      </c>
      <c r="D308" s="1">
        <v>-1.3105472278484729</v>
      </c>
      <c r="F308" s="1">
        <v>55.342741935483865</v>
      </c>
      <c r="G308" s="1">
        <v>597</v>
      </c>
    </row>
    <row r="309" spans="1:7">
      <c r="A309" s="1">
        <v>276</v>
      </c>
      <c r="B309" s="1">
        <v>2468.4968210761967</v>
      </c>
      <c r="C309" s="1">
        <v>-11.496821076196738</v>
      </c>
      <c r="D309" s="1">
        <v>-0.36070720961858133</v>
      </c>
      <c r="F309" s="1">
        <v>55.544354838709673</v>
      </c>
      <c r="G309" s="1">
        <v>597</v>
      </c>
    </row>
    <row r="310" spans="1:7">
      <c r="A310" s="1">
        <v>277</v>
      </c>
      <c r="B310" s="1">
        <v>716.45552844509655</v>
      </c>
      <c r="C310" s="1">
        <v>3.5444715549034527</v>
      </c>
      <c r="D310" s="1">
        <v>0.11120608346151668</v>
      </c>
      <c r="F310" s="1">
        <v>55.74596774193548</v>
      </c>
      <c r="G310" s="1">
        <v>602</v>
      </c>
    </row>
    <row r="311" spans="1:7">
      <c r="A311" s="1">
        <v>278</v>
      </c>
      <c r="B311" s="1">
        <v>873.59489517469899</v>
      </c>
      <c r="C311" s="1">
        <v>-1.5948951746989906</v>
      </c>
      <c r="D311" s="1">
        <v>-5.0039065954579881E-2</v>
      </c>
      <c r="F311" s="1">
        <v>55.947580645161288</v>
      </c>
      <c r="G311" s="1">
        <v>607</v>
      </c>
    </row>
    <row r="312" spans="1:7">
      <c r="A312" s="1">
        <v>279</v>
      </c>
      <c r="B312" s="1">
        <v>2220.7120115130974</v>
      </c>
      <c r="C312" s="1">
        <v>-27.712011513097423</v>
      </c>
      <c r="D312" s="1">
        <v>-0.86945097949755346</v>
      </c>
      <c r="F312" s="1">
        <v>56.149193548387096</v>
      </c>
      <c r="G312" s="1">
        <v>614</v>
      </c>
    </row>
    <row r="313" spans="1:7">
      <c r="A313" s="1">
        <v>280</v>
      </c>
      <c r="B313" s="1">
        <v>1408.7984626174944</v>
      </c>
      <c r="C313" s="1">
        <v>-27.798462617494351</v>
      </c>
      <c r="D313" s="1">
        <v>-0.87216334115203065</v>
      </c>
      <c r="F313" s="1">
        <v>56.350806451612904</v>
      </c>
      <c r="G313" s="1">
        <v>614</v>
      </c>
    </row>
    <row r="314" spans="1:7">
      <c r="A314" s="1">
        <v>281</v>
      </c>
      <c r="B314" s="1">
        <v>1560.0544967126571</v>
      </c>
      <c r="C314" s="1">
        <v>-23.054496712657055</v>
      </c>
      <c r="D314" s="1">
        <v>-0.72332370167965354</v>
      </c>
      <c r="F314" s="1">
        <v>56.552419354838705</v>
      </c>
      <c r="G314" s="1">
        <v>616</v>
      </c>
    </row>
    <row r="315" spans="1:7">
      <c r="A315" s="1">
        <v>282</v>
      </c>
      <c r="B315" s="1">
        <v>844.61891776496111</v>
      </c>
      <c r="C315" s="1">
        <v>-1.6189177649611111</v>
      </c>
      <c r="D315" s="1">
        <v>-5.0792763123895711E-2</v>
      </c>
      <c r="F315" s="1">
        <v>56.754032258064512</v>
      </c>
      <c r="G315" s="1">
        <v>618</v>
      </c>
    </row>
    <row r="316" spans="1:7">
      <c r="A316" s="1">
        <v>283</v>
      </c>
      <c r="B316" s="1">
        <v>429.18048495851485</v>
      </c>
      <c r="C316" s="1">
        <v>-46.180484958514853</v>
      </c>
      <c r="D316" s="1">
        <v>-1.4488904156912623</v>
      </c>
      <c r="F316" s="1">
        <v>56.95564516129032</v>
      </c>
      <c r="G316" s="1">
        <v>620</v>
      </c>
    </row>
    <row r="317" spans="1:7">
      <c r="A317" s="1">
        <v>284</v>
      </c>
      <c r="B317" s="1">
        <v>861.38381163987697</v>
      </c>
      <c r="C317" s="1">
        <v>-1.3838116398769671</v>
      </c>
      <c r="D317" s="1">
        <v>-4.3416421978696912E-2</v>
      </c>
      <c r="F317" s="1">
        <v>57.157258064516128</v>
      </c>
      <c r="G317" s="1">
        <v>623</v>
      </c>
    </row>
    <row r="318" spans="1:7">
      <c r="A318" s="1">
        <v>285</v>
      </c>
      <c r="B318" s="1">
        <v>1088.3934692172265</v>
      </c>
      <c r="C318" s="1">
        <v>-50.393469217226539</v>
      </c>
      <c r="D318" s="1">
        <v>-1.5810707624197353</v>
      </c>
      <c r="F318" s="1">
        <v>57.358870967741936</v>
      </c>
      <c r="G318" s="1">
        <v>625</v>
      </c>
    </row>
    <row r="319" spans="1:7">
      <c r="A319" s="1">
        <v>286</v>
      </c>
      <c r="B319" s="1">
        <v>125.84839646752648</v>
      </c>
      <c r="C319" s="1">
        <v>19.151603532473516</v>
      </c>
      <c r="D319" s="1">
        <v>0.60087231280154541</v>
      </c>
      <c r="F319" s="1">
        <v>57.560483870967737</v>
      </c>
      <c r="G319" s="1">
        <v>626</v>
      </c>
    </row>
    <row r="320" spans="1:7">
      <c r="A320" s="1">
        <v>287</v>
      </c>
      <c r="B320" s="1">
        <v>586.19503397977724</v>
      </c>
      <c r="C320" s="1">
        <v>4.8049660202227642</v>
      </c>
      <c r="D320" s="1">
        <v>0.15075348863653082</v>
      </c>
      <c r="F320" s="1">
        <v>57.762096774193544</v>
      </c>
      <c r="G320" s="1">
        <v>627</v>
      </c>
    </row>
    <row r="321" spans="1:7">
      <c r="A321" s="1">
        <v>288</v>
      </c>
      <c r="B321" s="1">
        <v>660.66796528887744</v>
      </c>
      <c r="C321" s="1">
        <v>20.33203471112256</v>
      </c>
      <c r="D321" s="1">
        <v>0.63790777101867246</v>
      </c>
      <c r="F321" s="1">
        <v>57.963709677419352</v>
      </c>
      <c r="G321" s="1">
        <v>631</v>
      </c>
    </row>
    <row r="322" spans="1:7">
      <c r="A322" s="1">
        <v>289</v>
      </c>
      <c r="B322" s="1">
        <v>565.80616464472746</v>
      </c>
      <c r="C322" s="1">
        <v>-5.8061646447274597</v>
      </c>
      <c r="D322" s="1">
        <v>-0.18216561201616327</v>
      </c>
      <c r="F322" s="1">
        <v>58.16532258064516</v>
      </c>
      <c r="G322" s="1">
        <v>631</v>
      </c>
    </row>
    <row r="323" spans="1:7">
      <c r="A323" s="1">
        <v>290</v>
      </c>
      <c r="B323" s="1">
        <v>575.69138669276481</v>
      </c>
      <c r="C323" s="1">
        <v>-6.6913866927648087</v>
      </c>
      <c r="D323" s="1">
        <v>-0.2099390263125287</v>
      </c>
      <c r="F323" s="1">
        <v>58.366935483870968</v>
      </c>
      <c r="G323" s="1">
        <v>632</v>
      </c>
    </row>
    <row r="324" spans="1:7">
      <c r="A324" s="1">
        <v>291</v>
      </c>
      <c r="B324" s="1">
        <v>655.0924762986615</v>
      </c>
      <c r="C324" s="1">
        <v>0.90752370133850491</v>
      </c>
      <c r="D324" s="1">
        <v>2.8473117899546332E-2</v>
      </c>
      <c r="F324" s="1">
        <v>58.568548387096769</v>
      </c>
      <c r="G324" s="1">
        <v>633</v>
      </c>
    </row>
    <row r="325" spans="1:7">
      <c r="A325" s="1">
        <v>292</v>
      </c>
      <c r="B325" s="1">
        <v>1147.1013211995639</v>
      </c>
      <c r="C325" s="1">
        <v>-9.1013211995639267</v>
      </c>
      <c r="D325" s="1">
        <v>-0.28554955774115282</v>
      </c>
      <c r="F325" s="1">
        <v>58.770161290322577</v>
      </c>
      <c r="G325" s="1">
        <v>638</v>
      </c>
    </row>
    <row r="326" spans="1:7">
      <c r="A326" s="1">
        <v>293</v>
      </c>
      <c r="B326" s="1">
        <v>670.72469866149663</v>
      </c>
      <c r="C326" s="1">
        <v>0.27530133850336824</v>
      </c>
      <c r="D326" s="1">
        <v>8.6374465565450843E-3</v>
      </c>
      <c r="F326" s="1">
        <v>58.971774193548384</v>
      </c>
      <c r="G326" s="1">
        <v>639</v>
      </c>
    </row>
    <row r="327" spans="1:7">
      <c r="A327" s="1">
        <v>294</v>
      </c>
      <c r="B327" s="1">
        <v>524.88977061826949</v>
      </c>
      <c r="C327" s="1">
        <v>-1.8897706182694947</v>
      </c>
      <c r="D327" s="1">
        <v>-5.9290640605556721E-2</v>
      </c>
      <c r="F327" s="1">
        <v>59.173387096774192</v>
      </c>
      <c r="G327" s="1">
        <v>640</v>
      </c>
    </row>
    <row r="328" spans="1:7">
      <c r="A328" s="1">
        <v>295</v>
      </c>
      <c r="B328" s="1">
        <v>573.4086750983796</v>
      </c>
      <c r="C328" s="1">
        <v>-5.4086750983796037</v>
      </c>
      <c r="D328" s="1">
        <v>-0.16969456944139949</v>
      </c>
      <c r="F328" s="1">
        <v>59.375</v>
      </c>
      <c r="G328" s="1">
        <v>642</v>
      </c>
    </row>
    <row r="329" spans="1:7">
      <c r="A329" s="1">
        <v>296</v>
      </c>
      <c r="B329" s="1">
        <v>847.38563987294503</v>
      </c>
      <c r="C329" s="1">
        <v>-13.385639872945035</v>
      </c>
      <c r="D329" s="1">
        <v>-0.41996798728353119</v>
      </c>
      <c r="F329" s="1">
        <v>59.576612903225801</v>
      </c>
      <c r="G329" s="1">
        <v>642</v>
      </c>
    </row>
    <row r="330" spans="1:7">
      <c r="A330" s="1">
        <v>297</v>
      </c>
      <c r="B330" s="1">
        <v>755.64148336776077</v>
      </c>
      <c r="C330" s="1">
        <v>23.35851663223923</v>
      </c>
      <c r="D330" s="1">
        <v>0.73286217984976254</v>
      </c>
      <c r="F330" s="1">
        <v>59.778225806451609</v>
      </c>
      <c r="G330" s="1">
        <v>642</v>
      </c>
    </row>
    <row r="331" spans="1:7">
      <c r="A331" s="1">
        <v>298</v>
      </c>
      <c r="B331" s="1">
        <v>508.62866449134418</v>
      </c>
      <c r="C331" s="1">
        <v>-5.6286644913441819</v>
      </c>
      <c r="D331" s="1">
        <v>-0.17659663041599621</v>
      </c>
      <c r="F331" s="1">
        <v>59.979838709677416</v>
      </c>
      <c r="G331" s="1">
        <v>646</v>
      </c>
    </row>
    <row r="332" spans="1:7">
      <c r="A332" s="1">
        <v>299</v>
      </c>
      <c r="B332" s="1">
        <v>1228.1700715325396</v>
      </c>
      <c r="C332" s="1">
        <v>0.82992846746037685</v>
      </c>
      <c r="D332" s="1">
        <v>2.6038604906225934E-2</v>
      </c>
      <c r="F332" s="1">
        <v>60.181451612903224</v>
      </c>
      <c r="G332" s="1">
        <v>648</v>
      </c>
    </row>
    <row r="333" spans="1:7">
      <c r="A333" s="1">
        <v>300</v>
      </c>
      <c r="B333" s="1">
        <v>717.83632758630097</v>
      </c>
      <c r="C333" s="1">
        <v>-12.836327586300968</v>
      </c>
      <c r="D333" s="1">
        <v>-0.40273357954495909</v>
      </c>
      <c r="F333" s="1">
        <v>60.383064516129032</v>
      </c>
      <c r="G333" s="1">
        <v>652</v>
      </c>
    </row>
    <row r="334" spans="1:7">
      <c r="A334" s="1">
        <v>301</v>
      </c>
      <c r="B334" s="1">
        <v>735.66129316138267</v>
      </c>
      <c r="C334" s="1">
        <v>-20.661293161382673</v>
      </c>
      <c r="D334" s="1">
        <v>-0.64823809590148374</v>
      </c>
      <c r="F334" s="1">
        <v>60.584677419354833</v>
      </c>
      <c r="G334" s="1">
        <v>654</v>
      </c>
    </row>
    <row r="335" spans="1:7">
      <c r="A335" s="1">
        <v>302</v>
      </c>
      <c r="B335" s="1">
        <v>689.89614891129679</v>
      </c>
      <c r="C335" s="1">
        <v>35.103851088703209</v>
      </c>
      <c r="D335" s="1">
        <v>1.1013663767707444</v>
      </c>
      <c r="F335" s="1">
        <v>60.786290322580641</v>
      </c>
      <c r="G335" s="1">
        <v>655</v>
      </c>
    </row>
    <row r="336" spans="1:7">
      <c r="A336" s="1">
        <v>303</v>
      </c>
      <c r="B336" s="1">
        <v>655.21972111208629</v>
      </c>
      <c r="C336" s="1">
        <v>20.78027888791371</v>
      </c>
      <c r="D336" s="1">
        <v>0.65197121561492433</v>
      </c>
      <c r="F336" s="1">
        <v>60.987903225806448</v>
      </c>
      <c r="G336" s="1">
        <v>656</v>
      </c>
    </row>
    <row r="337" spans="1:7">
      <c r="A337" s="1">
        <v>304</v>
      </c>
      <c r="B337" s="1">
        <v>663.95760521657053</v>
      </c>
      <c r="C337" s="1">
        <v>19.042394783429472</v>
      </c>
      <c r="D337" s="1">
        <v>0.59744594103559956</v>
      </c>
      <c r="F337" s="1">
        <v>61.189516129032256</v>
      </c>
      <c r="G337" s="1">
        <v>656</v>
      </c>
    </row>
    <row r="338" spans="1:7">
      <c r="A338" s="1">
        <v>305</v>
      </c>
      <c r="B338" s="1">
        <v>923.47153986482795</v>
      </c>
      <c r="C338" s="1">
        <v>10.528460135172054</v>
      </c>
      <c r="D338" s="1">
        <v>0.3303253527012962</v>
      </c>
      <c r="F338" s="1">
        <v>61.391129032258064</v>
      </c>
      <c r="G338" s="1">
        <v>658</v>
      </c>
    </row>
    <row r="339" spans="1:7">
      <c r="A339" s="1">
        <v>306</v>
      </c>
      <c r="B339" s="1">
        <v>727.65917415681031</v>
      </c>
      <c r="C339" s="1">
        <v>2.3408258431896911</v>
      </c>
      <c r="D339" s="1">
        <v>7.3442280479443317E-2</v>
      </c>
      <c r="F339" s="1">
        <v>61.592741935483865</v>
      </c>
      <c r="G339" s="1">
        <v>658</v>
      </c>
    </row>
    <row r="340" spans="1:7">
      <c r="A340" s="1">
        <v>307</v>
      </c>
      <c r="B340" s="1">
        <v>659.85191513486654</v>
      </c>
      <c r="C340" s="1">
        <v>-1.8519151348665446</v>
      </c>
      <c r="D340" s="1">
        <v>-5.8102943093649564E-2</v>
      </c>
      <c r="F340" s="1">
        <v>61.794354838709673</v>
      </c>
      <c r="G340" s="1">
        <v>659</v>
      </c>
    </row>
    <row r="341" spans="1:7">
      <c r="A341" s="1">
        <v>308</v>
      </c>
      <c r="B341" s="1">
        <v>609.75009464404434</v>
      </c>
      <c r="C341" s="1">
        <v>8.2499053559556614</v>
      </c>
      <c r="D341" s="1">
        <v>0.25883679678422722</v>
      </c>
      <c r="F341" s="1">
        <v>61.99596774193548</v>
      </c>
      <c r="G341" s="1">
        <v>670</v>
      </c>
    </row>
    <row r="342" spans="1:7">
      <c r="A342" s="1">
        <v>309</v>
      </c>
      <c r="B342" s="1">
        <v>545.31500525769513</v>
      </c>
      <c r="C342" s="1">
        <v>2.6849947423048661</v>
      </c>
      <c r="D342" s="1">
        <v>8.4240413495044006E-2</v>
      </c>
      <c r="F342" s="1">
        <v>62.197580645161288</v>
      </c>
      <c r="G342" s="1">
        <v>671</v>
      </c>
    </row>
    <row r="343" spans="1:7">
      <c r="A343" s="1">
        <v>310</v>
      </c>
      <c r="B343" s="1">
        <v>613.04086463274757</v>
      </c>
      <c r="C343" s="1">
        <v>2.9591353672524292</v>
      </c>
      <c r="D343" s="1">
        <v>9.2841443224267337E-2</v>
      </c>
      <c r="F343" s="1">
        <v>62.399193548387096</v>
      </c>
      <c r="G343" s="1">
        <v>672</v>
      </c>
    </row>
    <row r="344" spans="1:7">
      <c r="A344" s="1">
        <v>311</v>
      </c>
      <c r="B344" s="1">
        <v>1627.3369716186864</v>
      </c>
      <c r="C344" s="1">
        <v>-5.336971618686448</v>
      </c>
      <c r="D344" s="1">
        <v>-0.16744490739059051</v>
      </c>
      <c r="F344" s="1">
        <v>62.600806451612897</v>
      </c>
      <c r="G344" s="1">
        <v>676</v>
      </c>
    </row>
    <row r="345" spans="1:7">
      <c r="A345" s="1">
        <v>312</v>
      </c>
      <c r="B345" s="1">
        <v>1415.0267005999649</v>
      </c>
      <c r="C345" s="1">
        <v>10.973299400035103</v>
      </c>
      <c r="D345" s="1">
        <v>0.34428196982998616</v>
      </c>
      <c r="F345" s="1">
        <v>62.802419354838705</v>
      </c>
      <c r="G345" s="1">
        <v>676</v>
      </c>
    </row>
    <row r="346" spans="1:7">
      <c r="A346" s="1">
        <v>313</v>
      </c>
      <c r="B346" s="1">
        <v>727.80500243909444</v>
      </c>
      <c r="C346" s="1">
        <v>-3.8050024390944372</v>
      </c>
      <c r="D346" s="1">
        <v>-0.11938011414644753</v>
      </c>
      <c r="F346" s="1">
        <v>63.004032258064512</v>
      </c>
      <c r="G346" s="1">
        <v>678</v>
      </c>
    </row>
    <row r="347" spans="1:7">
      <c r="A347" s="1">
        <v>314</v>
      </c>
      <c r="B347" s="1">
        <v>656.21193084217794</v>
      </c>
      <c r="C347" s="1">
        <v>-0.21193084217793512</v>
      </c>
      <c r="D347" s="1">
        <v>-6.6492278350223461E-3</v>
      </c>
      <c r="F347" s="1">
        <v>63.20564516129032</v>
      </c>
      <c r="G347" s="1">
        <v>681</v>
      </c>
    </row>
    <row r="348" spans="1:7">
      <c r="A348" s="1">
        <v>315</v>
      </c>
      <c r="B348" s="1">
        <v>651.27553930087709</v>
      </c>
      <c r="C348" s="1">
        <v>20.724460699122915</v>
      </c>
      <c r="D348" s="1">
        <v>0.65021994689540186</v>
      </c>
      <c r="F348" s="1">
        <v>63.407258064516128</v>
      </c>
      <c r="G348" s="1">
        <v>683</v>
      </c>
    </row>
    <row r="349" spans="1:7">
      <c r="A349" s="1">
        <v>316</v>
      </c>
      <c r="B349" s="1">
        <v>1060.1782065242974</v>
      </c>
      <c r="C349" s="1">
        <v>4.8217934757026342</v>
      </c>
      <c r="D349" s="1">
        <v>0.1512814419264791</v>
      </c>
      <c r="F349" s="1">
        <v>63.608870967741929</v>
      </c>
      <c r="G349" s="1">
        <v>684</v>
      </c>
    </row>
    <row r="350" spans="1:7">
      <c r="A350" s="1">
        <v>317</v>
      </c>
      <c r="B350" s="1">
        <v>737.8552189336051</v>
      </c>
      <c r="C350" s="1">
        <v>-4.8552189336051015</v>
      </c>
      <c r="D350" s="1">
        <v>-0.15233014952750326</v>
      </c>
      <c r="F350" s="1">
        <v>63.810483870967737</v>
      </c>
      <c r="G350" s="1">
        <v>695</v>
      </c>
    </row>
    <row r="351" spans="1:7">
      <c r="A351" s="1">
        <v>318</v>
      </c>
      <c r="B351" s="1">
        <v>548.97480333500812</v>
      </c>
      <c r="C351" s="1">
        <v>-2.9748033350081187</v>
      </c>
      <c r="D351" s="1">
        <v>-9.3333018146769156E-2</v>
      </c>
      <c r="F351" s="1">
        <v>64.012096774193537</v>
      </c>
      <c r="G351" s="1">
        <v>700</v>
      </c>
    </row>
    <row r="352" spans="1:7">
      <c r="A352" s="1">
        <v>319</v>
      </c>
      <c r="B352" s="1">
        <v>519.39955898689652</v>
      </c>
      <c r="C352" s="1">
        <v>2.6004410131034774</v>
      </c>
      <c r="D352" s="1">
        <v>8.1587581071112136E-2</v>
      </c>
      <c r="F352" s="1">
        <v>64.213709677419345</v>
      </c>
      <c r="G352" s="1">
        <v>705</v>
      </c>
    </row>
    <row r="353" spans="1:7">
      <c r="A353" s="1">
        <v>320</v>
      </c>
      <c r="B353" s="1">
        <v>1383.7286189336023</v>
      </c>
      <c r="C353" s="1">
        <v>-49.72861893360232</v>
      </c>
      <c r="D353" s="1">
        <v>-1.5602114058175234</v>
      </c>
      <c r="F353" s="1">
        <v>64.415322580645153</v>
      </c>
      <c r="G353" s="1">
        <v>706</v>
      </c>
    </row>
    <row r="354" spans="1:7">
      <c r="A354" s="1">
        <v>321</v>
      </c>
      <c r="B354" s="1">
        <v>486.91392885987011</v>
      </c>
      <c r="C354" s="1">
        <v>1.0860711401298886</v>
      </c>
      <c r="D354" s="1">
        <v>3.4074957573673861E-2</v>
      </c>
      <c r="F354" s="1">
        <v>64.616935483870961</v>
      </c>
      <c r="G354" s="1">
        <v>708</v>
      </c>
    </row>
    <row r="355" spans="1:7">
      <c r="A355" s="1">
        <v>322</v>
      </c>
      <c r="B355" s="1">
        <v>721.65262732918598</v>
      </c>
      <c r="C355" s="1">
        <v>-9.6526273291859752</v>
      </c>
      <c r="D355" s="1">
        <v>-0.30284652134036144</v>
      </c>
      <c r="F355" s="1">
        <v>64.818548387096769</v>
      </c>
      <c r="G355" s="1">
        <v>712</v>
      </c>
    </row>
    <row r="356" spans="1:7">
      <c r="A356" s="1">
        <v>323</v>
      </c>
      <c r="B356" s="1">
        <v>674.54545350833291</v>
      </c>
      <c r="C356" s="1">
        <v>-16.545453508332912</v>
      </c>
      <c r="D356" s="1">
        <v>-0.5191056142659416</v>
      </c>
      <c r="F356" s="1">
        <v>65.020161290322577</v>
      </c>
      <c r="G356" s="1">
        <v>713</v>
      </c>
    </row>
    <row r="357" spans="1:7">
      <c r="A357" s="1">
        <v>324</v>
      </c>
      <c r="B357" s="1">
        <v>517.49685027483565</v>
      </c>
      <c r="C357" s="1">
        <v>11.503149725164349</v>
      </c>
      <c r="D357" s="1">
        <v>0.36090576792392787</v>
      </c>
      <c r="F357" s="1">
        <v>65.22177419354837</v>
      </c>
      <c r="G357" s="1">
        <v>715</v>
      </c>
    </row>
    <row r="358" spans="1:7">
      <c r="A358" s="1">
        <v>325</v>
      </c>
      <c r="B358" s="1">
        <v>1189.2157480355343</v>
      </c>
      <c r="C358" s="1">
        <v>-6.2157480355342614</v>
      </c>
      <c r="D358" s="1">
        <v>-0.19501609312088547</v>
      </c>
      <c r="F358" s="1">
        <v>65.423387096774178</v>
      </c>
      <c r="G358" s="1">
        <v>716</v>
      </c>
    </row>
    <row r="359" spans="1:7">
      <c r="A359" s="1">
        <v>326</v>
      </c>
      <c r="B359" s="1">
        <v>600.21489728860797</v>
      </c>
      <c r="C359" s="1">
        <v>6.7851027113920281</v>
      </c>
      <c r="D359" s="1">
        <v>0.21287932114286018</v>
      </c>
      <c r="F359" s="1">
        <v>65.624999999999986</v>
      </c>
      <c r="G359" s="1">
        <v>720</v>
      </c>
    </row>
    <row r="360" spans="1:7">
      <c r="A360" s="1">
        <v>327</v>
      </c>
      <c r="B360" s="1">
        <v>912.80150731134552</v>
      </c>
      <c r="C360" s="1">
        <v>5.1984926886544827</v>
      </c>
      <c r="D360" s="1">
        <v>0.16310019783029167</v>
      </c>
      <c r="F360" s="1">
        <v>65.826612903225794</v>
      </c>
      <c r="G360" s="1">
        <v>724</v>
      </c>
    </row>
    <row r="361" spans="1:7">
      <c r="A361" s="1">
        <v>328</v>
      </c>
      <c r="B361" s="1">
        <v>626.33501109292251</v>
      </c>
      <c r="C361" s="1">
        <v>-0.33501109292251385</v>
      </c>
      <c r="D361" s="1">
        <v>-1.0510811268476885E-2</v>
      </c>
      <c r="F361" s="1">
        <v>66.028225806451601</v>
      </c>
      <c r="G361" s="1">
        <v>725</v>
      </c>
    </row>
    <row r="362" spans="1:7">
      <c r="A362" s="1">
        <v>329</v>
      </c>
      <c r="B362" s="1">
        <v>536.57627874138996</v>
      </c>
      <c r="C362" s="1">
        <v>-8.5762787413899559</v>
      </c>
      <c r="D362" s="1">
        <v>-0.26907660415128409</v>
      </c>
      <c r="F362" s="1">
        <v>66.229838709677409</v>
      </c>
      <c r="G362" s="1">
        <v>726</v>
      </c>
    </row>
    <row r="363" spans="1:7">
      <c r="A363" s="1">
        <v>330</v>
      </c>
      <c r="B363" s="1">
        <v>563.56777402145997</v>
      </c>
      <c r="C363" s="1">
        <v>-3.567774021459968</v>
      </c>
      <c r="D363" s="1">
        <v>-0.11193718709730638</v>
      </c>
      <c r="F363" s="1">
        <v>66.431451612903217</v>
      </c>
      <c r="G363" s="1">
        <v>727</v>
      </c>
    </row>
    <row r="364" spans="1:7">
      <c r="A364" s="1">
        <v>331</v>
      </c>
      <c r="B364" s="1">
        <v>1644.2907590152813</v>
      </c>
      <c r="C364" s="1">
        <v>-45.29075901528131</v>
      </c>
      <c r="D364" s="1">
        <v>-1.4209756938579816</v>
      </c>
      <c r="F364" s="1">
        <v>66.633064516129025</v>
      </c>
      <c r="G364" s="1">
        <v>730</v>
      </c>
    </row>
    <row r="365" spans="1:7">
      <c r="A365" s="1">
        <v>332</v>
      </c>
      <c r="B365" s="1">
        <v>589.98229438044018</v>
      </c>
      <c r="C365" s="1">
        <v>4.0177056195598198</v>
      </c>
      <c r="D365" s="1">
        <v>0.12605357372228765</v>
      </c>
      <c r="F365" s="1">
        <v>66.834677419354833</v>
      </c>
      <c r="G365" s="1">
        <v>733</v>
      </c>
    </row>
    <row r="366" spans="1:7">
      <c r="A366" s="1">
        <v>333</v>
      </c>
      <c r="B366" s="1">
        <v>475.7221291844682</v>
      </c>
      <c r="C366" s="1">
        <v>3.2778708155317986</v>
      </c>
      <c r="D366" s="1">
        <v>0.1028416140013368</v>
      </c>
      <c r="F366" s="1">
        <v>67.036290322580641</v>
      </c>
      <c r="G366" s="1">
        <v>740</v>
      </c>
    </row>
    <row r="367" spans="1:7">
      <c r="A367" s="1">
        <v>334</v>
      </c>
      <c r="B367" s="1">
        <v>487.29895539536074</v>
      </c>
      <c r="C367" s="1">
        <v>-2.2989553953607356</v>
      </c>
      <c r="D367" s="1">
        <v>-7.2128615397437965E-2</v>
      </c>
      <c r="F367" s="1">
        <v>67.237903225806434</v>
      </c>
      <c r="G367" s="1">
        <v>742</v>
      </c>
    </row>
    <row r="368" spans="1:7">
      <c r="A368" s="1">
        <v>335</v>
      </c>
      <c r="B368" s="1">
        <v>662.21562513266406</v>
      </c>
      <c r="C368" s="1">
        <v>43.784374867335941</v>
      </c>
      <c r="D368" s="1">
        <v>1.3737136186271137</v>
      </c>
      <c r="F368" s="1">
        <v>67.439516129032242</v>
      </c>
      <c r="G368" s="1">
        <v>756</v>
      </c>
    </row>
    <row r="369" spans="1:7">
      <c r="A369" s="1">
        <v>336</v>
      </c>
      <c r="B369" s="1">
        <v>857.72876470354038</v>
      </c>
      <c r="C369" s="1">
        <v>17.271235296459622</v>
      </c>
      <c r="D369" s="1">
        <v>0.5418766673989851</v>
      </c>
      <c r="F369" s="1">
        <v>67.64112903225805</v>
      </c>
      <c r="G369" s="1">
        <v>759</v>
      </c>
    </row>
    <row r="370" spans="1:7">
      <c r="A370" s="1">
        <v>337</v>
      </c>
      <c r="B370" s="1">
        <v>529.96581548877134</v>
      </c>
      <c r="C370" s="1">
        <v>39.034184511228659</v>
      </c>
      <c r="D370" s="1">
        <v>1.2246786900018374</v>
      </c>
      <c r="F370" s="1">
        <v>67.842741935483858</v>
      </c>
      <c r="G370" s="1">
        <v>770</v>
      </c>
    </row>
    <row r="371" spans="1:7">
      <c r="A371" s="1">
        <v>338</v>
      </c>
      <c r="B371" s="1">
        <v>405.43094402272163</v>
      </c>
      <c r="C371" s="1">
        <v>9.5690559772783672</v>
      </c>
      <c r="D371" s="1">
        <v>0.30022451052964627</v>
      </c>
      <c r="F371" s="1">
        <v>68.044354838709666</v>
      </c>
      <c r="G371" s="1">
        <v>779</v>
      </c>
    </row>
    <row r="372" spans="1:7">
      <c r="A372" s="1">
        <v>339</v>
      </c>
      <c r="B372" s="1">
        <v>599.77096654663615</v>
      </c>
      <c r="C372" s="1">
        <v>25.229033453363854</v>
      </c>
      <c r="D372" s="1">
        <v>0.79154874186727653</v>
      </c>
      <c r="F372" s="1">
        <v>68.245967741935473</v>
      </c>
      <c r="G372" s="1">
        <v>783</v>
      </c>
    </row>
    <row r="373" spans="1:7">
      <c r="A373" s="1">
        <v>340</v>
      </c>
      <c r="B373" s="1">
        <v>434.34319537528222</v>
      </c>
      <c r="C373" s="1">
        <v>-2.343195375282221</v>
      </c>
      <c r="D373" s="1">
        <v>-7.3516623404633982E-2</v>
      </c>
      <c r="F373" s="1">
        <v>68.447580645161281</v>
      </c>
      <c r="G373" s="1">
        <v>790</v>
      </c>
    </row>
    <row r="374" spans="1:7">
      <c r="A374" s="1">
        <v>341</v>
      </c>
      <c r="B374" s="1">
        <v>318.54390699310613</v>
      </c>
      <c r="C374" s="1">
        <v>3.456093006893866</v>
      </c>
      <c r="D374" s="1">
        <v>0.10843324919442678</v>
      </c>
      <c r="F374" s="1">
        <v>68.649193548387089</v>
      </c>
      <c r="G374" s="1">
        <v>808</v>
      </c>
    </row>
    <row r="375" spans="1:7">
      <c r="A375" s="1">
        <v>342</v>
      </c>
      <c r="B375" s="1">
        <v>489.98404415716817</v>
      </c>
      <c r="C375" s="1">
        <v>19.015955842831829</v>
      </c>
      <c r="D375" s="1">
        <v>0.59661643204132697</v>
      </c>
      <c r="F375" s="1">
        <v>68.850806451612897</v>
      </c>
      <c r="G375" s="1">
        <v>827</v>
      </c>
    </row>
    <row r="376" spans="1:7">
      <c r="A376" s="1">
        <v>343</v>
      </c>
      <c r="B376" s="1">
        <v>1682.3658189053826</v>
      </c>
      <c r="C376" s="1">
        <v>19.634181094617361</v>
      </c>
      <c r="D376" s="1">
        <v>0.61601295078414753</v>
      </c>
      <c r="F376" s="1">
        <v>69.052419354838705</v>
      </c>
      <c r="G376" s="1">
        <v>834</v>
      </c>
    </row>
    <row r="377" spans="1:7">
      <c r="A377" s="1">
        <v>344</v>
      </c>
      <c r="B377" s="1">
        <v>356.31045917802828</v>
      </c>
      <c r="C377" s="1">
        <v>-0.31045917802828171</v>
      </c>
      <c r="D377" s="1">
        <v>-9.740506794431697E-3</v>
      </c>
      <c r="F377" s="1">
        <v>69.254032258064512</v>
      </c>
      <c r="G377" s="1">
        <v>837</v>
      </c>
    </row>
    <row r="378" spans="1:7">
      <c r="A378" s="1">
        <v>345</v>
      </c>
      <c r="B378" s="1">
        <v>467.05941324885242</v>
      </c>
      <c r="C378" s="1">
        <v>16.940586751147578</v>
      </c>
      <c r="D378" s="1">
        <v>0.53150272895517614</v>
      </c>
      <c r="F378" s="1">
        <v>69.455645161290306</v>
      </c>
      <c r="G378" s="1">
        <v>838</v>
      </c>
    </row>
    <row r="379" spans="1:7">
      <c r="A379" s="1">
        <v>346</v>
      </c>
      <c r="B379" s="1">
        <v>1623.0320223580359</v>
      </c>
      <c r="C379" s="1">
        <v>13.967977641964126</v>
      </c>
      <c r="D379" s="1">
        <v>0.43823855358409625</v>
      </c>
      <c r="F379" s="1">
        <v>69.657258064516114</v>
      </c>
      <c r="G379" s="1">
        <v>843</v>
      </c>
    </row>
    <row r="380" spans="1:7">
      <c r="A380" s="1">
        <v>347</v>
      </c>
      <c r="B380" s="1">
        <v>575.02502041881974</v>
      </c>
      <c r="C380" s="1">
        <v>11.974979581180264</v>
      </c>
      <c r="D380" s="1">
        <v>0.37570920181667655</v>
      </c>
      <c r="F380" s="1">
        <v>69.858870967741922</v>
      </c>
      <c r="G380" s="1">
        <v>847</v>
      </c>
    </row>
    <row r="381" spans="1:7">
      <c r="A381" s="1">
        <v>348</v>
      </c>
      <c r="B381" s="1">
        <v>536.10530753049875</v>
      </c>
      <c r="C381" s="1">
        <v>18.894692469501251</v>
      </c>
      <c r="D381" s="1">
        <v>0.59281185225939315</v>
      </c>
      <c r="F381" s="1">
        <v>70.06048387096773</v>
      </c>
      <c r="G381" s="1">
        <v>860</v>
      </c>
    </row>
    <row r="382" spans="1:7">
      <c r="A382" s="1">
        <v>349</v>
      </c>
      <c r="B382" s="1">
        <v>1588.5740371139145</v>
      </c>
      <c r="C382" s="1">
        <v>-18.574037113914528</v>
      </c>
      <c r="D382" s="1">
        <v>-0.58275144531765066</v>
      </c>
      <c r="F382" s="1">
        <v>70.262096774193537</v>
      </c>
      <c r="G382" s="1">
        <v>861</v>
      </c>
    </row>
    <row r="383" spans="1:7">
      <c r="A383" s="1">
        <v>350</v>
      </c>
      <c r="B383" s="1">
        <v>668.8139794166832</v>
      </c>
      <c r="C383" s="1">
        <v>7.1860205833168038</v>
      </c>
      <c r="D383" s="1">
        <v>0.22545792577711141</v>
      </c>
      <c r="F383" s="1">
        <v>70.463709677419345</v>
      </c>
      <c r="G383" s="1">
        <v>861</v>
      </c>
    </row>
    <row r="384" spans="1:7">
      <c r="A384" s="1">
        <v>351</v>
      </c>
      <c r="B384" s="1">
        <v>487.90998899318106</v>
      </c>
      <c r="C384" s="1">
        <v>7.0900110068189406</v>
      </c>
      <c r="D384" s="1">
        <v>0.22244567167611409</v>
      </c>
      <c r="F384" s="1">
        <v>70.665322580645153</v>
      </c>
      <c r="G384" s="1">
        <v>863</v>
      </c>
    </row>
    <row r="385" spans="1:7">
      <c r="A385" s="1">
        <v>352</v>
      </c>
      <c r="B385" s="1">
        <v>547.544722176812</v>
      </c>
      <c r="C385" s="1">
        <v>13.455277823187998</v>
      </c>
      <c r="D385" s="1">
        <v>0.42215284434525441</v>
      </c>
      <c r="F385" s="1">
        <v>70.866935483870961</v>
      </c>
      <c r="G385" s="1">
        <v>872</v>
      </c>
    </row>
    <row r="386" spans="1:7">
      <c r="A386" s="1">
        <v>353</v>
      </c>
      <c r="B386" s="1">
        <v>450.79957015824124</v>
      </c>
      <c r="C386" s="1">
        <v>30.200429841758762</v>
      </c>
      <c r="D386" s="1">
        <v>0.94752390293841282</v>
      </c>
      <c r="F386" s="1">
        <v>71.068548387096769</v>
      </c>
      <c r="G386" s="1">
        <v>875</v>
      </c>
    </row>
    <row r="387" spans="1:7">
      <c r="A387" s="1">
        <v>354</v>
      </c>
      <c r="B387" s="1">
        <v>489.06764274457942</v>
      </c>
      <c r="C387" s="1">
        <v>54.932357255420584</v>
      </c>
      <c r="D387" s="1">
        <v>1.7234761828552889</v>
      </c>
      <c r="F387" s="1">
        <v>71.270161290322577</v>
      </c>
      <c r="G387" s="1">
        <v>884</v>
      </c>
    </row>
    <row r="388" spans="1:7">
      <c r="A388" s="1">
        <v>355</v>
      </c>
      <c r="B388" s="1">
        <v>468.33380716036913</v>
      </c>
      <c r="C388" s="1">
        <v>23.666192839630867</v>
      </c>
      <c r="D388" s="1">
        <v>0.7425153722843254</v>
      </c>
      <c r="F388" s="1">
        <v>71.47177419354837</v>
      </c>
      <c r="G388" s="1">
        <v>890</v>
      </c>
    </row>
    <row r="389" spans="1:7">
      <c r="A389" s="1">
        <v>356</v>
      </c>
      <c r="B389" s="1">
        <v>617.97826470267194</v>
      </c>
      <c r="C389" s="1">
        <v>13.021735297328064</v>
      </c>
      <c r="D389" s="1">
        <v>0.40855065694775677</v>
      </c>
      <c r="F389" s="1">
        <v>71.673387096774178</v>
      </c>
      <c r="G389" s="1">
        <v>901</v>
      </c>
    </row>
    <row r="390" spans="1:7">
      <c r="A390" s="1">
        <v>357</v>
      </c>
      <c r="B390" s="1">
        <v>544.30466562937124</v>
      </c>
      <c r="C390" s="1">
        <v>-5.3046656293712431</v>
      </c>
      <c r="D390" s="1">
        <v>-0.16643132257591667</v>
      </c>
      <c r="F390" s="1">
        <v>71.874999999999986</v>
      </c>
      <c r="G390" s="1">
        <v>906</v>
      </c>
    </row>
    <row r="391" spans="1:7">
      <c r="A391" s="1">
        <v>358</v>
      </c>
      <c r="B391" s="1">
        <v>406.10475165761346</v>
      </c>
      <c r="C391" s="1">
        <v>-0.10475165761346261</v>
      </c>
      <c r="D391" s="1">
        <v>-3.2865326745758717E-3</v>
      </c>
      <c r="F391" s="1">
        <v>72.076612903225794</v>
      </c>
      <c r="G391" s="1">
        <v>911</v>
      </c>
    </row>
    <row r="392" spans="1:7">
      <c r="A392" s="1">
        <v>359</v>
      </c>
      <c r="B392" s="1">
        <v>847.16156741171028</v>
      </c>
      <c r="C392" s="1">
        <v>13.83843258828972</v>
      </c>
      <c r="D392" s="1">
        <v>0.43417414008047733</v>
      </c>
      <c r="F392" s="1">
        <v>72.278225806451601</v>
      </c>
      <c r="G392" s="1">
        <v>916</v>
      </c>
    </row>
    <row r="393" spans="1:7">
      <c r="A393" s="1">
        <v>360</v>
      </c>
      <c r="B393" s="1">
        <v>612.65816834046473</v>
      </c>
      <c r="C393" s="1">
        <v>29.341831659535274</v>
      </c>
      <c r="D393" s="1">
        <v>0.92058579957568099</v>
      </c>
      <c r="F393" s="1">
        <v>72.479838709677409</v>
      </c>
      <c r="G393" s="1">
        <v>918</v>
      </c>
    </row>
    <row r="394" spans="1:7">
      <c r="A394" s="1">
        <v>361</v>
      </c>
      <c r="B394" s="1">
        <v>1495.3050923362289</v>
      </c>
      <c r="C394" s="1">
        <v>-10.305092336228881</v>
      </c>
      <c r="D394" s="1">
        <v>-0.32331729587050401</v>
      </c>
      <c r="F394" s="1">
        <v>72.681451612903217</v>
      </c>
      <c r="G394" s="1">
        <v>923</v>
      </c>
    </row>
    <row r="395" spans="1:7">
      <c r="A395" s="1">
        <v>362</v>
      </c>
      <c r="B395" s="1">
        <v>550.30066232149852</v>
      </c>
      <c r="C395" s="1">
        <v>4.6993376785014789</v>
      </c>
      <c r="D395" s="1">
        <v>0.14743945042140999</v>
      </c>
      <c r="F395" s="1">
        <v>72.883064516129025</v>
      </c>
      <c r="G395" s="1">
        <v>930</v>
      </c>
    </row>
    <row r="396" spans="1:7">
      <c r="A396" s="1">
        <v>363</v>
      </c>
      <c r="B396" s="1">
        <v>685.52787534976528</v>
      </c>
      <c r="C396" s="1">
        <v>56.472124650234719</v>
      </c>
      <c r="D396" s="1">
        <v>1.7717856413363817</v>
      </c>
      <c r="F396" s="1">
        <v>73.084677419354833</v>
      </c>
      <c r="G396" s="1">
        <v>933</v>
      </c>
    </row>
    <row r="397" spans="1:7">
      <c r="A397" s="1">
        <v>364</v>
      </c>
      <c r="B397" s="1">
        <v>666.66722130243556</v>
      </c>
      <c r="C397" s="1">
        <v>3.3327786975644358</v>
      </c>
      <c r="D397" s="1">
        <v>0.104564322285896</v>
      </c>
      <c r="F397" s="1">
        <v>73.286290322580641</v>
      </c>
      <c r="G397" s="1">
        <v>934</v>
      </c>
    </row>
    <row r="398" spans="1:7">
      <c r="A398" s="1">
        <v>365</v>
      </c>
      <c r="B398" s="1">
        <v>565.08514276372523</v>
      </c>
      <c r="C398" s="1">
        <v>-18.08514276372523</v>
      </c>
      <c r="D398" s="1">
        <v>-0.56741262116040725</v>
      </c>
      <c r="F398" s="1">
        <v>73.487903225806434</v>
      </c>
      <c r="G398" s="1">
        <v>937</v>
      </c>
    </row>
    <row r="399" spans="1:7">
      <c r="A399" s="1">
        <v>366</v>
      </c>
      <c r="B399" s="1">
        <v>602.97896366838586</v>
      </c>
      <c r="C399" s="1">
        <v>17.021036331614141</v>
      </c>
      <c r="D399" s="1">
        <v>0.53402679569438638</v>
      </c>
      <c r="F399" s="1">
        <v>73.689516129032242</v>
      </c>
      <c r="G399" s="1">
        <v>937</v>
      </c>
    </row>
    <row r="400" spans="1:7">
      <c r="A400" s="1">
        <v>367</v>
      </c>
      <c r="B400" s="1">
        <v>1217.2652552724742</v>
      </c>
      <c r="C400" s="1">
        <v>24.734744727525822</v>
      </c>
      <c r="D400" s="1">
        <v>0.77604067177891944</v>
      </c>
      <c r="F400" s="1">
        <v>73.89112903225805</v>
      </c>
      <c r="G400" s="1">
        <v>938</v>
      </c>
    </row>
    <row r="401" spans="1:7">
      <c r="A401" s="1">
        <v>368</v>
      </c>
      <c r="B401" s="1">
        <v>2536.6502636375794</v>
      </c>
      <c r="C401" s="1">
        <v>30.349736362420572</v>
      </c>
      <c r="D401" s="1">
        <v>0.95220832292623747</v>
      </c>
      <c r="F401" s="1">
        <v>74.092741935483858</v>
      </c>
      <c r="G401" s="1">
        <v>940</v>
      </c>
    </row>
    <row r="402" spans="1:7">
      <c r="A402" s="1">
        <v>369</v>
      </c>
      <c r="B402" s="1">
        <v>304.18088460598796</v>
      </c>
      <c r="C402" s="1">
        <v>20.819115394012044</v>
      </c>
      <c r="D402" s="1">
        <v>0.65318969224017764</v>
      </c>
      <c r="F402" s="1">
        <v>74.294354838709666</v>
      </c>
      <c r="G402" s="1">
        <v>944</v>
      </c>
    </row>
    <row r="403" spans="1:7">
      <c r="A403" s="1">
        <v>370</v>
      </c>
      <c r="B403" s="1">
        <v>923.83788987724586</v>
      </c>
      <c r="C403" s="1">
        <v>-7.837889877245857</v>
      </c>
      <c r="D403" s="1">
        <v>-0.24591001009596802</v>
      </c>
      <c r="F403" s="1">
        <v>74.495967741935473</v>
      </c>
      <c r="G403" s="1">
        <v>947</v>
      </c>
    </row>
    <row r="404" spans="1:7">
      <c r="A404" s="1">
        <v>371</v>
      </c>
      <c r="B404" s="1">
        <v>644.51074142074322</v>
      </c>
      <c r="C404" s="1">
        <v>-5.5107414207432157</v>
      </c>
      <c r="D404" s="1">
        <v>-0.1728968510192205</v>
      </c>
      <c r="F404" s="1">
        <v>74.697580645161281</v>
      </c>
      <c r="G404" s="1">
        <v>953</v>
      </c>
    </row>
    <row r="405" spans="1:7">
      <c r="A405" s="1">
        <v>372</v>
      </c>
      <c r="B405" s="1">
        <v>605.74854726026365</v>
      </c>
      <c r="C405" s="1">
        <v>17.251452739736351</v>
      </c>
      <c r="D405" s="1">
        <v>0.5412559992345003</v>
      </c>
      <c r="F405" s="1">
        <v>74.899193548387089</v>
      </c>
      <c r="G405" s="1">
        <v>963</v>
      </c>
    </row>
    <row r="406" spans="1:7">
      <c r="A406" s="1">
        <v>373</v>
      </c>
      <c r="B406" s="1">
        <v>524.71014862299103</v>
      </c>
      <c r="C406" s="1">
        <v>1.2898513770089721</v>
      </c>
      <c r="D406" s="1">
        <v>4.0468464103253075E-2</v>
      </c>
      <c r="F406" s="1">
        <v>75.100806451612897</v>
      </c>
      <c r="G406" s="1">
        <v>975</v>
      </c>
    </row>
    <row r="407" spans="1:7">
      <c r="A407" s="1">
        <v>374</v>
      </c>
      <c r="B407" s="1">
        <v>686.34211087026347</v>
      </c>
      <c r="C407" s="1">
        <v>26.657889129736532</v>
      </c>
      <c r="D407" s="1">
        <v>0.83637839873991859</v>
      </c>
      <c r="F407" s="1">
        <v>75.302419354838705</v>
      </c>
      <c r="G407" s="1">
        <v>984</v>
      </c>
    </row>
    <row r="408" spans="1:7">
      <c r="A408" s="1">
        <v>375</v>
      </c>
      <c r="B408" s="1">
        <v>1092.3261523602421</v>
      </c>
      <c r="C408" s="1">
        <v>12.673847639757923</v>
      </c>
      <c r="D408" s="1">
        <v>0.39763584968136573</v>
      </c>
      <c r="F408" s="1">
        <v>75.504032258064498</v>
      </c>
      <c r="G408" s="1">
        <v>991</v>
      </c>
    </row>
    <row r="409" spans="1:7">
      <c r="A409" s="1">
        <v>376</v>
      </c>
      <c r="B409" s="1">
        <v>2275.5617862577424</v>
      </c>
      <c r="C409" s="1">
        <v>-21.561786257742369</v>
      </c>
      <c r="D409" s="1">
        <v>-0.67649063196479653</v>
      </c>
      <c r="F409" s="1">
        <v>75.705645161290306</v>
      </c>
      <c r="G409" s="1">
        <v>993</v>
      </c>
    </row>
    <row r="410" spans="1:7">
      <c r="A410" s="1">
        <v>377</v>
      </c>
      <c r="B410" s="1">
        <v>1373.6471752969901</v>
      </c>
      <c r="C410" s="1">
        <v>34.352824703009901</v>
      </c>
      <c r="D410" s="1">
        <v>1.0778032865792966</v>
      </c>
      <c r="F410" s="1">
        <v>75.907258064516114</v>
      </c>
      <c r="G410" s="1">
        <v>994</v>
      </c>
    </row>
    <row r="411" spans="1:7">
      <c r="A411" s="1">
        <v>378</v>
      </c>
      <c r="B411" s="1">
        <v>800.2606583675323</v>
      </c>
      <c r="C411" s="1">
        <v>37.739341632467699</v>
      </c>
      <c r="D411" s="1">
        <v>1.1840536199414391</v>
      </c>
      <c r="F411" s="1">
        <v>76.108870967741922</v>
      </c>
      <c r="G411" s="1">
        <v>995</v>
      </c>
    </row>
    <row r="412" spans="1:7">
      <c r="A412" s="1">
        <v>379</v>
      </c>
      <c r="B412" s="1">
        <v>691.84005795854864</v>
      </c>
      <c r="C412" s="1">
        <v>-7.8400579585486412</v>
      </c>
      <c r="D412" s="1">
        <v>-0.24597803259990808</v>
      </c>
      <c r="F412" s="1">
        <v>76.31048387096773</v>
      </c>
      <c r="G412" s="1">
        <v>1002</v>
      </c>
    </row>
    <row r="413" spans="1:7">
      <c r="A413" s="1">
        <v>380</v>
      </c>
      <c r="B413" s="1">
        <v>614.29537703865856</v>
      </c>
      <c r="C413" s="1">
        <v>-0.29537703865855747</v>
      </c>
      <c r="D413" s="1">
        <v>-9.267311954651563E-3</v>
      </c>
      <c r="F413" s="1">
        <v>76.512096774193537</v>
      </c>
      <c r="G413" s="1">
        <v>1016</v>
      </c>
    </row>
    <row r="414" spans="1:7">
      <c r="A414" s="1">
        <v>381</v>
      </c>
      <c r="B414" s="1">
        <v>645.69792901218341</v>
      </c>
      <c r="C414" s="1">
        <v>-3.6979290121834083</v>
      </c>
      <c r="D414" s="1">
        <v>-0.11602073708130903</v>
      </c>
      <c r="F414" s="1">
        <v>76.713709677419345</v>
      </c>
      <c r="G414" s="1">
        <v>1023</v>
      </c>
    </row>
    <row r="415" spans="1:7">
      <c r="A415" s="1">
        <v>382</v>
      </c>
      <c r="B415" s="1">
        <v>575.38565193668194</v>
      </c>
      <c r="C415" s="1">
        <v>-0.38565193668193842</v>
      </c>
      <c r="D415" s="1">
        <v>-1.2099643287704529E-2</v>
      </c>
      <c r="F415" s="1">
        <v>76.915322580645153</v>
      </c>
      <c r="G415" s="1">
        <v>1029</v>
      </c>
    </row>
    <row r="416" spans="1:7">
      <c r="A416" s="1">
        <v>383</v>
      </c>
      <c r="B416" s="1">
        <v>578.07506440800682</v>
      </c>
      <c r="C416" s="1">
        <v>18.924935591993176</v>
      </c>
      <c r="D416" s="1">
        <v>0.59376071562361488</v>
      </c>
      <c r="F416" s="1">
        <v>77.116935483870961</v>
      </c>
      <c r="G416" s="1">
        <v>1032</v>
      </c>
    </row>
    <row r="417" spans="1:7">
      <c r="A417" s="1">
        <v>384</v>
      </c>
      <c r="B417" s="1">
        <v>622.74713661073201</v>
      </c>
      <c r="C417" s="1">
        <v>10.252863389267986</v>
      </c>
      <c r="D417" s="1">
        <v>0.32167863788020207</v>
      </c>
      <c r="F417" s="1">
        <v>77.318548387096769</v>
      </c>
      <c r="G417" s="1">
        <v>1037</v>
      </c>
    </row>
    <row r="418" spans="1:7">
      <c r="A418" s="1">
        <v>385</v>
      </c>
      <c r="B418" s="1">
        <v>502.58141549216759</v>
      </c>
      <c r="C418" s="1">
        <v>-5.5814154921675936</v>
      </c>
      <c r="D418" s="1">
        <v>-0.17511421588268281</v>
      </c>
      <c r="F418" s="1">
        <v>77.520161290322562</v>
      </c>
      <c r="G418" s="1">
        <v>1038</v>
      </c>
    </row>
    <row r="419" spans="1:7">
      <c r="A419" s="1">
        <v>386</v>
      </c>
      <c r="B419" s="1">
        <v>566.51676415860686</v>
      </c>
      <c r="C419" s="1">
        <v>-1.5167641586068612</v>
      </c>
      <c r="D419" s="1">
        <v>-4.7587743053016607E-2</v>
      </c>
      <c r="F419" s="1">
        <v>77.72177419354837</v>
      </c>
      <c r="G419" s="1">
        <v>1054</v>
      </c>
    </row>
    <row r="420" spans="1:7">
      <c r="A420" s="1">
        <v>387</v>
      </c>
      <c r="B420" s="1">
        <v>499.43384622605163</v>
      </c>
      <c r="C420" s="1">
        <v>-4.433846226051628</v>
      </c>
      <c r="D420" s="1">
        <v>-0.13910978430274321</v>
      </c>
      <c r="F420" s="1">
        <v>77.923387096774178</v>
      </c>
      <c r="G420" s="1">
        <v>1058</v>
      </c>
    </row>
    <row r="421" spans="1:7">
      <c r="A421" s="1">
        <v>388</v>
      </c>
      <c r="B421" s="1">
        <v>1356.3831498072748</v>
      </c>
      <c r="C421" s="1">
        <v>10.616850192725224</v>
      </c>
      <c r="D421" s="1">
        <v>0.33309854807475825</v>
      </c>
      <c r="F421" s="1">
        <v>78.124999999999986</v>
      </c>
      <c r="G421" s="1">
        <v>1065</v>
      </c>
    </row>
    <row r="422" spans="1:7">
      <c r="A422" s="1">
        <v>389</v>
      </c>
      <c r="B422" s="1">
        <v>639.33523016614777</v>
      </c>
      <c r="C422" s="1">
        <v>2.6647698338522332</v>
      </c>
      <c r="D422" s="1">
        <v>8.3605866758655736E-2</v>
      </c>
      <c r="F422" s="1">
        <v>78.326612903225794</v>
      </c>
      <c r="G422" s="1">
        <v>1068</v>
      </c>
    </row>
    <row r="423" spans="1:7">
      <c r="A423" s="1">
        <v>390</v>
      </c>
      <c r="B423" s="1">
        <v>486.43239294332949</v>
      </c>
      <c r="C423" s="1">
        <v>-3.4323929433294893</v>
      </c>
      <c r="D423" s="1">
        <v>-0.10768967114450922</v>
      </c>
      <c r="F423" s="1">
        <v>78.528225806451601</v>
      </c>
      <c r="G423" s="1">
        <v>1071</v>
      </c>
    </row>
    <row r="424" spans="1:7">
      <c r="A424" s="1">
        <v>391</v>
      </c>
      <c r="B424" s="1">
        <v>526.70260285827067</v>
      </c>
      <c r="C424" s="1">
        <v>15.297397141729334</v>
      </c>
      <c r="D424" s="1">
        <v>0.47994844843195728</v>
      </c>
      <c r="F424" s="1">
        <v>78.729838709677409</v>
      </c>
      <c r="G424" s="1">
        <v>1073</v>
      </c>
    </row>
    <row r="425" spans="1:7">
      <c r="A425" s="1">
        <v>392</v>
      </c>
      <c r="B425" s="1">
        <v>477.42743818421724</v>
      </c>
      <c r="C425" s="1">
        <v>4.5725618157827626</v>
      </c>
      <c r="D425" s="1">
        <v>0.14346191894682395</v>
      </c>
      <c r="F425" s="1">
        <v>78.931451612903217</v>
      </c>
      <c r="G425" s="1">
        <v>1078</v>
      </c>
    </row>
    <row r="426" spans="1:7">
      <c r="A426" s="1">
        <v>393</v>
      </c>
      <c r="B426" s="1">
        <v>457.11088095010092</v>
      </c>
      <c r="C426" s="1">
        <v>0.88911904989907953</v>
      </c>
      <c r="D426" s="1">
        <v>2.7895680847971911E-2</v>
      </c>
      <c r="F426" s="1">
        <v>79.133064516129025</v>
      </c>
      <c r="G426" s="1">
        <v>1087</v>
      </c>
    </row>
    <row r="427" spans="1:7">
      <c r="A427" s="1">
        <v>394</v>
      </c>
      <c r="B427" s="1">
        <v>1735.7161861307836</v>
      </c>
      <c r="C427" s="1">
        <v>-3.7161861307836261</v>
      </c>
      <c r="D427" s="1">
        <v>-0.11659354536129476</v>
      </c>
      <c r="F427" s="1">
        <v>79.334677419354833</v>
      </c>
      <c r="G427" s="1">
        <v>1096</v>
      </c>
    </row>
    <row r="428" spans="1:7">
      <c r="A428" s="1">
        <v>395</v>
      </c>
      <c r="B428" s="1">
        <v>628.90074196913849</v>
      </c>
      <c r="C428" s="1">
        <v>-1.9007419691384939</v>
      </c>
      <c r="D428" s="1">
        <v>-5.9634861441166372E-2</v>
      </c>
      <c r="F428" s="1">
        <v>79.536290322580641</v>
      </c>
      <c r="G428" s="1">
        <v>1099</v>
      </c>
    </row>
    <row r="429" spans="1:7">
      <c r="A429" s="1">
        <v>396</v>
      </c>
      <c r="B429" s="1">
        <v>627.03023755816457</v>
      </c>
      <c r="C429" s="1">
        <v>3.969762441835428</v>
      </c>
      <c r="D429" s="1">
        <v>0.12454937967224562</v>
      </c>
      <c r="F429" s="1">
        <v>79.737903225806434</v>
      </c>
      <c r="G429" s="1">
        <v>1103</v>
      </c>
    </row>
    <row r="430" spans="1:7">
      <c r="A430" s="1">
        <v>397</v>
      </c>
      <c r="B430" s="1">
        <v>487.83224728205329</v>
      </c>
      <c r="C430" s="1">
        <v>-6.832247282053288</v>
      </c>
      <c r="D430" s="1">
        <v>-0.21435845928193215</v>
      </c>
      <c r="F430" s="1">
        <v>79.939516129032242</v>
      </c>
      <c r="G430" s="1">
        <v>1105</v>
      </c>
    </row>
    <row r="431" spans="1:7">
      <c r="A431" s="1">
        <v>398</v>
      </c>
      <c r="B431" s="1">
        <v>1104.1066122970428</v>
      </c>
      <c r="C431" s="1">
        <v>-8.1066122970428296</v>
      </c>
      <c r="D431" s="1">
        <v>-0.25434104625496379</v>
      </c>
      <c r="F431" s="1">
        <v>80.14112903225805</v>
      </c>
      <c r="G431" s="1">
        <v>1106</v>
      </c>
    </row>
    <row r="432" spans="1:7">
      <c r="A432" s="1">
        <v>399</v>
      </c>
      <c r="B432" s="1">
        <v>637.1921935676113</v>
      </c>
      <c r="C432" s="1">
        <v>14.807806432388702</v>
      </c>
      <c r="D432" s="1">
        <v>0.46458777634260245</v>
      </c>
      <c r="F432" s="1">
        <v>80.342741935483858</v>
      </c>
      <c r="G432" s="1">
        <v>1111</v>
      </c>
    </row>
    <row r="433" spans="1:7">
      <c r="A433" s="1">
        <v>400</v>
      </c>
      <c r="B433" s="1">
        <v>1050.122808720283</v>
      </c>
      <c r="C433" s="1">
        <v>55.877191279716953</v>
      </c>
      <c r="D433" s="1">
        <v>1.753119894121028</v>
      </c>
      <c r="F433" s="1">
        <v>80.544354838709666</v>
      </c>
      <c r="G433" s="1">
        <v>1115</v>
      </c>
    </row>
    <row r="434" spans="1:7">
      <c r="A434" s="1">
        <v>401</v>
      </c>
      <c r="B434" s="1">
        <v>451.69235007502255</v>
      </c>
      <c r="C434" s="1">
        <v>-7.6923500750225458</v>
      </c>
      <c r="D434" s="1">
        <v>-0.24134376908025784</v>
      </c>
      <c r="F434" s="1">
        <v>80.745967741935473</v>
      </c>
      <c r="G434" s="1">
        <v>1130</v>
      </c>
    </row>
    <row r="435" spans="1:7">
      <c r="A435" s="1">
        <v>402</v>
      </c>
      <c r="B435" s="1">
        <v>457.27144316224633</v>
      </c>
      <c r="C435" s="1">
        <v>-4.271443162246328</v>
      </c>
      <c r="D435" s="1">
        <v>-0.13401446659792102</v>
      </c>
      <c r="F435" s="1">
        <v>80.947580645161281</v>
      </c>
      <c r="G435" s="1">
        <v>1138</v>
      </c>
    </row>
    <row r="436" spans="1:7">
      <c r="A436" s="1">
        <v>403</v>
      </c>
      <c r="B436" s="1">
        <v>435.1107762823159</v>
      </c>
      <c r="C436" s="1">
        <v>19.889223717684104</v>
      </c>
      <c r="D436" s="1">
        <v>0.62401478992650639</v>
      </c>
      <c r="F436" s="1">
        <v>81.149193548387089</v>
      </c>
      <c r="G436" s="1">
        <v>1143</v>
      </c>
    </row>
    <row r="437" spans="1:7">
      <c r="A437" s="1">
        <v>404</v>
      </c>
      <c r="B437" s="1">
        <v>385.0764179173604</v>
      </c>
      <c r="C437" s="1">
        <v>4.923582082639598</v>
      </c>
      <c r="D437" s="1">
        <v>0.15447501031689376</v>
      </c>
      <c r="F437" s="1">
        <v>81.350806451612897</v>
      </c>
      <c r="G437" s="1">
        <v>1156</v>
      </c>
    </row>
    <row r="438" spans="1:7">
      <c r="A438" s="1">
        <v>405</v>
      </c>
      <c r="B438" s="1">
        <v>302.48526971808354</v>
      </c>
      <c r="C438" s="1">
        <v>19.514730281916457</v>
      </c>
      <c r="D438" s="1">
        <v>0.61226523921671061</v>
      </c>
      <c r="F438" s="1">
        <v>81.552419354838705</v>
      </c>
      <c r="G438" s="1">
        <v>1175</v>
      </c>
    </row>
    <row r="439" spans="1:7">
      <c r="A439" s="1">
        <v>406</v>
      </c>
      <c r="B439" s="1">
        <v>532.93483532100231</v>
      </c>
      <c r="C439" s="1">
        <v>33.065164678997689</v>
      </c>
      <c r="D439" s="1">
        <v>1.0374035751181445</v>
      </c>
      <c r="F439" s="1">
        <v>81.754032258064498</v>
      </c>
      <c r="G439" s="1">
        <v>1183</v>
      </c>
    </row>
    <row r="440" spans="1:7">
      <c r="A440" s="1">
        <v>407</v>
      </c>
      <c r="B440" s="1">
        <v>547.44019000874448</v>
      </c>
      <c r="C440" s="1">
        <v>38.55980999125552</v>
      </c>
      <c r="D440" s="1">
        <v>1.2097954185062121</v>
      </c>
      <c r="F440" s="1">
        <v>81.955645161290306</v>
      </c>
      <c r="G440" s="1">
        <v>1189</v>
      </c>
    </row>
    <row r="441" spans="1:7">
      <c r="A441" s="1">
        <v>408</v>
      </c>
      <c r="B441" s="1">
        <v>428.6535431634515</v>
      </c>
      <c r="C441" s="1">
        <v>4.3464568365484979</v>
      </c>
      <c r="D441" s="1">
        <v>0.13636798440614317</v>
      </c>
      <c r="F441" s="1">
        <v>82.157258064516114</v>
      </c>
      <c r="G441" s="1">
        <v>1209</v>
      </c>
    </row>
    <row r="442" spans="1:7">
      <c r="A442" s="1">
        <v>409</v>
      </c>
      <c r="B442" s="1">
        <v>553.97346076107658</v>
      </c>
      <c r="C442" s="1">
        <v>16.026539238923419</v>
      </c>
      <c r="D442" s="1">
        <v>0.50282492963934544</v>
      </c>
      <c r="F442" s="1">
        <v>82.358870967741922</v>
      </c>
      <c r="G442" s="1">
        <v>1218</v>
      </c>
    </row>
    <row r="443" spans="1:7">
      <c r="A443" s="1">
        <v>410</v>
      </c>
      <c r="B443" s="1">
        <v>483.9399202838627</v>
      </c>
      <c r="C443" s="1">
        <v>-9.9399202838627048</v>
      </c>
      <c r="D443" s="1">
        <v>-0.31186019906376927</v>
      </c>
      <c r="F443" s="1">
        <v>82.56048387096773</v>
      </c>
      <c r="G443" s="1">
        <v>1229</v>
      </c>
    </row>
    <row r="444" spans="1:7">
      <c r="A444" s="1">
        <v>411</v>
      </c>
      <c r="B444" s="1">
        <v>616.26714519931454</v>
      </c>
      <c r="C444" s="1">
        <v>42.732854800685459</v>
      </c>
      <c r="D444" s="1">
        <v>1.3407226842996471</v>
      </c>
      <c r="F444" s="1">
        <v>82.762096774193537</v>
      </c>
      <c r="G444" s="1">
        <v>1242</v>
      </c>
    </row>
    <row r="445" spans="1:7">
      <c r="A445" s="1">
        <v>412</v>
      </c>
      <c r="B445" s="1">
        <v>1546.7314726259258</v>
      </c>
      <c r="C445" s="1">
        <v>-66.73147262592579</v>
      </c>
      <c r="D445" s="1">
        <v>-2.0936677299842961</v>
      </c>
      <c r="F445" s="1">
        <v>82.963709677419345</v>
      </c>
      <c r="G445" s="1">
        <v>1264</v>
      </c>
    </row>
    <row r="446" spans="1:7">
      <c r="A446" s="1">
        <v>413</v>
      </c>
      <c r="B446" s="1">
        <v>959.43428074096971</v>
      </c>
      <c r="C446" s="1">
        <v>-22.434280740969712</v>
      </c>
      <c r="D446" s="1">
        <v>-0.70386472506120323</v>
      </c>
      <c r="F446" s="1">
        <v>83.165322580645153</v>
      </c>
      <c r="G446" s="1">
        <v>1268</v>
      </c>
    </row>
    <row r="447" spans="1:7">
      <c r="A447" s="1">
        <v>414</v>
      </c>
      <c r="B447" s="1">
        <v>22.675936776910053</v>
      </c>
      <c r="C447" s="1">
        <v>2.3240632230899472</v>
      </c>
      <c r="D447" s="1">
        <v>7.2916361368238439E-2</v>
      </c>
      <c r="F447" s="1">
        <v>83.366935483870961</v>
      </c>
      <c r="G447" s="1">
        <v>1270</v>
      </c>
    </row>
    <row r="448" spans="1:7">
      <c r="A448" s="1">
        <v>415</v>
      </c>
      <c r="B448" s="1">
        <v>460.02716395100833</v>
      </c>
      <c r="C448" s="1">
        <v>-5.0271639510083332</v>
      </c>
      <c r="D448" s="1">
        <v>-0.15772484141879045</v>
      </c>
      <c r="F448" s="1">
        <v>83.568548387096769</v>
      </c>
      <c r="G448" s="1">
        <v>1271</v>
      </c>
    </row>
    <row r="449" spans="1:7">
      <c r="A449" s="1">
        <v>416</v>
      </c>
      <c r="B449" s="1">
        <v>509.32298222187512</v>
      </c>
      <c r="C449" s="1">
        <v>-4.3229822218751224</v>
      </c>
      <c r="D449" s="1">
        <v>-0.13563147970631481</v>
      </c>
      <c r="F449" s="1">
        <v>83.770161290322562</v>
      </c>
      <c r="G449" s="1">
        <v>1288</v>
      </c>
    </row>
    <row r="450" spans="1:7">
      <c r="A450" s="1">
        <v>417</v>
      </c>
      <c r="B450" s="1">
        <v>504.45671741971421</v>
      </c>
      <c r="C450" s="1">
        <v>8.5432825802857906</v>
      </c>
      <c r="D450" s="1">
        <v>0.26804136553000552</v>
      </c>
      <c r="F450" s="1">
        <v>83.97177419354837</v>
      </c>
      <c r="G450" s="1">
        <v>1313</v>
      </c>
    </row>
    <row r="451" spans="1:7">
      <c r="A451" s="1">
        <v>418</v>
      </c>
      <c r="B451" s="1">
        <v>448.70157554542448</v>
      </c>
      <c r="C451" s="1">
        <v>-2.7015755454244754</v>
      </c>
      <c r="D451" s="1">
        <v>-8.4760628186293929E-2</v>
      </c>
      <c r="F451" s="1">
        <v>84.173387096774178</v>
      </c>
      <c r="G451" s="1">
        <v>1326</v>
      </c>
    </row>
    <row r="452" spans="1:7">
      <c r="A452" s="1">
        <v>419</v>
      </c>
      <c r="B452" s="1">
        <v>146.14830677277962</v>
      </c>
      <c r="C452" s="1">
        <v>-4.1483067727796197</v>
      </c>
      <c r="D452" s="1">
        <v>-0.13015112183916822</v>
      </c>
      <c r="F452" s="1">
        <v>84.374999999999986</v>
      </c>
      <c r="G452" s="1">
        <v>1330</v>
      </c>
    </row>
    <row r="453" spans="1:7">
      <c r="A453" s="1">
        <v>420</v>
      </c>
      <c r="B453" s="1">
        <v>477.48482658038824</v>
      </c>
      <c r="C453" s="1">
        <v>29.515173419611756</v>
      </c>
      <c r="D453" s="1">
        <v>0.92602431359387483</v>
      </c>
      <c r="F453" s="1">
        <v>84.576612903225794</v>
      </c>
      <c r="G453" s="1">
        <v>1333</v>
      </c>
    </row>
    <row r="454" spans="1:7">
      <c r="A454" s="1">
        <v>421</v>
      </c>
      <c r="B454" s="1">
        <v>770.37785949214151</v>
      </c>
      <c r="C454" s="1">
        <v>-44.377859492141511</v>
      </c>
      <c r="D454" s="1">
        <v>-1.3923339121453255</v>
      </c>
      <c r="F454" s="1">
        <v>84.778225806451601</v>
      </c>
      <c r="G454" s="1">
        <v>1334</v>
      </c>
    </row>
    <row r="455" spans="1:7">
      <c r="A455" s="1">
        <v>422</v>
      </c>
      <c r="B455" s="1">
        <v>236.89611452341876</v>
      </c>
      <c r="C455" s="1">
        <v>8.1038854765812403</v>
      </c>
      <c r="D455" s="1">
        <v>0.25425549357972321</v>
      </c>
      <c r="F455" s="1">
        <v>84.979838709677409</v>
      </c>
      <c r="G455" s="1">
        <v>1339</v>
      </c>
    </row>
    <row r="456" spans="1:7">
      <c r="A456" s="1">
        <v>423</v>
      </c>
      <c r="B456" s="1">
        <v>130.72363616539749</v>
      </c>
      <c r="C456" s="1">
        <v>-0.72363616539749387</v>
      </c>
      <c r="D456" s="1">
        <v>-2.2703735256004214E-2</v>
      </c>
      <c r="F456" s="1">
        <v>85.181451612903217</v>
      </c>
      <c r="G456" s="1">
        <v>1342</v>
      </c>
    </row>
    <row r="457" spans="1:7">
      <c r="A457" s="1">
        <v>424</v>
      </c>
      <c r="B457" s="1">
        <v>1308.8020146525628</v>
      </c>
      <c r="C457" s="1">
        <v>30.197985347437225</v>
      </c>
      <c r="D457" s="1">
        <v>0.94744720810948513</v>
      </c>
      <c r="F457" s="1">
        <v>85.383064516129025</v>
      </c>
      <c r="G457" s="1">
        <v>1346</v>
      </c>
    </row>
    <row r="458" spans="1:7">
      <c r="A458" s="1">
        <v>425</v>
      </c>
      <c r="B458" s="1">
        <v>411.8691856929895</v>
      </c>
      <c r="C458" s="1">
        <v>-13.869185692989504</v>
      </c>
      <c r="D458" s="1">
        <v>-0.43513900389020765</v>
      </c>
      <c r="F458" s="1">
        <v>85.584677419354833</v>
      </c>
      <c r="G458" s="1">
        <v>1354</v>
      </c>
    </row>
    <row r="459" spans="1:7">
      <c r="A459" s="1">
        <v>426</v>
      </c>
      <c r="B459" s="1">
        <v>147.41971793186798</v>
      </c>
      <c r="C459" s="1">
        <v>-3.4197179318679787</v>
      </c>
      <c r="D459" s="1">
        <v>-0.10729199878048236</v>
      </c>
      <c r="F459" s="1">
        <v>85.786290322580626</v>
      </c>
      <c r="G459" s="1">
        <v>1361</v>
      </c>
    </row>
    <row r="460" spans="1:7">
      <c r="A460" s="1">
        <v>427</v>
      </c>
      <c r="B460" s="1">
        <v>15.880969495704075</v>
      </c>
      <c r="C460" s="1">
        <v>7.1190305042959245</v>
      </c>
      <c r="D460" s="1">
        <v>0.2233561443963627</v>
      </c>
      <c r="F460" s="1">
        <v>85.987903225806434</v>
      </c>
      <c r="G460" s="1">
        <v>1367</v>
      </c>
    </row>
    <row r="461" spans="1:7">
      <c r="A461" s="1">
        <v>428</v>
      </c>
      <c r="B461" s="1">
        <v>212.07737155849259</v>
      </c>
      <c r="C461" s="1">
        <v>-9.0773715584925867</v>
      </c>
      <c r="D461" s="1">
        <v>-0.28479814931747166</v>
      </c>
      <c r="F461" s="1">
        <v>86.189516129032242</v>
      </c>
      <c r="G461" s="1">
        <v>1381</v>
      </c>
    </row>
    <row r="462" spans="1:7">
      <c r="A462" s="1">
        <v>429</v>
      </c>
      <c r="B462" s="1">
        <v>188.80257345373292</v>
      </c>
      <c r="C462" s="1">
        <v>-4.8025734537329186</v>
      </c>
      <c r="D462" s="1">
        <v>-0.15067842301824735</v>
      </c>
      <c r="F462" s="1">
        <v>86.39112903225805</v>
      </c>
      <c r="G462" s="1">
        <v>1397</v>
      </c>
    </row>
    <row r="463" spans="1:7">
      <c r="A463" s="1">
        <v>430</v>
      </c>
      <c r="B463" s="1">
        <v>1294.7536486595914</v>
      </c>
      <c r="C463" s="1">
        <v>47.246351340408637</v>
      </c>
      <c r="D463" s="1">
        <v>1.4823314587318615</v>
      </c>
      <c r="F463" s="1">
        <v>86.592741935483858</v>
      </c>
      <c r="G463" s="1">
        <v>1401</v>
      </c>
    </row>
    <row r="464" spans="1:7">
      <c r="A464" s="1">
        <v>431</v>
      </c>
      <c r="B464" s="1">
        <v>461.25453491690837</v>
      </c>
      <c r="C464" s="1">
        <v>-11.254534916908369</v>
      </c>
      <c r="D464" s="1">
        <v>-0.35310559836735866</v>
      </c>
      <c r="F464" s="1">
        <v>86.794354838709666</v>
      </c>
      <c r="G464" s="1">
        <v>1407</v>
      </c>
    </row>
    <row r="465" spans="1:7">
      <c r="A465" s="1">
        <v>432</v>
      </c>
      <c r="B465" s="1">
        <v>537.53286818294066</v>
      </c>
      <c r="C465" s="1">
        <v>16.467131817059339</v>
      </c>
      <c r="D465" s="1">
        <v>0.51664830902263481</v>
      </c>
      <c r="F465" s="1">
        <v>86.995967741935473</v>
      </c>
      <c r="G465" s="1">
        <v>1408</v>
      </c>
    </row>
    <row r="466" spans="1:7">
      <c r="A466" s="1">
        <v>433</v>
      </c>
      <c r="B466" s="1">
        <v>1018.2010673130297</v>
      </c>
      <c r="C466" s="1">
        <v>18.798932686970261</v>
      </c>
      <c r="D466" s="1">
        <v>0.58980743532348456</v>
      </c>
      <c r="F466" s="1">
        <v>87.197580645161281</v>
      </c>
      <c r="G466" s="1">
        <v>1412</v>
      </c>
    </row>
    <row r="467" spans="1:7">
      <c r="A467" s="1">
        <v>434</v>
      </c>
      <c r="B467" s="1">
        <v>1266.6840680569376</v>
      </c>
      <c r="C467" s="1">
        <v>1.3159319430624237</v>
      </c>
      <c r="D467" s="1">
        <v>4.1286729269255439E-2</v>
      </c>
      <c r="F467" s="1">
        <v>87.399193548387089</v>
      </c>
      <c r="G467" s="1">
        <v>1426</v>
      </c>
    </row>
    <row r="468" spans="1:7">
      <c r="A468" s="1">
        <v>435</v>
      </c>
      <c r="B468" s="1">
        <v>86.524393686664496</v>
      </c>
      <c r="C468" s="1">
        <v>-15.524393686664496</v>
      </c>
      <c r="D468" s="1">
        <v>-0.48707035541597965</v>
      </c>
      <c r="F468" s="1">
        <v>87.600806451612897</v>
      </c>
      <c r="G468" s="1">
        <v>1426</v>
      </c>
    </row>
    <row r="469" spans="1:7">
      <c r="A469" s="1">
        <v>436</v>
      </c>
      <c r="B469" s="1">
        <v>506.8511995801328</v>
      </c>
      <c r="C469" s="1">
        <v>21.1488004198672</v>
      </c>
      <c r="D469" s="1">
        <v>0.6635334007262963</v>
      </c>
      <c r="F469" s="1">
        <v>87.802419354838705</v>
      </c>
      <c r="G469" s="1">
        <v>1441</v>
      </c>
    </row>
    <row r="470" spans="1:7">
      <c r="A470" s="1">
        <v>437</v>
      </c>
      <c r="B470" s="1">
        <v>536.38502497002139</v>
      </c>
      <c r="C470" s="1">
        <v>-10.385024970021391</v>
      </c>
      <c r="D470" s="1">
        <v>-0.32582514365744181</v>
      </c>
      <c r="F470" s="1">
        <v>88.004032258064498</v>
      </c>
      <c r="G470" s="1">
        <v>1450</v>
      </c>
    </row>
    <row r="471" spans="1:7">
      <c r="A471" s="1">
        <v>438</v>
      </c>
      <c r="B471" s="1">
        <v>6.4186914428921691</v>
      </c>
      <c r="C471" s="1">
        <v>2.5813085571078309</v>
      </c>
      <c r="D471" s="1">
        <v>8.098730950303247E-2</v>
      </c>
      <c r="F471" s="1">
        <v>88.205645161290306</v>
      </c>
      <c r="G471" s="1">
        <v>1462</v>
      </c>
    </row>
    <row r="472" spans="1:7">
      <c r="A472" s="1">
        <v>439</v>
      </c>
      <c r="B472" s="1">
        <v>1100.1816397213167</v>
      </c>
      <c r="C472" s="1">
        <v>55.818360278683258</v>
      </c>
      <c r="D472" s="1">
        <v>1.7512740998722274</v>
      </c>
      <c r="F472" s="1">
        <v>88.407258064516114</v>
      </c>
      <c r="G472" s="1">
        <v>1479</v>
      </c>
    </row>
    <row r="473" spans="1:7">
      <c r="A473" s="1">
        <v>440</v>
      </c>
      <c r="B473" s="1">
        <v>549.697502025321</v>
      </c>
      <c r="C473" s="1">
        <v>6.3024979746789995</v>
      </c>
      <c r="D473" s="1">
        <v>0.19773783057127223</v>
      </c>
      <c r="F473" s="1">
        <v>88.608870967741922</v>
      </c>
      <c r="G473" s="1">
        <v>1480</v>
      </c>
    </row>
    <row r="474" spans="1:7">
      <c r="A474" s="1">
        <v>441</v>
      </c>
      <c r="B474" s="1">
        <v>585.22999823060013</v>
      </c>
      <c r="C474" s="1">
        <v>-3.2299982306001311</v>
      </c>
      <c r="D474" s="1">
        <v>-0.10133963476607827</v>
      </c>
      <c r="F474" s="1">
        <v>88.81048387096773</v>
      </c>
      <c r="G474" s="1">
        <v>1485</v>
      </c>
    </row>
    <row r="475" spans="1:7">
      <c r="A475" s="1">
        <v>442</v>
      </c>
      <c r="B475" s="1">
        <v>676.75151056706898</v>
      </c>
      <c r="C475" s="1">
        <v>1.2484894329310237</v>
      </c>
      <c r="D475" s="1">
        <v>3.9170753080886522E-2</v>
      </c>
      <c r="F475" s="1">
        <v>89.012096774193537</v>
      </c>
      <c r="G475" s="1">
        <v>1490</v>
      </c>
    </row>
    <row r="476" spans="1:7">
      <c r="A476" s="1">
        <v>443</v>
      </c>
      <c r="B476" s="1">
        <v>11382.478675999513</v>
      </c>
      <c r="C476" s="1">
        <v>-54.478675999513143</v>
      </c>
      <c r="D476" s="1">
        <v>-1.7092421525272496</v>
      </c>
      <c r="F476" s="1">
        <v>89.213709677419345</v>
      </c>
      <c r="G476" s="1">
        <v>1537</v>
      </c>
    </row>
    <row r="477" spans="1:7">
      <c r="A477" s="1">
        <v>444</v>
      </c>
      <c r="B477" s="1">
        <v>2321.3498393646496</v>
      </c>
      <c r="C477" s="1">
        <v>-21.349839364649597</v>
      </c>
      <c r="D477" s="1">
        <v>-0.66984090054007184</v>
      </c>
      <c r="F477" s="1">
        <v>89.415322580645153</v>
      </c>
      <c r="G477" s="1">
        <v>1570</v>
      </c>
    </row>
    <row r="478" spans="1:7">
      <c r="A478" s="1">
        <v>445</v>
      </c>
      <c r="B478" s="1">
        <v>1816.1679284256957</v>
      </c>
      <c r="C478" s="1">
        <v>2.8320715743043365</v>
      </c>
      <c r="D478" s="1">
        <v>8.885487807777194E-2</v>
      </c>
      <c r="F478" s="1">
        <v>89.616935483870961</v>
      </c>
      <c r="G478" s="1">
        <v>1577</v>
      </c>
    </row>
    <row r="479" spans="1:7">
      <c r="A479" s="1">
        <v>446</v>
      </c>
      <c r="B479" s="1">
        <v>2147.1317102149374</v>
      </c>
      <c r="C479" s="1">
        <v>-20.131710214937357</v>
      </c>
      <c r="D479" s="1">
        <v>-0.63162268668463706</v>
      </c>
      <c r="F479" s="1">
        <v>89.818548387096769</v>
      </c>
      <c r="G479" s="1">
        <v>1599</v>
      </c>
    </row>
    <row r="480" spans="1:7">
      <c r="A480" s="1">
        <v>447</v>
      </c>
      <c r="B480" s="1">
        <v>1779.4203655444865</v>
      </c>
      <c r="C480" s="1">
        <v>20.579634455513542</v>
      </c>
      <c r="D480" s="1">
        <v>0.6456760934366369</v>
      </c>
      <c r="F480" s="1">
        <v>90.020161290322562</v>
      </c>
      <c r="G480" s="1">
        <v>1622</v>
      </c>
    </row>
    <row r="481" spans="1:7">
      <c r="A481" s="1">
        <v>448</v>
      </c>
      <c r="B481" s="1">
        <v>1316.0756707389457</v>
      </c>
      <c r="C481" s="1">
        <v>-3.0756707389457461</v>
      </c>
      <c r="D481" s="1">
        <v>-9.6497684237915105E-2</v>
      </c>
      <c r="F481" s="1">
        <v>90.22177419354837</v>
      </c>
      <c r="G481" s="1">
        <v>1633</v>
      </c>
    </row>
    <row r="482" spans="1:7">
      <c r="A482" s="1">
        <v>449</v>
      </c>
      <c r="B482" s="1">
        <v>1223.6847982171612</v>
      </c>
      <c r="C482" s="1">
        <v>-5.6847982171611875</v>
      </c>
      <c r="D482" s="1">
        <v>-0.17835779895734788</v>
      </c>
      <c r="F482" s="1">
        <v>90.423387096774178</v>
      </c>
      <c r="G482" s="1">
        <v>1635</v>
      </c>
    </row>
    <row r="483" spans="1:7">
      <c r="A483" s="1">
        <v>450</v>
      </c>
      <c r="B483" s="1">
        <v>1081.2996909159103</v>
      </c>
      <c r="C483" s="1">
        <v>5.7003090840896675</v>
      </c>
      <c r="D483" s="1">
        <v>0.17884444491725771</v>
      </c>
      <c r="F483" s="1">
        <v>90.624999999999986</v>
      </c>
      <c r="G483" s="1">
        <v>1637</v>
      </c>
    </row>
    <row r="484" spans="1:7">
      <c r="A484" s="1">
        <v>451</v>
      </c>
      <c r="B484" s="1">
        <v>1288.8683756362777</v>
      </c>
      <c r="C484" s="1">
        <v>-0.86837563627773307</v>
      </c>
      <c r="D484" s="1">
        <v>-2.7244866262293832E-2</v>
      </c>
      <c r="F484" s="1">
        <v>90.826612903225794</v>
      </c>
      <c r="G484" s="1">
        <v>1643</v>
      </c>
    </row>
    <row r="485" spans="1:7">
      <c r="A485" s="1">
        <v>452</v>
      </c>
      <c r="B485" s="1">
        <v>1011.3379198925742</v>
      </c>
      <c r="C485" s="1">
        <v>17.662080107425822</v>
      </c>
      <c r="D485" s="1">
        <v>0.55413923460979508</v>
      </c>
      <c r="F485" s="1">
        <v>91.028225806451601</v>
      </c>
      <c r="G485" s="1">
        <v>1702</v>
      </c>
    </row>
    <row r="486" spans="1:7">
      <c r="A486" s="1">
        <v>453</v>
      </c>
      <c r="B486" s="1">
        <v>947.68960116712594</v>
      </c>
      <c r="C486" s="1">
        <v>-7.689601167125943</v>
      </c>
      <c r="D486" s="1">
        <v>-0.24125752342240944</v>
      </c>
      <c r="F486" s="1">
        <v>91.229838709677409</v>
      </c>
      <c r="G486" s="1">
        <v>1724</v>
      </c>
    </row>
    <row r="487" spans="1:7">
      <c r="A487" s="1">
        <v>454</v>
      </c>
      <c r="B487" s="1">
        <v>2178.9431496227326</v>
      </c>
      <c r="C487" s="1">
        <v>11.056850377267438</v>
      </c>
      <c r="D487" s="1">
        <v>0.34690334139510326</v>
      </c>
      <c r="F487" s="1">
        <v>91.431451612903217</v>
      </c>
      <c r="G487" s="1">
        <v>1732</v>
      </c>
    </row>
    <row r="488" spans="1:7">
      <c r="A488" s="1">
        <v>455</v>
      </c>
      <c r="B488" s="1">
        <v>1170.4772471033816</v>
      </c>
      <c r="C488" s="1">
        <v>18.522752896618385</v>
      </c>
      <c r="D488" s="1">
        <v>0.58114242776438418</v>
      </c>
      <c r="F488" s="1">
        <v>91.633064516129025</v>
      </c>
      <c r="G488" s="1">
        <v>1735</v>
      </c>
    </row>
    <row r="489" spans="1:7">
      <c r="A489" s="1">
        <v>456</v>
      </c>
      <c r="B489" s="1">
        <v>976.93974601054674</v>
      </c>
      <c r="C489" s="1">
        <v>17.060253989453258</v>
      </c>
      <c r="D489" s="1">
        <v>0.53525723077145415</v>
      </c>
      <c r="F489" s="1">
        <v>91.834677419354833</v>
      </c>
      <c r="G489" s="1">
        <v>1800</v>
      </c>
    </row>
    <row r="490" spans="1:7">
      <c r="A490" s="1">
        <v>457</v>
      </c>
      <c r="B490" s="1">
        <v>3469.6145106119866</v>
      </c>
      <c r="C490" s="1">
        <v>116.38548938801341</v>
      </c>
      <c r="D490" s="1">
        <v>3.6515385286948452</v>
      </c>
      <c r="F490" s="1">
        <v>92.036290322580626</v>
      </c>
      <c r="G490" s="1">
        <v>1819</v>
      </c>
    </row>
    <row r="491" spans="1:7">
      <c r="A491" s="1">
        <v>458</v>
      </c>
      <c r="B491" s="1">
        <v>1253.8497671392902</v>
      </c>
      <c r="C491" s="1">
        <v>10.150232860709821</v>
      </c>
      <c r="D491" s="1">
        <v>0.3184586546054739</v>
      </c>
      <c r="F491" s="1">
        <v>92.237903225806434</v>
      </c>
      <c r="G491" s="1">
        <v>1877</v>
      </c>
    </row>
    <row r="492" spans="1:7">
      <c r="A492" s="1">
        <v>459</v>
      </c>
      <c r="B492" s="1">
        <v>1333.3316569710596</v>
      </c>
      <c r="C492" s="1">
        <v>12.668343028940399</v>
      </c>
      <c r="D492" s="1">
        <v>0.39746314517506209</v>
      </c>
      <c r="F492" s="1">
        <v>92.439516129032242</v>
      </c>
      <c r="G492" s="1">
        <v>1912</v>
      </c>
    </row>
    <row r="493" spans="1:7">
      <c r="A493" s="1">
        <v>460</v>
      </c>
      <c r="B493" s="1">
        <v>1626.5638910929465</v>
      </c>
      <c r="C493" s="1">
        <v>6.4361089070534945</v>
      </c>
      <c r="D493" s="1">
        <v>0.20192980905575292</v>
      </c>
      <c r="F493" s="1">
        <v>92.64112903225805</v>
      </c>
      <c r="G493" s="1">
        <v>1921</v>
      </c>
    </row>
    <row r="494" spans="1:7">
      <c r="A494" s="1">
        <v>461</v>
      </c>
      <c r="B494" s="1">
        <v>2273.440952464799</v>
      </c>
      <c r="C494" s="1">
        <v>45.559047535200989</v>
      </c>
      <c r="D494" s="1">
        <v>1.4293931166178513</v>
      </c>
      <c r="F494" s="1">
        <v>92.842741935483858</v>
      </c>
      <c r="G494" s="1">
        <v>1956</v>
      </c>
    </row>
    <row r="495" spans="1:7">
      <c r="A495" s="1">
        <v>462</v>
      </c>
      <c r="B495" s="1">
        <v>1100.9195999838214</v>
      </c>
      <c r="C495" s="1">
        <v>14.080400016178601</v>
      </c>
      <c r="D495" s="1">
        <v>0.44176575128795176</v>
      </c>
      <c r="F495" s="1">
        <v>93.044354838709666</v>
      </c>
      <c r="G495" s="1">
        <v>1966</v>
      </c>
    </row>
    <row r="496" spans="1:7">
      <c r="A496" s="1">
        <v>463</v>
      </c>
      <c r="B496" s="1">
        <v>939.147162424003</v>
      </c>
      <c r="C496" s="1">
        <v>-16.147162424003</v>
      </c>
      <c r="D496" s="1">
        <v>-0.50660942382404184</v>
      </c>
      <c r="F496" s="1">
        <v>93.245967741935473</v>
      </c>
      <c r="G496" s="1">
        <v>2079</v>
      </c>
    </row>
    <row r="497" spans="1:7">
      <c r="A497" s="1">
        <v>464</v>
      </c>
      <c r="B497" s="1">
        <v>1054.0306308714785</v>
      </c>
      <c r="C497" s="1">
        <v>16.969369128521521</v>
      </c>
      <c r="D497" s="1">
        <v>0.53240576214669366</v>
      </c>
      <c r="F497" s="1">
        <v>93.447580645161281</v>
      </c>
      <c r="G497" s="1">
        <v>2127</v>
      </c>
    </row>
    <row r="498" spans="1:7">
      <c r="A498" s="1">
        <v>465</v>
      </c>
      <c r="B498" s="1">
        <v>1392.7066947112121</v>
      </c>
      <c r="C498" s="1">
        <v>8.2933052887879057</v>
      </c>
      <c r="D498" s="1">
        <v>0.26019844871964476</v>
      </c>
      <c r="F498" s="1">
        <v>93.649193548387089</v>
      </c>
      <c r="G498" s="1">
        <v>2190</v>
      </c>
    </row>
    <row r="499" spans="1:7">
      <c r="A499" s="1">
        <v>466</v>
      </c>
      <c r="B499" s="1">
        <v>1147.1872988833227</v>
      </c>
      <c r="C499" s="1">
        <v>27.812701116677317</v>
      </c>
      <c r="D499" s="1">
        <v>0.87261006718833278</v>
      </c>
      <c r="F499" s="1">
        <v>93.850806451612897</v>
      </c>
      <c r="G499" s="1">
        <v>2193</v>
      </c>
    </row>
    <row r="500" spans="1:7">
      <c r="A500" s="1">
        <v>467</v>
      </c>
      <c r="B500" s="1">
        <v>362.70331530798637</v>
      </c>
      <c r="C500" s="1">
        <v>18.296684692013628</v>
      </c>
      <c r="D500" s="1">
        <v>0.57404964700994621</v>
      </c>
      <c r="F500" s="1">
        <v>94.05241935483869</v>
      </c>
      <c r="G500" s="1">
        <v>2235</v>
      </c>
    </row>
    <row r="501" spans="1:7">
      <c r="A501" s="1">
        <v>468</v>
      </c>
      <c r="B501" s="1">
        <v>988.21610471748579</v>
      </c>
      <c r="C501" s="1">
        <v>13.783895282514209</v>
      </c>
      <c r="D501" s="1">
        <v>0.43246305844703964</v>
      </c>
      <c r="F501" s="1">
        <v>94.254032258064498</v>
      </c>
      <c r="G501" s="1">
        <v>2254</v>
      </c>
    </row>
    <row r="502" spans="1:7">
      <c r="A502" s="1">
        <v>469</v>
      </c>
      <c r="B502" s="1">
        <v>841.04674298016607</v>
      </c>
      <c r="C502" s="1">
        <v>-4.0467429801660728</v>
      </c>
      <c r="D502" s="1">
        <v>-0.12696460688959124</v>
      </c>
      <c r="F502" s="1">
        <v>94.455645161290306</v>
      </c>
      <c r="G502" s="1">
        <v>2288</v>
      </c>
    </row>
    <row r="503" spans="1:7">
      <c r="A503" s="1">
        <v>470</v>
      </c>
      <c r="B503" s="1">
        <v>933.34751713922515</v>
      </c>
      <c r="C503" s="1">
        <v>10.652482860774853</v>
      </c>
      <c r="D503" s="1">
        <v>0.33421650582832002</v>
      </c>
      <c r="F503" s="1">
        <v>94.657258064516114</v>
      </c>
      <c r="G503" s="1">
        <v>2300</v>
      </c>
    </row>
    <row r="504" spans="1:7">
      <c r="A504" s="1">
        <v>471</v>
      </c>
      <c r="B504" s="1">
        <v>1467.8222485179381</v>
      </c>
      <c r="C504" s="1">
        <v>11.177751482061922</v>
      </c>
      <c r="D504" s="1">
        <v>0.35069655517665138</v>
      </c>
      <c r="F504" s="1">
        <v>94.858870967741922</v>
      </c>
      <c r="G504" s="1">
        <v>2319</v>
      </c>
    </row>
    <row r="505" spans="1:7">
      <c r="A505" s="1">
        <v>472</v>
      </c>
      <c r="B505" s="1">
        <v>1150.022936671194</v>
      </c>
      <c r="C505" s="1">
        <v>-7.0229366711939747</v>
      </c>
      <c r="D505" s="1">
        <v>-0.22034124678509845</v>
      </c>
      <c r="F505" s="1">
        <v>95.06048387096773</v>
      </c>
      <c r="G505" s="1">
        <v>2327</v>
      </c>
    </row>
    <row r="506" spans="1:7">
      <c r="A506" s="1">
        <v>473</v>
      </c>
      <c r="B506" s="1">
        <v>2277.2053005176995</v>
      </c>
      <c r="C506" s="1">
        <v>10.79469948230053</v>
      </c>
      <c r="D506" s="1">
        <v>0.33867848365435738</v>
      </c>
      <c r="F506" s="1">
        <v>95.262096774193537</v>
      </c>
      <c r="G506" s="1">
        <v>2420</v>
      </c>
    </row>
    <row r="507" spans="1:7">
      <c r="A507" s="1">
        <v>474</v>
      </c>
      <c r="B507" s="1">
        <v>461.47236596665181</v>
      </c>
      <c r="C507" s="1">
        <v>34.527634033348193</v>
      </c>
      <c r="D507" s="1">
        <v>1.0832878449057866</v>
      </c>
      <c r="F507" s="1">
        <v>95.463709677419345</v>
      </c>
      <c r="G507" s="1">
        <v>2438</v>
      </c>
    </row>
    <row r="508" spans="1:7">
      <c r="A508" s="1">
        <v>475</v>
      </c>
      <c r="B508" s="1">
        <v>1116.4333876377648</v>
      </c>
      <c r="C508" s="1">
        <v>-17.433387637764781</v>
      </c>
      <c r="D508" s="1">
        <v>-0.54696411880643558</v>
      </c>
      <c r="F508" s="1">
        <v>95.665322580645153</v>
      </c>
      <c r="G508" s="1">
        <v>2448</v>
      </c>
    </row>
    <row r="509" spans="1:7">
      <c r="A509" s="1">
        <v>476</v>
      </c>
      <c r="B509" s="1">
        <v>1090.4936758849349</v>
      </c>
      <c r="C509" s="1">
        <v>-12.493675884934873</v>
      </c>
      <c r="D509" s="1">
        <v>-0.39198304787610316</v>
      </c>
      <c r="F509" s="1">
        <v>95.866935483870961</v>
      </c>
      <c r="G509" s="1">
        <v>2457</v>
      </c>
    </row>
    <row r="510" spans="1:7">
      <c r="A510" s="1">
        <v>477</v>
      </c>
      <c r="B510" s="1">
        <v>1570.7387397927232</v>
      </c>
      <c r="C510" s="1">
        <v>64.261260207276791</v>
      </c>
      <c r="D510" s="1">
        <v>2.0161660081787058</v>
      </c>
      <c r="F510" s="1">
        <v>96.068548387096769</v>
      </c>
      <c r="G510" s="1">
        <v>2495</v>
      </c>
    </row>
    <row r="511" spans="1:7">
      <c r="A511" s="1">
        <v>478</v>
      </c>
      <c r="B511" s="1">
        <v>61.198416626274756</v>
      </c>
      <c r="C511" s="1">
        <v>1.8015833737252436</v>
      </c>
      <c r="D511" s="1">
        <v>5.6523808392314065E-2</v>
      </c>
      <c r="F511" s="1">
        <v>96.270161290322562</v>
      </c>
      <c r="G511" s="1">
        <v>2531</v>
      </c>
    </row>
    <row r="512" spans="1:7">
      <c r="A512" s="1">
        <v>479</v>
      </c>
      <c r="B512" s="1">
        <v>2821.2538410997668</v>
      </c>
      <c r="C512" s="1">
        <v>11.74615890023324</v>
      </c>
      <c r="D512" s="1">
        <v>0.36853006344613065</v>
      </c>
      <c r="F512" s="1">
        <v>96.47177419354837</v>
      </c>
      <c r="G512" s="1">
        <v>2567</v>
      </c>
    </row>
    <row r="513" spans="1:7">
      <c r="A513" s="1">
        <v>480</v>
      </c>
      <c r="B513" s="1">
        <v>1071.1096142394442</v>
      </c>
      <c r="C513" s="1">
        <v>-13.109614239444227</v>
      </c>
      <c r="D513" s="1">
        <v>-0.4113078163211929</v>
      </c>
      <c r="F513" s="1">
        <v>96.673387096774178</v>
      </c>
      <c r="G513" s="1">
        <v>2570</v>
      </c>
    </row>
    <row r="514" spans="1:7">
      <c r="A514" s="1">
        <v>481</v>
      </c>
      <c r="B514" s="1">
        <v>1022.6625512200659</v>
      </c>
      <c r="C514" s="1">
        <v>0.33744877993410682</v>
      </c>
      <c r="D514" s="1">
        <v>1.0587292521342138E-2</v>
      </c>
      <c r="F514" s="1">
        <v>96.874999999999986</v>
      </c>
      <c r="G514" s="1">
        <v>2584</v>
      </c>
    </row>
    <row r="515" spans="1:7">
      <c r="A515" s="1">
        <v>482</v>
      </c>
      <c r="B515" s="1">
        <v>54.573732716075426</v>
      </c>
      <c r="C515" s="1">
        <v>4.4262672839245738</v>
      </c>
      <c r="D515" s="1">
        <v>0.13887199865326741</v>
      </c>
      <c r="F515" s="1">
        <v>97.076612903225794</v>
      </c>
      <c r="G515" s="1">
        <v>2628</v>
      </c>
    </row>
    <row r="516" spans="1:7">
      <c r="A516" s="1">
        <v>483</v>
      </c>
      <c r="B516" s="1">
        <v>1005.2720359202959</v>
      </c>
      <c r="C516" s="1">
        <v>-12.272035920295934</v>
      </c>
      <c r="D516" s="1">
        <v>-0.38502920101226035</v>
      </c>
      <c r="F516" s="1">
        <v>97.278225806451601</v>
      </c>
      <c r="G516" s="1">
        <v>2654</v>
      </c>
    </row>
    <row r="517" spans="1:7">
      <c r="A517" s="1">
        <v>484</v>
      </c>
      <c r="B517" s="1">
        <v>947.71022433630276</v>
      </c>
      <c r="C517" s="1">
        <v>-10.710224336302758</v>
      </c>
      <c r="D517" s="1">
        <v>-0.33602811674049232</v>
      </c>
      <c r="F517" s="1">
        <v>97.479838709677409</v>
      </c>
      <c r="G517" s="1">
        <v>2781</v>
      </c>
    </row>
    <row r="518" spans="1:7">
      <c r="A518" s="1">
        <v>485</v>
      </c>
      <c r="B518" s="1">
        <v>1253.1269875043781</v>
      </c>
      <c r="C518" s="1">
        <v>17.873012495621879</v>
      </c>
      <c r="D518" s="1">
        <v>0.56075713643327485</v>
      </c>
      <c r="F518" s="1">
        <v>97.681451612903217</v>
      </c>
      <c r="G518" s="1">
        <v>2833</v>
      </c>
    </row>
    <row r="519" spans="1:7">
      <c r="A519" s="1">
        <v>486</v>
      </c>
      <c r="B519" s="1">
        <v>945.69867562663705</v>
      </c>
      <c r="C519" s="1">
        <v>-7.6986756266370548</v>
      </c>
      <c r="D519" s="1">
        <v>-0.24154223020764654</v>
      </c>
      <c r="F519" s="1">
        <v>97.883064516129025</v>
      </c>
      <c r="G519" s="1">
        <v>3244</v>
      </c>
    </row>
    <row r="520" spans="1:7">
      <c r="A520" s="1">
        <v>487</v>
      </c>
      <c r="B520" s="1">
        <v>918.4482363344581</v>
      </c>
      <c r="C520" s="1">
        <v>-7.4482363344581017</v>
      </c>
      <c r="D520" s="1">
        <v>-0.2336848183490107</v>
      </c>
      <c r="F520" s="1">
        <v>98.084677419354833</v>
      </c>
      <c r="G520" s="1">
        <v>3464</v>
      </c>
    </row>
    <row r="521" spans="1:7">
      <c r="A521" s="1">
        <v>488</v>
      </c>
      <c r="B521" s="1">
        <v>912.74842110286181</v>
      </c>
      <c r="C521" s="1">
        <v>-11.748421102861812</v>
      </c>
      <c r="D521" s="1">
        <v>-0.36860103896121749</v>
      </c>
      <c r="F521" s="1">
        <v>98.286290322580626</v>
      </c>
      <c r="G521" s="1">
        <v>3586</v>
      </c>
    </row>
    <row r="522" spans="1:7">
      <c r="A522" s="1">
        <v>489</v>
      </c>
      <c r="B522" s="1">
        <v>618.18277924167876</v>
      </c>
      <c r="C522" s="1">
        <v>36.817220758321241</v>
      </c>
      <c r="D522" s="1">
        <v>1.1551225227938049</v>
      </c>
      <c r="F522" s="1">
        <v>98.487903225806434</v>
      </c>
      <c r="G522" s="1">
        <v>3682</v>
      </c>
    </row>
    <row r="523" spans="1:7">
      <c r="A523" s="1">
        <v>490</v>
      </c>
      <c r="B523" s="1">
        <v>1085.7909867262226</v>
      </c>
      <c r="C523" s="1">
        <v>25.209013273777373</v>
      </c>
      <c r="D523" s="1">
        <v>0.79092061840020322</v>
      </c>
      <c r="F523" s="1">
        <v>98.689516129032242</v>
      </c>
      <c r="G523" s="1">
        <v>3822</v>
      </c>
    </row>
    <row r="524" spans="1:7">
      <c r="A524" s="1">
        <v>491</v>
      </c>
      <c r="B524" s="1">
        <v>747.30100528580272</v>
      </c>
      <c r="C524" s="1">
        <v>8.6989947141972834</v>
      </c>
      <c r="D524" s="1">
        <v>0.27292675854036186</v>
      </c>
      <c r="F524" s="1">
        <v>98.89112903225805</v>
      </c>
      <c r="G524" s="1">
        <v>4010</v>
      </c>
    </row>
    <row r="525" spans="1:7">
      <c r="A525" s="1">
        <v>492</v>
      </c>
      <c r="B525" s="1">
        <v>720.91018636167757</v>
      </c>
      <c r="C525" s="1">
        <v>-12.910186361677574</v>
      </c>
      <c r="D525" s="1">
        <v>-0.40505086295707554</v>
      </c>
      <c r="F525" s="1">
        <v>99.092741935483858</v>
      </c>
      <c r="G525" s="1">
        <v>4100</v>
      </c>
    </row>
    <row r="526" spans="1:7">
      <c r="A526" s="1">
        <v>493</v>
      </c>
      <c r="B526" s="1">
        <v>515.2645691731808</v>
      </c>
      <c r="C526" s="1">
        <v>-7.2645691731808029</v>
      </c>
      <c r="D526" s="1">
        <v>-0.22792234985412682</v>
      </c>
      <c r="F526" s="1">
        <v>99.294354838709666</v>
      </c>
      <c r="G526" s="1">
        <v>4754</v>
      </c>
    </row>
    <row r="527" spans="1:7">
      <c r="A527" s="1">
        <v>494</v>
      </c>
      <c r="B527" s="1">
        <v>566.43433698233105</v>
      </c>
      <c r="C527" s="1">
        <v>5.5656630176689532</v>
      </c>
      <c r="D527" s="1">
        <v>0.17461998960192798</v>
      </c>
      <c r="F527" s="1">
        <v>99.495967741935473</v>
      </c>
      <c r="G527" s="1">
        <v>5202</v>
      </c>
    </row>
    <row r="528" spans="1:7">
      <c r="A528" s="1">
        <v>495</v>
      </c>
      <c r="B528" s="1">
        <v>589.01007114806123</v>
      </c>
      <c r="C528" s="1">
        <v>-15.010071148061229</v>
      </c>
      <c r="D528" s="1">
        <v>-0.47093373412614903</v>
      </c>
      <c r="F528" s="1">
        <v>99.697580645161281</v>
      </c>
      <c r="G528" s="1">
        <v>5934</v>
      </c>
    </row>
    <row r="529" spans="1:7" ht="17" thickBot="1">
      <c r="A529" s="2">
        <v>496</v>
      </c>
      <c r="B529" s="2">
        <v>512.55265906017053</v>
      </c>
      <c r="C529" s="2">
        <v>11.447340939829473</v>
      </c>
      <c r="D529" s="2">
        <v>0.35915479423329405</v>
      </c>
      <c r="F529" s="2">
        <v>99.899193548387089</v>
      </c>
      <c r="G529" s="2">
        <v>11328</v>
      </c>
    </row>
  </sheetData>
  <sortState ref="G34:G529">
    <sortCondition ref="G34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B86A-969D-2D4C-A9F6-0C344838A7F0}">
  <dimension ref="A1:O498"/>
  <sheetViews>
    <sheetView zoomScale="85" workbookViewId="0">
      <selection activeCell="I3" sqref="I3"/>
    </sheetView>
  </sheetViews>
  <sheetFormatPr baseColWidth="10" defaultRowHeight="16"/>
  <cols>
    <col min="1" max="1" width="14.83203125" customWidth="1"/>
    <col min="2" max="2" width="12.83203125" customWidth="1"/>
    <col min="3" max="3" width="13.1640625" customWidth="1"/>
    <col min="6" max="6" width="12.83203125" customWidth="1"/>
    <col min="7" max="7" width="13.1640625" customWidth="1"/>
    <col min="8" max="8" width="13.33203125" customWidth="1"/>
    <col min="12" max="13" width="11" bestFit="1" customWidth="1"/>
    <col min="14" max="14" width="12.33203125" bestFit="1" customWidth="1"/>
    <col min="15" max="15" width="11" bestFit="1" customWidth="1"/>
  </cols>
  <sheetData>
    <row r="1" spans="1:15">
      <c r="A1" s="71" t="s">
        <v>77</v>
      </c>
      <c r="B1" s="81"/>
      <c r="C1" s="81"/>
      <c r="D1" s="72"/>
      <c r="F1" s="71" t="s">
        <v>78</v>
      </c>
      <c r="G1" s="81"/>
      <c r="H1" s="81"/>
      <c r="I1" s="72"/>
    </row>
    <row r="2" spans="1:15">
      <c r="A2" s="5" t="s">
        <v>0</v>
      </c>
      <c r="B2" s="5" t="s">
        <v>2</v>
      </c>
      <c r="C2" s="5" t="s">
        <v>4</v>
      </c>
      <c r="D2" s="51" t="s">
        <v>107</v>
      </c>
      <c r="F2" s="5" t="s">
        <v>2</v>
      </c>
      <c r="G2" s="5" t="s">
        <v>4</v>
      </c>
      <c r="H2" s="5" t="s">
        <v>6</v>
      </c>
      <c r="I2" s="51" t="s">
        <v>107</v>
      </c>
      <c r="L2" s="36">
        <f t="array" ref="L2:O6">LINEST(D3:D498,A3:C498,TRUE,TRUE)</f>
        <v>3.6619831183455825E-2</v>
      </c>
      <c r="M2" s="24">
        <v>0.86981796253464383</v>
      </c>
      <c r="N2" s="24">
        <v>-3.9949332304024653E-3</v>
      </c>
      <c r="O2" s="25">
        <v>1.8488608653181515</v>
      </c>
    </row>
    <row r="3" spans="1:15">
      <c r="A3" s="5">
        <v>2752</v>
      </c>
      <c r="B3" s="5">
        <v>178</v>
      </c>
      <c r="C3" s="5">
        <v>159</v>
      </c>
      <c r="D3" s="52">
        <v>109</v>
      </c>
      <c r="F3" s="5">
        <v>178</v>
      </c>
      <c r="G3" s="5">
        <v>159</v>
      </c>
      <c r="H3" s="5">
        <v>1640</v>
      </c>
      <c r="I3" s="52">
        <v>109</v>
      </c>
      <c r="L3" s="16">
        <v>6.1109120361708029E-3</v>
      </c>
      <c r="M3" s="17">
        <v>1.4300527646858669E-2</v>
      </c>
      <c r="N3" s="17">
        <v>4.8195824224024441E-4</v>
      </c>
      <c r="O3" s="43">
        <v>12.392026944450512</v>
      </c>
    </row>
    <row r="4" spans="1:15">
      <c r="A4" s="5">
        <v>10460</v>
      </c>
      <c r="B4" s="5">
        <v>1457</v>
      </c>
      <c r="C4" s="5">
        <v>1674</v>
      </c>
      <c r="D4" s="52">
        <v>1361</v>
      </c>
      <c r="F4" s="5">
        <v>1457</v>
      </c>
      <c r="G4" s="5">
        <v>1674</v>
      </c>
      <c r="H4" s="5">
        <v>6112</v>
      </c>
      <c r="I4" s="52">
        <v>1361</v>
      </c>
      <c r="L4" s="16">
        <v>0.94918727542535264</v>
      </c>
      <c r="M4" s="17">
        <v>199.96080338909798</v>
      </c>
      <c r="N4" s="17" t="e">
        <v>#N/A</v>
      </c>
      <c r="O4" s="43" t="e">
        <v>#N/A</v>
      </c>
    </row>
    <row r="5" spans="1:15">
      <c r="A5" s="5">
        <v>2413</v>
      </c>
      <c r="B5" s="5">
        <v>177</v>
      </c>
      <c r="C5" s="5">
        <v>154</v>
      </c>
      <c r="D5" s="52">
        <v>113</v>
      </c>
      <c r="F5" s="5">
        <v>177</v>
      </c>
      <c r="G5" s="5">
        <v>154</v>
      </c>
      <c r="H5" s="5">
        <v>1503</v>
      </c>
      <c r="I5" s="52">
        <v>113</v>
      </c>
      <c r="L5" s="16">
        <v>3063.538010859324</v>
      </c>
      <c r="M5" s="17">
        <v>492</v>
      </c>
      <c r="N5" s="17" t="e">
        <v>#N/A</v>
      </c>
      <c r="O5" s="43" t="e">
        <v>#N/A</v>
      </c>
    </row>
    <row r="6" spans="1:15">
      <c r="A6" s="5">
        <v>50128</v>
      </c>
      <c r="B6" s="5">
        <v>2211</v>
      </c>
      <c r="C6" s="5">
        <v>1119</v>
      </c>
      <c r="D6" s="52">
        <v>790</v>
      </c>
      <c r="F6" s="5">
        <v>2211</v>
      </c>
      <c r="G6" s="5">
        <v>1119</v>
      </c>
      <c r="H6" s="5">
        <v>32048</v>
      </c>
      <c r="I6" s="52">
        <v>790</v>
      </c>
      <c r="L6" s="18">
        <v>367480479.05446786</v>
      </c>
      <c r="M6" s="44">
        <v>19672286.862870637</v>
      </c>
      <c r="N6" s="44" t="e">
        <v>#N/A</v>
      </c>
      <c r="O6" s="19" t="e">
        <v>#N/A</v>
      </c>
    </row>
    <row r="7" spans="1:15">
      <c r="A7" s="5">
        <v>7244</v>
      </c>
      <c r="B7" s="5">
        <v>671</v>
      </c>
      <c r="C7" s="5">
        <v>580</v>
      </c>
      <c r="D7" s="52">
        <v>410</v>
      </c>
      <c r="F7" s="5">
        <v>671</v>
      </c>
      <c r="G7" s="5">
        <v>580</v>
      </c>
      <c r="H7" s="5">
        <v>3200</v>
      </c>
      <c r="I7" s="52">
        <v>410</v>
      </c>
    </row>
    <row r="8" spans="1:15">
      <c r="A8" s="5">
        <v>10472</v>
      </c>
      <c r="B8" s="5">
        <v>1191</v>
      </c>
      <c r="C8" s="5">
        <v>1389</v>
      </c>
      <c r="D8" s="52">
        <v>1073</v>
      </c>
      <c r="F8" s="5">
        <v>1191</v>
      </c>
      <c r="G8" s="5">
        <v>1389</v>
      </c>
      <c r="H8" s="5">
        <v>7852</v>
      </c>
      <c r="I8" s="52">
        <v>1073</v>
      </c>
    </row>
    <row r="9" spans="1:15">
      <c r="A9" s="5">
        <v>11692</v>
      </c>
      <c r="B9" s="5">
        <v>481</v>
      </c>
      <c r="C9" s="5">
        <v>364</v>
      </c>
      <c r="D9" s="52">
        <v>265</v>
      </c>
      <c r="F9" s="5">
        <v>481</v>
      </c>
      <c r="G9" s="5">
        <v>364</v>
      </c>
      <c r="H9" s="5">
        <v>9328</v>
      </c>
      <c r="I9" s="52">
        <v>265</v>
      </c>
      <c r="L9" s="36">
        <f t="array" ref="L9:O13">LINEST(I3:I498,F3:H498,TRUE,TRUE)</f>
        <v>-1.5446408700260516E-2</v>
      </c>
      <c r="M9" s="24">
        <v>3.5341520616314862E-2</v>
      </c>
      <c r="N9" s="24">
        <v>0.89254567550048147</v>
      </c>
      <c r="O9" s="25">
        <v>29.106471481197516</v>
      </c>
    </row>
    <row r="10" spans="1:15">
      <c r="A10" s="5">
        <v>13720</v>
      </c>
      <c r="B10" s="5">
        <v>537</v>
      </c>
      <c r="C10" s="5">
        <v>305</v>
      </c>
      <c r="D10" s="52">
        <v>232</v>
      </c>
      <c r="F10" s="5">
        <v>537</v>
      </c>
      <c r="G10" s="5">
        <v>305</v>
      </c>
      <c r="H10" s="5">
        <v>11056</v>
      </c>
      <c r="I10" s="52">
        <v>232</v>
      </c>
      <c r="L10" s="16">
        <v>1.4208453003049114E-3</v>
      </c>
      <c r="M10" s="17">
        <v>5.8573722154449991E-3</v>
      </c>
      <c r="N10" s="17">
        <v>1.4062259525738306E-2</v>
      </c>
      <c r="O10" s="43">
        <v>12.280352247532159</v>
      </c>
    </row>
    <row r="11" spans="1:15">
      <c r="A11" s="5">
        <v>11844</v>
      </c>
      <c r="B11" s="5">
        <v>1530</v>
      </c>
      <c r="C11" s="5">
        <v>1692</v>
      </c>
      <c r="D11" s="52">
        <v>1407</v>
      </c>
      <c r="F11" s="5">
        <v>1530</v>
      </c>
      <c r="G11" s="5">
        <v>1692</v>
      </c>
      <c r="H11" s="5">
        <v>7912</v>
      </c>
      <c r="I11" s="52">
        <v>1407</v>
      </c>
      <c r="L11" s="16">
        <v>0.95330751203600061</v>
      </c>
      <c r="M11" s="17">
        <v>191.68235635406813</v>
      </c>
      <c r="N11" s="17" t="e">
        <v>#N/A</v>
      </c>
      <c r="O11" s="43" t="e">
        <v>#N/A</v>
      </c>
    </row>
    <row r="12" spans="1:15">
      <c r="A12" s="5">
        <v>4694</v>
      </c>
      <c r="B12" s="5">
        <v>280</v>
      </c>
      <c r="C12" s="5">
        <v>250</v>
      </c>
      <c r="D12" s="52">
        <v>183</v>
      </c>
      <c r="F12" s="5">
        <v>280</v>
      </c>
      <c r="G12" s="5">
        <v>250</v>
      </c>
      <c r="H12" s="5">
        <v>2324</v>
      </c>
      <c r="I12" s="52">
        <v>183</v>
      </c>
      <c r="L12" s="16">
        <v>3348.3422878311062</v>
      </c>
      <c r="M12" s="17">
        <v>492</v>
      </c>
      <c r="N12" s="17" t="e">
        <v>#N/A</v>
      </c>
      <c r="O12" s="43" t="e">
        <v>#N/A</v>
      </c>
    </row>
    <row r="13" spans="1:15">
      <c r="A13" s="5">
        <v>21744</v>
      </c>
      <c r="B13" s="5">
        <v>4258</v>
      </c>
      <c r="C13" s="5">
        <v>4540</v>
      </c>
      <c r="D13" s="52">
        <v>4100</v>
      </c>
      <c r="F13" s="5">
        <v>4258</v>
      </c>
      <c r="G13" s="5">
        <v>4540</v>
      </c>
      <c r="H13" s="5">
        <v>18952</v>
      </c>
      <c r="I13" s="52">
        <v>4100</v>
      </c>
      <c r="L13" s="18">
        <v>369075640.05451411</v>
      </c>
      <c r="M13" s="44">
        <v>18077125.862824399</v>
      </c>
      <c r="N13" s="44" t="e">
        <v>#N/A</v>
      </c>
      <c r="O13" s="19" t="e">
        <v>#N/A</v>
      </c>
    </row>
    <row r="14" spans="1:15">
      <c r="A14" s="5">
        <v>3112</v>
      </c>
      <c r="B14" s="5">
        <v>208</v>
      </c>
      <c r="C14" s="5">
        <v>145</v>
      </c>
      <c r="D14" s="52">
        <v>127</v>
      </c>
      <c r="F14" s="5">
        <v>208</v>
      </c>
      <c r="G14" s="5">
        <v>145</v>
      </c>
      <c r="H14" s="5">
        <v>2174</v>
      </c>
      <c r="I14" s="52">
        <v>127</v>
      </c>
    </row>
    <row r="15" spans="1:15">
      <c r="A15" s="5">
        <v>2847</v>
      </c>
      <c r="B15" s="5">
        <v>193</v>
      </c>
      <c r="C15" s="5">
        <v>133</v>
      </c>
      <c r="D15" s="52">
        <v>115</v>
      </c>
      <c r="F15" s="5">
        <v>193</v>
      </c>
      <c r="G15" s="5">
        <v>133</v>
      </c>
      <c r="H15" s="5">
        <v>2072</v>
      </c>
      <c r="I15" s="52">
        <v>115</v>
      </c>
    </row>
    <row r="16" spans="1:15">
      <c r="A16" s="5">
        <v>2549</v>
      </c>
      <c r="B16" s="5">
        <v>249</v>
      </c>
      <c r="C16" s="5">
        <v>168</v>
      </c>
      <c r="D16" s="52">
        <v>134</v>
      </c>
      <c r="F16" s="5">
        <v>249</v>
      </c>
      <c r="G16" s="5">
        <v>168</v>
      </c>
      <c r="H16" s="5">
        <v>1917</v>
      </c>
      <c r="I16" s="52">
        <v>134</v>
      </c>
    </row>
    <row r="17" spans="1:9">
      <c r="A17" s="5">
        <v>22784</v>
      </c>
      <c r="B17" s="5">
        <v>887</v>
      </c>
      <c r="C17" s="5">
        <v>417</v>
      </c>
      <c r="D17" s="52">
        <v>337</v>
      </c>
      <c r="F17" s="5">
        <v>887</v>
      </c>
      <c r="G17" s="5">
        <v>417</v>
      </c>
      <c r="H17" s="5">
        <v>19312</v>
      </c>
      <c r="I17" s="52">
        <v>337</v>
      </c>
    </row>
    <row r="18" spans="1:9">
      <c r="A18" s="5">
        <v>10060</v>
      </c>
      <c r="B18" s="5">
        <v>1264</v>
      </c>
      <c r="C18" s="5">
        <v>1425</v>
      </c>
      <c r="D18" s="52">
        <v>1209</v>
      </c>
      <c r="F18" s="5">
        <v>1264</v>
      </c>
      <c r="G18" s="5">
        <v>1425</v>
      </c>
      <c r="H18" s="5">
        <v>8548</v>
      </c>
      <c r="I18" s="52">
        <v>1209</v>
      </c>
    </row>
    <row r="19" spans="1:9">
      <c r="A19" s="5">
        <v>1722</v>
      </c>
      <c r="B19" s="5">
        <v>163</v>
      </c>
      <c r="C19" s="5">
        <v>148</v>
      </c>
      <c r="D19" s="52">
        <v>123</v>
      </c>
      <c r="F19" s="5">
        <v>163</v>
      </c>
      <c r="G19" s="5">
        <v>148</v>
      </c>
      <c r="H19" s="5">
        <v>1050</v>
      </c>
      <c r="I19" s="52">
        <v>123</v>
      </c>
    </row>
    <row r="20" spans="1:9">
      <c r="A20" s="5">
        <v>53264</v>
      </c>
      <c r="B20" s="5">
        <v>1706</v>
      </c>
      <c r="C20" s="5">
        <v>1655</v>
      </c>
      <c r="D20" s="52">
        <v>1103</v>
      </c>
      <c r="F20" s="5">
        <v>1706</v>
      </c>
      <c r="G20" s="5">
        <v>1655</v>
      </c>
      <c r="H20" s="5">
        <v>39776</v>
      </c>
      <c r="I20" s="52">
        <v>1103</v>
      </c>
    </row>
    <row r="21" spans="1:9">
      <c r="A21" s="5">
        <v>3930</v>
      </c>
      <c r="B21" s="5">
        <v>130</v>
      </c>
      <c r="C21" s="5">
        <v>112</v>
      </c>
      <c r="D21" s="52">
        <v>86</v>
      </c>
      <c r="F21" s="5">
        <v>130</v>
      </c>
      <c r="G21" s="5">
        <v>112</v>
      </c>
      <c r="H21" s="5">
        <v>2410</v>
      </c>
      <c r="I21" s="52">
        <v>86</v>
      </c>
    </row>
    <row r="22" spans="1:9">
      <c r="A22" s="5">
        <v>1591</v>
      </c>
      <c r="B22" s="5">
        <v>121</v>
      </c>
      <c r="C22" s="5">
        <v>111</v>
      </c>
      <c r="D22" s="52">
        <v>88</v>
      </c>
      <c r="F22" s="5">
        <v>121</v>
      </c>
      <c r="G22" s="5">
        <v>111</v>
      </c>
      <c r="H22" s="5">
        <v>1161</v>
      </c>
      <c r="I22" s="52">
        <v>88</v>
      </c>
    </row>
    <row r="23" spans="1:9">
      <c r="A23" s="5">
        <v>2848</v>
      </c>
      <c r="B23" s="5">
        <v>200</v>
      </c>
      <c r="C23" s="5">
        <v>184</v>
      </c>
      <c r="D23" s="52">
        <v>142</v>
      </c>
      <c r="F23" s="5">
        <v>200</v>
      </c>
      <c r="G23" s="5">
        <v>184</v>
      </c>
      <c r="H23" s="5">
        <v>1963</v>
      </c>
      <c r="I23" s="52">
        <v>142</v>
      </c>
    </row>
    <row r="24" spans="1:9">
      <c r="A24" s="5">
        <v>1384</v>
      </c>
      <c r="B24" s="5">
        <v>15</v>
      </c>
      <c r="C24" s="5">
        <v>20</v>
      </c>
      <c r="D24" s="52">
        <v>15</v>
      </c>
      <c r="F24" s="5">
        <v>15</v>
      </c>
      <c r="G24" s="5">
        <v>20</v>
      </c>
      <c r="H24" s="5">
        <v>1172</v>
      </c>
      <c r="I24" s="52">
        <v>15</v>
      </c>
    </row>
    <row r="25" spans="1:9">
      <c r="A25" s="5">
        <v>3454</v>
      </c>
      <c r="B25" s="5">
        <v>118</v>
      </c>
      <c r="C25" s="5">
        <v>130</v>
      </c>
      <c r="D25" s="52">
        <v>104</v>
      </c>
      <c r="F25" s="5">
        <v>118</v>
      </c>
      <c r="G25" s="5">
        <v>130</v>
      </c>
      <c r="H25" s="5">
        <v>3100</v>
      </c>
      <c r="I25" s="52">
        <v>104</v>
      </c>
    </row>
    <row r="26" spans="1:9">
      <c r="A26" s="5">
        <v>2723</v>
      </c>
      <c r="B26" s="5">
        <v>176</v>
      </c>
      <c r="C26" s="5">
        <v>143</v>
      </c>
      <c r="D26" s="52">
        <v>118</v>
      </c>
      <c r="F26" s="5">
        <v>176</v>
      </c>
      <c r="G26" s="5">
        <v>143</v>
      </c>
      <c r="H26" s="5">
        <v>1621</v>
      </c>
      <c r="I26" s="52">
        <v>118</v>
      </c>
    </row>
    <row r="27" spans="1:9">
      <c r="A27" s="5">
        <v>8488</v>
      </c>
      <c r="B27" s="5">
        <v>1341</v>
      </c>
      <c r="C27" s="5">
        <v>1489</v>
      </c>
      <c r="D27" s="52">
        <v>1270</v>
      </c>
      <c r="F27" s="5">
        <v>1341</v>
      </c>
      <c r="G27" s="5">
        <v>1489</v>
      </c>
      <c r="H27" s="5">
        <v>5244</v>
      </c>
      <c r="I27" s="52">
        <v>1270</v>
      </c>
    </row>
    <row r="28" spans="1:9">
      <c r="A28" s="5">
        <v>8284</v>
      </c>
      <c r="B28" s="5">
        <v>1521</v>
      </c>
      <c r="C28" s="5">
        <v>1711</v>
      </c>
      <c r="D28" s="52">
        <v>1462</v>
      </c>
      <c r="F28" s="5">
        <v>1521</v>
      </c>
      <c r="G28" s="5">
        <v>1711</v>
      </c>
      <c r="H28" s="5">
        <v>5372</v>
      </c>
      <c r="I28" s="52">
        <v>1462</v>
      </c>
    </row>
    <row r="29" spans="1:9">
      <c r="A29" s="5">
        <v>19552</v>
      </c>
      <c r="B29" s="5">
        <v>2806</v>
      </c>
      <c r="C29" s="5">
        <v>3420</v>
      </c>
      <c r="D29" s="52">
        <v>2531</v>
      </c>
      <c r="F29" s="5">
        <v>2806</v>
      </c>
      <c r="G29" s="5">
        <v>3420</v>
      </c>
      <c r="H29" s="5">
        <v>9824</v>
      </c>
      <c r="I29" s="52">
        <v>2531</v>
      </c>
    </row>
    <row r="30" spans="1:9">
      <c r="A30" s="5">
        <v>2478</v>
      </c>
      <c r="B30" s="5">
        <v>212</v>
      </c>
      <c r="C30" s="5">
        <v>149</v>
      </c>
      <c r="D30" s="52">
        <v>124</v>
      </c>
      <c r="F30" s="5">
        <v>212</v>
      </c>
      <c r="G30" s="5">
        <v>149</v>
      </c>
      <c r="H30" s="5">
        <v>1443</v>
      </c>
      <c r="I30" s="52">
        <v>124</v>
      </c>
    </row>
    <row r="31" spans="1:9">
      <c r="A31" s="5">
        <v>9560</v>
      </c>
      <c r="B31" s="5">
        <v>973</v>
      </c>
      <c r="C31" s="5">
        <v>885</v>
      </c>
      <c r="D31" s="52">
        <v>559</v>
      </c>
      <c r="F31" s="5">
        <v>973</v>
      </c>
      <c r="G31" s="5">
        <v>885</v>
      </c>
      <c r="H31" s="5">
        <v>4748</v>
      </c>
      <c r="I31" s="52">
        <v>559</v>
      </c>
    </row>
    <row r="32" spans="1:9">
      <c r="A32" s="5">
        <v>36208</v>
      </c>
      <c r="B32" s="5">
        <v>1141</v>
      </c>
      <c r="C32" s="5">
        <v>1728</v>
      </c>
      <c r="D32" s="52">
        <v>1068</v>
      </c>
      <c r="F32" s="5">
        <v>1141</v>
      </c>
      <c r="G32" s="5">
        <v>1728</v>
      </c>
      <c r="H32" s="5">
        <v>14112</v>
      </c>
      <c r="I32" s="52">
        <v>1068</v>
      </c>
    </row>
    <row r="33" spans="1:9">
      <c r="A33" s="5">
        <v>4940</v>
      </c>
      <c r="B33" s="5">
        <v>385</v>
      </c>
      <c r="C33" s="5">
        <v>501</v>
      </c>
      <c r="D33" s="52">
        <v>306</v>
      </c>
      <c r="F33" s="5">
        <v>385</v>
      </c>
      <c r="G33" s="5">
        <v>501</v>
      </c>
      <c r="H33" s="5">
        <v>2930</v>
      </c>
      <c r="I33" s="52">
        <v>306</v>
      </c>
    </row>
    <row r="34" spans="1:9">
      <c r="A34" s="5">
        <v>1683</v>
      </c>
      <c r="B34" s="5">
        <v>192</v>
      </c>
      <c r="C34" s="5">
        <v>221</v>
      </c>
      <c r="D34" s="52">
        <v>171</v>
      </c>
      <c r="F34" s="5">
        <v>192</v>
      </c>
      <c r="G34" s="5">
        <v>221</v>
      </c>
      <c r="H34" s="5">
        <v>858</v>
      </c>
      <c r="I34" s="52">
        <v>171</v>
      </c>
    </row>
    <row r="35" spans="1:9">
      <c r="A35" s="5">
        <v>5280</v>
      </c>
      <c r="B35" s="5">
        <v>368</v>
      </c>
      <c r="C35" s="5">
        <v>345</v>
      </c>
      <c r="D35" s="52">
        <v>237</v>
      </c>
      <c r="F35" s="5">
        <v>368</v>
      </c>
      <c r="G35" s="5">
        <v>345</v>
      </c>
      <c r="H35" s="5">
        <v>2422</v>
      </c>
      <c r="I35" s="52">
        <v>237</v>
      </c>
    </row>
    <row r="36" spans="1:9">
      <c r="A36" s="5">
        <v>3002</v>
      </c>
      <c r="B36" s="5">
        <v>268</v>
      </c>
      <c r="C36" s="5">
        <v>247</v>
      </c>
      <c r="D36" s="52">
        <v>185</v>
      </c>
      <c r="F36" s="5">
        <v>268</v>
      </c>
      <c r="G36" s="5">
        <v>247</v>
      </c>
      <c r="H36" s="5">
        <v>1676</v>
      </c>
      <c r="I36" s="52">
        <v>185</v>
      </c>
    </row>
    <row r="37" spans="1:9">
      <c r="A37" s="5">
        <v>3766</v>
      </c>
      <c r="B37" s="5">
        <v>298</v>
      </c>
      <c r="C37" s="5">
        <v>431</v>
      </c>
      <c r="D37" s="52">
        <v>260</v>
      </c>
      <c r="F37" s="5">
        <v>298</v>
      </c>
      <c r="G37" s="5">
        <v>431</v>
      </c>
      <c r="H37" s="5">
        <v>2938</v>
      </c>
      <c r="I37" s="52">
        <v>260</v>
      </c>
    </row>
    <row r="38" spans="1:9">
      <c r="A38" s="5">
        <v>4512</v>
      </c>
      <c r="B38" s="5">
        <v>423</v>
      </c>
      <c r="C38" s="5">
        <v>431</v>
      </c>
      <c r="D38" s="52">
        <v>284</v>
      </c>
      <c r="F38" s="5">
        <v>423</v>
      </c>
      <c r="G38" s="5">
        <v>431</v>
      </c>
      <c r="H38" s="5">
        <v>2954</v>
      </c>
      <c r="I38" s="52">
        <v>284</v>
      </c>
    </row>
    <row r="39" spans="1:9">
      <c r="A39" s="5">
        <v>2690</v>
      </c>
      <c r="B39" s="5">
        <v>252</v>
      </c>
      <c r="C39" s="5">
        <v>226</v>
      </c>
      <c r="D39" s="52">
        <v>168</v>
      </c>
      <c r="F39" s="5">
        <v>252</v>
      </c>
      <c r="G39" s="5">
        <v>226</v>
      </c>
      <c r="H39" s="5">
        <v>1727</v>
      </c>
      <c r="I39" s="52">
        <v>168</v>
      </c>
    </row>
    <row r="40" spans="1:9">
      <c r="A40" s="5">
        <v>19800</v>
      </c>
      <c r="B40" s="5">
        <v>479</v>
      </c>
      <c r="C40" s="5">
        <v>805</v>
      </c>
      <c r="D40" s="52">
        <v>424</v>
      </c>
      <c r="F40" s="5">
        <v>479</v>
      </c>
      <c r="G40" s="5">
        <v>805</v>
      </c>
      <c r="H40" s="5">
        <v>2752</v>
      </c>
      <c r="I40" s="52">
        <v>424</v>
      </c>
    </row>
    <row r="41" spans="1:9">
      <c r="A41" s="5">
        <v>17576</v>
      </c>
      <c r="B41" s="5">
        <v>5352</v>
      </c>
      <c r="C41" s="5">
        <v>6547</v>
      </c>
      <c r="D41" s="52">
        <v>5202</v>
      </c>
      <c r="F41" s="5">
        <v>5352</v>
      </c>
      <c r="G41" s="5">
        <v>6547</v>
      </c>
      <c r="H41" s="5">
        <v>11792</v>
      </c>
      <c r="I41" s="52">
        <v>5202</v>
      </c>
    </row>
    <row r="42" spans="1:9">
      <c r="A42" s="5">
        <v>3290</v>
      </c>
      <c r="B42" s="5">
        <v>306</v>
      </c>
      <c r="C42" s="5">
        <v>402</v>
      </c>
      <c r="D42" s="52">
        <v>284</v>
      </c>
      <c r="F42" s="5">
        <v>306</v>
      </c>
      <c r="G42" s="5">
        <v>402</v>
      </c>
      <c r="H42" s="5">
        <v>2584</v>
      </c>
      <c r="I42" s="52">
        <v>284</v>
      </c>
    </row>
    <row r="43" spans="1:9">
      <c r="A43" s="5">
        <v>13280</v>
      </c>
      <c r="B43" s="5">
        <v>2055</v>
      </c>
      <c r="C43" s="5">
        <v>2720</v>
      </c>
      <c r="D43" s="52">
        <v>1912</v>
      </c>
      <c r="F43" s="5">
        <v>2055</v>
      </c>
      <c r="G43" s="5">
        <v>2720</v>
      </c>
      <c r="H43" s="5">
        <v>9344</v>
      </c>
      <c r="I43" s="52">
        <v>1912</v>
      </c>
    </row>
    <row r="44" spans="1:9">
      <c r="A44" s="5">
        <v>18480</v>
      </c>
      <c r="B44" s="5">
        <v>517</v>
      </c>
      <c r="C44" s="5">
        <v>460</v>
      </c>
      <c r="D44" s="52">
        <v>366</v>
      </c>
      <c r="F44" s="5">
        <v>517</v>
      </c>
      <c r="G44" s="5">
        <v>460</v>
      </c>
      <c r="H44" s="5">
        <v>6752</v>
      </c>
      <c r="I44" s="52">
        <v>366</v>
      </c>
    </row>
    <row r="45" spans="1:9">
      <c r="A45" s="5">
        <v>7268</v>
      </c>
      <c r="B45" s="5">
        <v>2087</v>
      </c>
      <c r="C45" s="5">
        <v>12074</v>
      </c>
      <c r="D45" s="52">
        <v>2079</v>
      </c>
      <c r="F45" s="5">
        <v>2087</v>
      </c>
      <c r="G45" s="5">
        <v>12074</v>
      </c>
      <c r="H45" s="5">
        <v>7096</v>
      </c>
      <c r="I45" s="52">
        <v>2079</v>
      </c>
    </row>
    <row r="46" spans="1:9">
      <c r="A46" s="5">
        <v>2645</v>
      </c>
      <c r="B46" s="5">
        <v>134</v>
      </c>
      <c r="C46" s="5">
        <v>170</v>
      </c>
      <c r="D46" s="52">
        <v>109</v>
      </c>
      <c r="F46" s="5">
        <v>134</v>
      </c>
      <c r="G46" s="5">
        <v>170</v>
      </c>
      <c r="H46" s="5">
        <v>1377</v>
      </c>
      <c r="I46" s="52">
        <v>109</v>
      </c>
    </row>
    <row r="47" spans="1:9">
      <c r="A47" s="5">
        <v>4284</v>
      </c>
      <c r="B47" s="5">
        <v>355</v>
      </c>
      <c r="C47" s="5">
        <v>513</v>
      </c>
      <c r="D47" s="52">
        <v>316</v>
      </c>
      <c r="F47" s="5">
        <v>355</v>
      </c>
      <c r="G47" s="5">
        <v>513</v>
      </c>
      <c r="H47" s="5">
        <v>3634</v>
      </c>
      <c r="I47" s="52">
        <v>316</v>
      </c>
    </row>
    <row r="48" spans="1:9">
      <c r="A48" s="5">
        <v>7968</v>
      </c>
      <c r="B48" s="5">
        <v>206</v>
      </c>
      <c r="C48" s="5">
        <v>223</v>
      </c>
      <c r="D48" s="52">
        <v>158</v>
      </c>
      <c r="F48" s="5">
        <v>206</v>
      </c>
      <c r="G48" s="5">
        <v>223</v>
      </c>
      <c r="H48" s="5">
        <v>3492</v>
      </c>
      <c r="I48" s="52">
        <v>158</v>
      </c>
    </row>
    <row r="49" spans="1:9">
      <c r="A49" s="5">
        <v>16576</v>
      </c>
      <c r="B49" s="5">
        <v>3572</v>
      </c>
      <c r="C49" s="5">
        <v>4802</v>
      </c>
      <c r="D49" s="52">
        <v>3464</v>
      </c>
      <c r="F49" s="5">
        <v>3572</v>
      </c>
      <c r="G49" s="5">
        <v>4802</v>
      </c>
      <c r="H49" s="5">
        <v>12888</v>
      </c>
      <c r="I49" s="52">
        <v>3464</v>
      </c>
    </row>
    <row r="50" spans="1:9">
      <c r="A50" s="5">
        <v>1925</v>
      </c>
      <c r="B50" s="5">
        <v>97</v>
      </c>
      <c r="C50" s="5">
        <v>126</v>
      </c>
      <c r="D50" s="52">
        <v>83</v>
      </c>
      <c r="F50" s="5">
        <v>97</v>
      </c>
      <c r="G50" s="5">
        <v>126</v>
      </c>
      <c r="H50" s="5">
        <v>1180</v>
      </c>
      <c r="I50" s="52">
        <v>83</v>
      </c>
    </row>
    <row r="51" spans="1:9">
      <c r="A51" s="5">
        <v>3786</v>
      </c>
      <c r="B51" s="5">
        <v>338</v>
      </c>
      <c r="C51" s="5">
        <v>450</v>
      </c>
      <c r="D51" s="52">
        <v>283</v>
      </c>
      <c r="F51" s="5">
        <v>338</v>
      </c>
      <c r="G51" s="5">
        <v>450</v>
      </c>
      <c r="H51" s="5">
        <v>3216</v>
      </c>
      <c r="I51" s="52">
        <v>283</v>
      </c>
    </row>
    <row r="52" spans="1:9">
      <c r="A52" s="5">
        <v>1536</v>
      </c>
      <c r="B52" s="5">
        <v>84</v>
      </c>
      <c r="C52" s="5">
        <v>99</v>
      </c>
      <c r="D52" s="52">
        <v>76</v>
      </c>
      <c r="F52" s="5">
        <v>84</v>
      </c>
      <c r="G52" s="5">
        <v>99</v>
      </c>
      <c r="H52" s="5">
        <v>1407</v>
      </c>
      <c r="I52" s="52">
        <v>76</v>
      </c>
    </row>
    <row r="53" spans="1:9">
      <c r="A53" s="5">
        <v>1728</v>
      </c>
      <c r="B53" s="5">
        <v>108</v>
      </c>
      <c r="C53" s="5">
        <v>95</v>
      </c>
      <c r="D53" s="52">
        <v>65</v>
      </c>
      <c r="F53" s="5">
        <v>108</v>
      </c>
      <c r="G53" s="5">
        <v>95</v>
      </c>
      <c r="H53" s="5">
        <v>1232</v>
      </c>
      <c r="I53" s="52">
        <v>65</v>
      </c>
    </row>
    <row r="54" spans="1:9">
      <c r="A54" s="5">
        <v>25248</v>
      </c>
      <c r="B54" s="5">
        <v>726</v>
      </c>
      <c r="C54" s="5">
        <v>863</v>
      </c>
      <c r="D54" s="52">
        <v>467</v>
      </c>
      <c r="F54" s="5">
        <v>726</v>
      </c>
      <c r="G54" s="5">
        <v>863</v>
      </c>
      <c r="H54" s="5">
        <v>8608</v>
      </c>
      <c r="I54" s="52">
        <v>467</v>
      </c>
    </row>
    <row r="55" spans="1:9">
      <c r="A55" s="5">
        <v>4894</v>
      </c>
      <c r="B55" s="5">
        <v>355</v>
      </c>
      <c r="C55" s="5">
        <v>264</v>
      </c>
      <c r="D55" s="52">
        <v>181</v>
      </c>
      <c r="F55" s="5">
        <v>355</v>
      </c>
      <c r="G55" s="5">
        <v>264</v>
      </c>
      <c r="H55" s="5">
        <v>2712</v>
      </c>
      <c r="I55" s="52">
        <v>181</v>
      </c>
    </row>
    <row r="56" spans="1:9">
      <c r="A56" s="5">
        <v>2935</v>
      </c>
      <c r="B56" s="5">
        <v>237</v>
      </c>
      <c r="C56" s="5">
        <v>401</v>
      </c>
      <c r="D56" s="52">
        <v>182</v>
      </c>
      <c r="F56" s="5">
        <v>237</v>
      </c>
      <c r="G56" s="5">
        <v>401</v>
      </c>
      <c r="H56" s="5">
        <v>2044</v>
      </c>
      <c r="I56" s="52">
        <v>182</v>
      </c>
    </row>
    <row r="57" spans="1:9">
      <c r="A57" s="5">
        <v>2425</v>
      </c>
      <c r="B57" s="5">
        <v>260</v>
      </c>
      <c r="C57" s="5">
        <v>433</v>
      </c>
      <c r="D57" s="52">
        <v>213</v>
      </c>
      <c r="F57" s="5">
        <v>260</v>
      </c>
      <c r="G57" s="5">
        <v>433</v>
      </c>
      <c r="H57" s="5">
        <v>1510</v>
      </c>
      <c r="I57" s="52">
        <v>213</v>
      </c>
    </row>
    <row r="58" spans="1:9">
      <c r="A58" s="5">
        <v>16416</v>
      </c>
      <c r="B58" s="5">
        <v>459</v>
      </c>
      <c r="C58" s="5">
        <v>539</v>
      </c>
      <c r="D58" s="52">
        <v>411</v>
      </c>
      <c r="F58" s="5">
        <v>459</v>
      </c>
      <c r="G58" s="5">
        <v>539</v>
      </c>
      <c r="H58" s="5">
        <v>9568</v>
      </c>
      <c r="I58" s="52">
        <v>411</v>
      </c>
    </row>
    <row r="59" spans="1:9">
      <c r="A59" s="5">
        <v>5812</v>
      </c>
      <c r="B59" s="5">
        <v>343</v>
      </c>
      <c r="C59" s="5">
        <v>301</v>
      </c>
      <c r="D59" s="52">
        <v>204</v>
      </c>
      <c r="F59" s="5">
        <v>343</v>
      </c>
      <c r="G59" s="5">
        <v>301</v>
      </c>
      <c r="H59" s="5">
        <v>2764</v>
      </c>
      <c r="I59" s="52">
        <v>204</v>
      </c>
    </row>
    <row r="60" spans="1:9">
      <c r="A60" s="5">
        <v>2545</v>
      </c>
      <c r="B60" s="5">
        <v>165</v>
      </c>
      <c r="C60" s="5">
        <v>167</v>
      </c>
      <c r="D60" s="52">
        <v>131</v>
      </c>
      <c r="F60" s="5">
        <v>165</v>
      </c>
      <c r="G60" s="5">
        <v>167</v>
      </c>
      <c r="H60" s="5">
        <v>1901</v>
      </c>
      <c r="I60" s="52">
        <v>131</v>
      </c>
    </row>
    <row r="61" spans="1:9">
      <c r="A61" s="5">
        <v>2257</v>
      </c>
      <c r="B61" s="5">
        <v>230</v>
      </c>
      <c r="C61" s="5">
        <v>327</v>
      </c>
      <c r="D61" s="52">
        <v>173</v>
      </c>
      <c r="F61" s="5">
        <v>230</v>
      </c>
      <c r="G61" s="5">
        <v>327</v>
      </c>
      <c r="H61" s="5">
        <v>1557</v>
      </c>
      <c r="I61" s="52">
        <v>173</v>
      </c>
    </row>
    <row r="62" spans="1:9">
      <c r="A62" s="5">
        <v>27072</v>
      </c>
      <c r="B62" s="5">
        <v>421</v>
      </c>
      <c r="C62" s="5">
        <v>487</v>
      </c>
      <c r="D62" s="52">
        <v>304</v>
      </c>
      <c r="F62" s="5">
        <v>421</v>
      </c>
      <c r="G62" s="5">
        <v>487</v>
      </c>
      <c r="H62" s="5">
        <v>9712</v>
      </c>
      <c r="I62" s="52">
        <v>304</v>
      </c>
    </row>
    <row r="63" spans="1:9">
      <c r="A63" s="5">
        <v>10940</v>
      </c>
      <c r="B63" s="5">
        <v>417</v>
      </c>
      <c r="C63" s="5">
        <v>591</v>
      </c>
      <c r="D63" s="52">
        <v>335</v>
      </c>
      <c r="F63" s="5">
        <v>417</v>
      </c>
      <c r="G63" s="5">
        <v>591</v>
      </c>
      <c r="H63" s="5">
        <v>5100</v>
      </c>
      <c r="I63" s="52">
        <v>335</v>
      </c>
    </row>
    <row r="64" spans="1:9">
      <c r="A64" s="5">
        <v>50912</v>
      </c>
      <c r="B64" s="5">
        <v>630</v>
      </c>
      <c r="C64" s="5">
        <v>952</v>
      </c>
      <c r="D64" s="52">
        <v>513</v>
      </c>
      <c r="F64" s="5">
        <v>630</v>
      </c>
      <c r="G64" s="5">
        <v>952</v>
      </c>
      <c r="H64" s="5">
        <v>12704</v>
      </c>
      <c r="I64" s="52">
        <v>513</v>
      </c>
    </row>
    <row r="65" spans="1:9">
      <c r="A65" s="5">
        <v>28752</v>
      </c>
      <c r="B65" s="5">
        <v>802</v>
      </c>
      <c r="C65" s="5">
        <v>1268</v>
      </c>
      <c r="D65" s="52">
        <v>654</v>
      </c>
      <c r="F65" s="5">
        <v>802</v>
      </c>
      <c r="G65" s="5">
        <v>1268</v>
      </c>
      <c r="H65" s="5">
        <v>7456</v>
      </c>
      <c r="I65" s="52">
        <v>654</v>
      </c>
    </row>
    <row r="66" spans="1:9">
      <c r="A66" s="5">
        <v>27216</v>
      </c>
      <c r="B66" s="5">
        <v>541</v>
      </c>
      <c r="C66" s="5">
        <v>540</v>
      </c>
      <c r="D66" s="52">
        <v>335</v>
      </c>
      <c r="F66" s="5">
        <v>541</v>
      </c>
      <c r="G66" s="5">
        <v>540</v>
      </c>
      <c r="H66" s="5">
        <v>7760</v>
      </c>
      <c r="I66" s="52">
        <v>335</v>
      </c>
    </row>
    <row r="67" spans="1:9">
      <c r="A67" s="5">
        <v>2352</v>
      </c>
      <c r="B67" s="5">
        <v>232</v>
      </c>
      <c r="C67" s="5">
        <v>258</v>
      </c>
      <c r="D67" s="52">
        <v>182</v>
      </c>
      <c r="F67" s="5">
        <v>232</v>
      </c>
      <c r="G67" s="5">
        <v>258</v>
      </c>
      <c r="H67" s="5">
        <v>1761</v>
      </c>
      <c r="I67" s="52">
        <v>182</v>
      </c>
    </row>
    <row r="68" spans="1:9">
      <c r="A68" s="5">
        <v>3416</v>
      </c>
      <c r="B68" s="5">
        <v>356</v>
      </c>
      <c r="C68" s="5">
        <v>641</v>
      </c>
      <c r="D68" s="52">
        <v>298</v>
      </c>
      <c r="F68" s="5">
        <v>356</v>
      </c>
      <c r="G68" s="5">
        <v>641</v>
      </c>
      <c r="H68" s="5">
        <v>2388</v>
      </c>
      <c r="I68" s="52">
        <v>298</v>
      </c>
    </row>
    <row r="69" spans="1:9">
      <c r="A69" s="5">
        <v>2149</v>
      </c>
      <c r="B69" s="5">
        <v>197</v>
      </c>
      <c r="C69" s="5">
        <v>219</v>
      </c>
      <c r="D69" s="52">
        <v>156</v>
      </c>
      <c r="F69" s="5">
        <v>197</v>
      </c>
      <c r="G69" s="5">
        <v>219</v>
      </c>
      <c r="H69" s="5">
        <v>1640</v>
      </c>
      <c r="I69" s="52">
        <v>156</v>
      </c>
    </row>
    <row r="70" spans="1:9">
      <c r="A70" s="5">
        <v>53456</v>
      </c>
      <c r="B70" s="5">
        <v>1576</v>
      </c>
      <c r="C70" s="5">
        <v>1469</v>
      </c>
      <c r="D70" s="52">
        <v>995</v>
      </c>
      <c r="F70" s="5">
        <v>1576</v>
      </c>
      <c r="G70" s="5">
        <v>1469</v>
      </c>
      <c r="H70" s="5">
        <v>14912</v>
      </c>
      <c r="I70" s="52">
        <v>995</v>
      </c>
    </row>
    <row r="71" spans="1:9">
      <c r="A71" s="5">
        <v>2168</v>
      </c>
      <c r="B71" s="5">
        <v>211</v>
      </c>
      <c r="C71" s="5">
        <v>202</v>
      </c>
      <c r="D71" s="52">
        <v>168</v>
      </c>
      <c r="F71" s="5">
        <v>211</v>
      </c>
      <c r="G71" s="5">
        <v>202</v>
      </c>
      <c r="H71" s="5">
        <v>1539</v>
      </c>
      <c r="I71" s="52">
        <v>168</v>
      </c>
    </row>
    <row r="72" spans="1:9">
      <c r="A72" s="5">
        <v>3102</v>
      </c>
      <c r="B72" s="5">
        <v>360</v>
      </c>
      <c r="C72" s="5">
        <v>512</v>
      </c>
      <c r="D72" s="52">
        <v>288</v>
      </c>
      <c r="F72" s="5">
        <v>360</v>
      </c>
      <c r="G72" s="5">
        <v>512</v>
      </c>
      <c r="H72" s="5">
        <v>1780</v>
      </c>
      <c r="I72" s="52">
        <v>288</v>
      </c>
    </row>
    <row r="73" spans="1:9">
      <c r="A73" s="5">
        <v>39344</v>
      </c>
      <c r="B73" s="5">
        <v>588</v>
      </c>
      <c r="C73" s="5">
        <v>695</v>
      </c>
      <c r="D73" s="52">
        <v>460</v>
      </c>
      <c r="F73" s="5">
        <v>588</v>
      </c>
      <c r="G73" s="5">
        <v>695</v>
      </c>
      <c r="H73" s="5">
        <v>11392</v>
      </c>
      <c r="I73" s="52">
        <v>460</v>
      </c>
    </row>
    <row r="74" spans="1:9">
      <c r="A74" s="5">
        <v>100768</v>
      </c>
      <c r="B74" s="5">
        <v>2101</v>
      </c>
      <c r="C74" s="5">
        <v>2331</v>
      </c>
      <c r="D74" s="52">
        <v>1735</v>
      </c>
      <c r="F74" s="5">
        <v>2101</v>
      </c>
      <c r="G74" s="5">
        <v>2331</v>
      </c>
      <c r="H74" s="5">
        <v>18880</v>
      </c>
      <c r="I74" s="52">
        <v>1735</v>
      </c>
    </row>
    <row r="75" spans="1:9">
      <c r="A75" s="5">
        <v>9056</v>
      </c>
      <c r="B75" s="5">
        <v>1006</v>
      </c>
      <c r="C75" s="5">
        <v>1153</v>
      </c>
      <c r="D75" s="52">
        <v>847</v>
      </c>
      <c r="F75" s="5">
        <v>1006</v>
      </c>
      <c r="G75" s="5">
        <v>1153</v>
      </c>
      <c r="H75" s="5">
        <v>5180</v>
      </c>
      <c r="I75" s="52">
        <v>847</v>
      </c>
    </row>
    <row r="76" spans="1:9">
      <c r="A76" s="5">
        <v>11444</v>
      </c>
      <c r="B76" s="5">
        <v>555</v>
      </c>
      <c r="C76" s="5">
        <v>717</v>
      </c>
      <c r="D76" s="52">
        <v>418</v>
      </c>
      <c r="F76" s="5">
        <v>555</v>
      </c>
      <c r="G76" s="5">
        <v>717</v>
      </c>
      <c r="H76" s="5">
        <v>4320</v>
      </c>
      <c r="I76" s="52">
        <v>418</v>
      </c>
    </row>
    <row r="77" spans="1:9">
      <c r="A77" s="5">
        <v>13544</v>
      </c>
      <c r="B77" s="5">
        <v>517</v>
      </c>
      <c r="C77" s="5">
        <v>667</v>
      </c>
      <c r="D77" s="52">
        <v>458</v>
      </c>
      <c r="F77" s="5">
        <v>517</v>
      </c>
      <c r="G77" s="5">
        <v>667</v>
      </c>
      <c r="H77" s="5">
        <v>11760</v>
      </c>
      <c r="I77" s="52">
        <v>458</v>
      </c>
    </row>
    <row r="78" spans="1:9">
      <c r="A78" s="5">
        <v>37376</v>
      </c>
      <c r="B78" s="5">
        <v>1150</v>
      </c>
      <c r="C78" s="5">
        <v>1341</v>
      </c>
      <c r="D78" s="52">
        <v>808</v>
      </c>
      <c r="F78" s="5">
        <v>1150</v>
      </c>
      <c r="G78" s="5">
        <v>1341</v>
      </c>
      <c r="H78" s="5">
        <v>10880</v>
      </c>
      <c r="I78" s="52">
        <v>808</v>
      </c>
    </row>
    <row r="79" spans="1:9">
      <c r="A79" s="5">
        <v>1228</v>
      </c>
      <c r="B79" s="5">
        <v>17</v>
      </c>
      <c r="C79" s="5">
        <v>19</v>
      </c>
      <c r="D79" s="52">
        <v>17</v>
      </c>
      <c r="F79" s="5">
        <v>17</v>
      </c>
      <c r="G79" s="5">
        <v>19</v>
      </c>
      <c r="H79" s="5">
        <v>1228</v>
      </c>
      <c r="I79" s="52">
        <v>17</v>
      </c>
    </row>
    <row r="80" spans="1:9">
      <c r="A80" s="5">
        <v>22984</v>
      </c>
      <c r="B80" s="5">
        <v>438</v>
      </c>
      <c r="C80" s="5">
        <v>542</v>
      </c>
      <c r="D80" s="52">
        <v>374</v>
      </c>
      <c r="F80" s="5">
        <v>438</v>
      </c>
      <c r="G80" s="5">
        <v>542</v>
      </c>
      <c r="H80" s="5">
        <v>4968</v>
      </c>
      <c r="I80" s="52">
        <v>374</v>
      </c>
    </row>
    <row r="81" spans="1:9">
      <c r="A81" s="5">
        <v>1445</v>
      </c>
      <c r="B81" s="5">
        <v>217</v>
      </c>
      <c r="C81" s="5">
        <v>211</v>
      </c>
      <c r="D81" s="52">
        <v>167</v>
      </c>
      <c r="F81" s="5">
        <v>217</v>
      </c>
      <c r="G81" s="5">
        <v>211</v>
      </c>
      <c r="H81" s="5">
        <v>1005</v>
      </c>
      <c r="I81" s="52">
        <v>167</v>
      </c>
    </row>
    <row r="82" spans="1:9">
      <c r="A82" s="5">
        <v>3754</v>
      </c>
      <c r="B82" s="5">
        <v>658</v>
      </c>
      <c r="C82" s="5">
        <v>2085</v>
      </c>
      <c r="D82" s="52">
        <v>640</v>
      </c>
      <c r="F82" s="5">
        <v>658</v>
      </c>
      <c r="G82" s="5">
        <v>2085</v>
      </c>
      <c r="H82" s="5">
        <v>3224</v>
      </c>
      <c r="I82" s="52">
        <v>640</v>
      </c>
    </row>
    <row r="83" spans="1:9">
      <c r="A83" s="5">
        <v>8728</v>
      </c>
      <c r="B83" s="5">
        <v>2295</v>
      </c>
      <c r="C83" s="5">
        <v>2828</v>
      </c>
      <c r="D83" s="52">
        <v>2235</v>
      </c>
      <c r="F83" s="5">
        <v>2295</v>
      </c>
      <c r="G83" s="5">
        <v>2828</v>
      </c>
      <c r="H83" s="5">
        <v>7344</v>
      </c>
      <c r="I83" s="52">
        <v>2235</v>
      </c>
    </row>
    <row r="84" spans="1:9">
      <c r="A84" s="5">
        <v>5990</v>
      </c>
      <c r="B84" s="5">
        <v>657</v>
      </c>
      <c r="C84" s="5">
        <v>512</v>
      </c>
      <c r="D84" s="52">
        <v>361</v>
      </c>
      <c r="F84" s="5">
        <v>657</v>
      </c>
      <c r="G84" s="5">
        <v>512</v>
      </c>
      <c r="H84" s="5">
        <v>2628</v>
      </c>
      <c r="I84" s="52">
        <v>361</v>
      </c>
    </row>
    <row r="85" spans="1:9">
      <c r="A85" s="5">
        <v>4582</v>
      </c>
      <c r="B85" s="5">
        <v>454</v>
      </c>
      <c r="C85" s="5">
        <v>431</v>
      </c>
      <c r="D85" s="52">
        <v>306</v>
      </c>
      <c r="F85" s="5">
        <v>454</v>
      </c>
      <c r="G85" s="5">
        <v>431</v>
      </c>
      <c r="H85" s="5">
        <v>1722</v>
      </c>
      <c r="I85" s="52">
        <v>306</v>
      </c>
    </row>
    <row r="86" spans="1:9">
      <c r="A86" s="5">
        <v>2938</v>
      </c>
      <c r="B86" s="5">
        <v>321</v>
      </c>
      <c r="C86" s="5">
        <v>379</v>
      </c>
      <c r="D86" s="52">
        <v>243</v>
      </c>
      <c r="F86" s="5">
        <v>321</v>
      </c>
      <c r="G86" s="5">
        <v>379</v>
      </c>
      <c r="H86" s="5">
        <v>1848</v>
      </c>
      <c r="I86" s="52">
        <v>243</v>
      </c>
    </row>
    <row r="87" spans="1:9">
      <c r="A87" s="5">
        <v>6692</v>
      </c>
      <c r="B87" s="5">
        <v>199</v>
      </c>
      <c r="C87" s="5">
        <v>141</v>
      </c>
      <c r="D87" s="52">
        <v>108</v>
      </c>
      <c r="F87" s="5">
        <v>199</v>
      </c>
      <c r="G87" s="5">
        <v>141</v>
      </c>
      <c r="H87" s="5">
        <v>3336</v>
      </c>
      <c r="I87" s="52">
        <v>108</v>
      </c>
    </row>
    <row r="88" spans="1:9">
      <c r="A88" s="5">
        <v>2566</v>
      </c>
      <c r="B88" s="5">
        <v>384</v>
      </c>
      <c r="C88" s="5">
        <v>469</v>
      </c>
      <c r="D88" s="52">
        <v>280</v>
      </c>
      <c r="F88" s="5">
        <v>384</v>
      </c>
      <c r="G88" s="5">
        <v>469</v>
      </c>
      <c r="H88" s="5">
        <v>1806</v>
      </c>
      <c r="I88" s="52">
        <v>280</v>
      </c>
    </row>
    <row r="89" spans="1:9">
      <c r="A89" s="5">
        <v>21176</v>
      </c>
      <c r="B89" s="5">
        <v>330</v>
      </c>
      <c r="C89" s="5">
        <v>329</v>
      </c>
      <c r="D89" s="52">
        <v>228</v>
      </c>
      <c r="F89" s="5">
        <v>330</v>
      </c>
      <c r="G89" s="5">
        <v>329</v>
      </c>
      <c r="H89" s="5">
        <v>5248</v>
      </c>
      <c r="I89" s="52">
        <v>228</v>
      </c>
    </row>
    <row r="90" spans="1:9">
      <c r="A90" s="5">
        <v>4012</v>
      </c>
      <c r="B90" s="5">
        <v>550</v>
      </c>
      <c r="C90" s="5">
        <v>477</v>
      </c>
      <c r="D90" s="52">
        <v>319</v>
      </c>
      <c r="F90" s="5">
        <v>550</v>
      </c>
      <c r="G90" s="5">
        <v>477</v>
      </c>
      <c r="H90" s="5">
        <v>2218</v>
      </c>
      <c r="I90" s="52">
        <v>319</v>
      </c>
    </row>
    <row r="91" spans="1:9">
      <c r="A91" s="5">
        <v>1531</v>
      </c>
      <c r="B91" s="5">
        <v>212</v>
      </c>
      <c r="C91" s="5">
        <v>1359</v>
      </c>
      <c r="D91" s="52">
        <v>189</v>
      </c>
      <c r="F91" s="5">
        <v>212</v>
      </c>
      <c r="G91" s="5">
        <v>1359</v>
      </c>
      <c r="H91" s="5">
        <v>690</v>
      </c>
      <c r="I91" s="52">
        <v>189</v>
      </c>
    </row>
    <row r="92" spans="1:9">
      <c r="A92" s="5">
        <v>2938</v>
      </c>
      <c r="B92" s="5">
        <v>374</v>
      </c>
      <c r="C92" s="5">
        <v>483</v>
      </c>
      <c r="D92" s="52">
        <v>283</v>
      </c>
      <c r="F92" s="5">
        <v>374</v>
      </c>
      <c r="G92" s="5">
        <v>483</v>
      </c>
      <c r="H92" s="5">
        <v>2078</v>
      </c>
      <c r="I92" s="52">
        <v>283</v>
      </c>
    </row>
    <row r="93" spans="1:9">
      <c r="A93" s="5">
        <v>24720</v>
      </c>
      <c r="B93" s="5">
        <v>845</v>
      </c>
      <c r="C93" s="5">
        <v>850</v>
      </c>
      <c r="D93" s="52">
        <v>564</v>
      </c>
      <c r="F93" s="5">
        <v>845</v>
      </c>
      <c r="G93" s="5">
        <v>850</v>
      </c>
      <c r="H93" s="5">
        <v>8120</v>
      </c>
      <c r="I93" s="52">
        <v>564</v>
      </c>
    </row>
    <row r="94" spans="1:9">
      <c r="A94" s="5">
        <v>2219</v>
      </c>
      <c r="B94" s="5">
        <v>287</v>
      </c>
      <c r="C94" s="5">
        <v>329</v>
      </c>
      <c r="D94" s="52">
        <v>220</v>
      </c>
      <c r="F94" s="5">
        <v>287</v>
      </c>
      <c r="G94" s="5">
        <v>329</v>
      </c>
      <c r="H94" s="5">
        <v>1495</v>
      </c>
      <c r="I94" s="52">
        <v>220</v>
      </c>
    </row>
    <row r="95" spans="1:9">
      <c r="A95" s="5">
        <v>4732</v>
      </c>
      <c r="B95" s="5">
        <v>607</v>
      </c>
      <c r="C95" s="5">
        <v>518</v>
      </c>
      <c r="D95" s="52">
        <v>352</v>
      </c>
      <c r="F95" s="5">
        <v>607</v>
      </c>
      <c r="G95" s="5">
        <v>518</v>
      </c>
      <c r="H95" s="5">
        <v>3136</v>
      </c>
      <c r="I95" s="52">
        <v>352</v>
      </c>
    </row>
    <row r="96" spans="1:9">
      <c r="A96" s="5">
        <v>2225</v>
      </c>
      <c r="B96" s="5">
        <v>310</v>
      </c>
      <c r="C96" s="5">
        <v>289</v>
      </c>
      <c r="D96" s="52">
        <v>216</v>
      </c>
      <c r="F96" s="5">
        <v>310</v>
      </c>
      <c r="G96" s="5">
        <v>289</v>
      </c>
      <c r="H96" s="5">
        <v>1389</v>
      </c>
      <c r="I96" s="52">
        <v>216</v>
      </c>
    </row>
    <row r="97" spans="1:9">
      <c r="A97" s="5">
        <v>2626</v>
      </c>
      <c r="B97" s="5">
        <v>316</v>
      </c>
      <c r="C97" s="5">
        <v>299</v>
      </c>
      <c r="D97" s="52">
        <v>213</v>
      </c>
      <c r="F97" s="5">
        <v>316</v>
      </c>
      <c r="G97" s="5">
        <v>299</v>
      </c>
      <c r="H97" s="5">
        <v>1605</v>
      </c>
      <c r="I97" s="52">
        <v>213</v>
      </c>
    </row>
    <row r="98" spans="1:9">
      <c r="A98" s="5">
        <v>3090</v>
      </c>
      <c r="B98" s="5">
        <v>391</v>
      </c>
      <c r="C98" s="5">
        <v>360</v>
      </c>
      <c r="D98" s="52">
        <v>257</v>
      </c>
      <c r="F98" s="5">
        <v>391</v>
      </c>
      <c r="G98" s="5">
        <v>360</v>
      </c>
      <c r="H98" s="5">
        <v>1796</v>
      </c>
      <c r="I98" s="52">
        <v>257</v>
      </c>
    </row>
    <row r="99" spans="1:9">
      <c r="A99" s="5">
        <v>1101</v>
      </c>
      <c r="B99" s="5">
        <v>324</v>
      </c>
      <c r="C99" s="5">
        <v>2418</v>
      </c>
      <c r="D99" s="52">
        <v>287</v>
      </c>
      <c r="F99" s="5">
        <v>324</v>
      </c>
      <c r="G99" s="5">
        <v>2418</v>
      </c>
      <c r="H99" s="5">
        <v>704</v>
      </c>
      <c r="I99" s="52">
        <v>287</v>
      </c>
    </row>
    <row r="100" spans="1:9">
      <c r="A100" s="5">
        <v>2819</v>
      </c>
      <c r="B100" s="5">
        <v>318</v>
      </c>
      <c r="C100" s="5">
        <v>303</v>
      </c>
      <c r="D100" s="52">
        <v>218</v>
      </c>
      <c r="F100" s="5">
        <v>318</v>
      </c>
      <c r="G100" s="5">
        <v>303</v>
      </c>
      <c r="H100" s="5">
        <v>1622</v>
      </c>
      <c r="I100" s="52">
        <v>218</v>
      </c>
    </row>
    <row r="101" spans="1:9">
      <c r="A101" s="5">
        <v>12468</v>
      </c>
      <c r="B101" s="5">
        <v>2143</v>
      </c>
      <c r="C101" s="5">
        <v>2576</v>
      </c>
      <c r="D101" s="52">
        <v>1966</v>
      </c>
      <c r="F101" s="5">
        <v>2143</v>
      </c>
      <c r="G101" s="5">
        <v>2576</v>
      </c>
      <c r="H101" s="5">
        <v>7636</v>
      </c>
      <c r="I101" s="52">
        <v>1966</v>
      </c>
    </row>
    <row r="102" spans="1:9">
      <c r="A102" s="5">
        <v>12776</v>
      </c>
      <c r="B102" s="5">
        <v>785</v>
      </c>
      <c r="C102" s="5">
        <v>881</v>
      </c>
      <c r="D102" s="52">
        <v>539</v>
      </c>
      <c r="F102" s="5">
        <v>785</v>
      </c>
      <c r="G102" s="5">
        <v>881</v>
      </c>
      <c r="H102" s="5">
        <v>7800</v>
      </c>
      <c r="I102" s="52">
        <v>539</v>
      </c>
    </row>
    <row r="103" spans="1:9">
      <c r="A103" s="5">
        <v>1357</v>
      </c>
      <c r="B103" s="5">
        <v>37</v>
      </c>
      <c r="C103" s="5">
        <v>55</v>
      </c>
      <c r="D103" s="52">
        <v>37</v>
      </c>
      <c r="F103" s="5">
        <v>37</v>
      </c>
      <c r="G103" s="5">
        <v>55</v>
      </c>
      <c r="H103" s="5">
        <v>1120</v>
      </c>
      <c r="I103" s="52">
        <v>37</v>
      </c>
    </row>
    <row r="104" spans="1:9">
      <c r="A104" s="5">
        <v>68896</v>
      </c>
      <c r="B104" s="5">
        <v>2624</v>
      </c>
      <c r="C104" s="5">
        <v>1952</v>
      </c>
      <c r="D104" s="52">
        <v>1326</v>
      </c>
      <c r="F104" s="5">
        <v>2624</v>
      </c>
      <c r="G104" s="5">
        <v>1952</v>
      </c>
      <c r="H104" s="5">
        <v>19840</v>
      </c>
      <c r="I104" s="52">
        <v>1326</v>
      </c>
    </row>
    <row r="105" spans="1:9">
      <c r="A105" s="5">
        <v>1711</v>
      </c>
      <c r="B105" s="5">
        <v>288</v>
      </c>
      <c r="C105" s="5">
        <v>339</v>
      </c>
      <c r="D105" s="52">
        <v>245</v>
      </c>
      <c r="F105" s="5">
        <v>288</v>
      </c>
      <c r="G105" s="5">
        <v>339</v>
      </c>
      <c r="H105" s="5">
        <v>1118</v>
      </c>
      <c r="I105" s="52">
        <v>245</v>
      </c>
    </row>
    <row r="106" spans="1:9">
      <c r="A106" s="5">
        <v>1388</v>
      </c>
      <c r="B106" s="5">
        <v>224</v>
      </c>
      <c r="C106" s="5">
        <v>931</v>
      </c>
      <c r="D106" s="52">
        <v>219</v>
      </c>
      <c r="F106" s="5">
        <v>224</v>
      </c>
      <c r="G106" s="5">
        <v>931</v>
      </c>
      <c r="H106" s="5">
        <v>1214</v>
      </c>
      <c r="I106" s="52">
        <v>219</v>
      </c>
    </row>
    <row r="107" spans="1:9">
      <c r="A107" s="5">
        <v>2645</v>
      </c>
      <c r="B107" s="5">
        <v>357</v>
      </c>
      <c r="C107" s="5">
        <v>482</v>
      </c>
      <c r="D107" s="52">
        <v>315</v>
      </c>
      <c r="F107" s="5">
        <v>357</v>
      </c>
      <c r="G107" s="5">
        <v>482</v>
      </c>
      <c r="H107" s="5">
        <v>2101</v>
      </c>
      <c r="I107" s="52">
        <v>315</v>
      </c>
    </row>
    <row r="108" spans="1:9">
      <c r="A108" s="5">
        <v>70144</v>
      </c>
      <c r="B108" s="5">
        <v>3216</v>
      </c>
      <c r="C108" s="5">
        <v>4782</v>
      </c>
      <c r="D108" s="52">
        <v>2628</v>
      </c>
      <c r="F108" s="5">
        <v>3216</v>
      </c>
      <c r="G108" s="5">
        <v>4782</v>
      </c>
      <c r="H108" s="5">
        <v>20608</v>
      </c>
      <c r="I108" s="52">
        <v>2628</v>
      </c>
    </row>
    <row r="109" spans="1:9">
      <c r="A109" s="5">
        <v>3674</v>
      </c>
      <c r="B109" s="5">
        <v>452</v>
      </c>
      <c r="C109" s="5">
        <v>487</v>
      </c>
      <c r="D109" s="52">
        <v>330</v>
      </c>
      <c r="F109" s="5">
        <v>452</v>
      </c>
      <c r="G109" s="5">
        <v>487</v>
      </c>
      <c r="H109" s="5">
        <v>1890</v>
      </c>
      <c r="I109" s="52">
        <v>330</v>
      </c>
    </row>
    <row r="110" spans="1:9">
      <c r="A110" s="5">
        <v>9504</v>
      </c>
      <c r="B110" s="5">
        <v>1132</v>
      </c>
      <c r="C110" s="5">
        <v>1512</v>
      </c>
      <c r="D110" s="52">
        <v>1032</v>
      </c>
      <c r="F110" s="5">
        <v>1132</v>
      </c>
      <c r="G110" s="5">
        <v>1512</v>
      </c>
      <c r="H110" s="5">
        <v>7616</v>
      </c>
      <c r="I110" s="52">
        <v>1032</v>
      </c>
    </row>
    <row r="111" spans="1:9">
      <c r="A111" s="5">
        <v>2426</v>
      </c>
      <c r="B111" s="5">
        <v>320</v>
      </c>
      <c r="C111" s="5">
        <v>325</v>
      </c>
      <c r="D111" s="52">
        <v>237</v>
      </c>
      <c r="F111" s="5">
        <v>320</v>
      </c>
      <c r="G111" s="5">
        <v>325</v>
      </c>
      <c r="H111" s="5">
        <v>1684</v>
      </c>
      <c r="I111" s="52">
        <v>237</v>
      </c>
    </row>
    <row r="112" spans="1:9">
      <c r="A112" s="5">
        <v>13872</v>
      </c>
      <c r="B112" s="5">
        <v>2664</v>
      </c>
      <c r="C112" s="5">
        <v>3395</v>
      </c>
      <c r="D112" s="52">
        <v>2570</v>
      </c>
      <c r="F112" s="5">
        <v>2664</v>
      </c>
      <c r="G112" s="5">
        <v>3395</v>
      </c>
      <c r="H112" s="5">
        <v>10432</v>
      </c>
      <c r="I112" s="52">
        <v>2570</v>
      </c>
    </row>
    <row r="113" spans="1:9">
      <c r="A113" s="5">
        <v>1673</v>
      </c>
      <c r="B113" s="5">
        <v>338</v>
      </c>
      <c r="C113" s="5">
        <v>1619</v>
      </c>
      <c r="D113" s="52">
        <v>324</v>
      </c>
      <c r="F113" s="5">
        <v>338</v>
      </c>
      <c r="G113" s="5">
        <v>1619</v>
      </c>
      <c r="H113" s="5">
        <v>1469</v>
      </c>
      <c r="I113" s="52">
        <v>324</v>
      </c>
    </row>
    <row r="114" spans="1:9">
      <c r="A114" s="5">
        <v>2428</v>
      </c>
      <c r="B114" s="5">
        <v>311</v>
      </c>
      <c r="C114" s="5">
        <v>323</v>
      </c>
      <c r="D114" s="52">
        <v>238</v>
      </c>
      <c r="F114" s="5">
        <v>311</v>
      </c>
      <c r="G114" s="5">
        <v>323</v>
      </c>
      <c r="H114" s="5">
        <v>1560</v>
      </c>
      <c r="I114" s="52">
        <v>238</v>
      </c>
    </row>
    <row r="115" spans="1:9">
      <c r="A115" s="5">
        <v>2227</v>
      </c>
      <c r="B115" s="5">
        <v>369</v>
      </c>
      <c r="C115" s="5">
        <v>430</v>
      </c>
      <c r="D115" s="52">
        <v>314</v>
      </c>
      <c r="F115" s="5">
        <v>369</v>
      </c>
      <c r="G115" s="5">
        <v>430</v>
      </c>
      <c r="H115" s="5">
        <v>1702</v>
      </c>
      <c r="I115" s="52">
        <v>314</v>
      </c>
    </row>
    <row r="116" spans="1:9">
      <c r="A116" s="5">
        <v>1592</v>
      </c>
      <c r="B116" s="5">
        <v>370</v>
      </c>
      <c r="C116" s="5">
        <v>414</v>
      </c>
      <c r="D116" s="52">
        <v>356</v>
      </c>
      <c r="F116" s="5">
        <v>370</v>
      </c>
      <c r="G116" s="5">
        <v>414</v>
      </c>
      <c r="H116" s="5">
        <v>1454</v>
      </c>
      <c r="I116" s="52">
        <v>356</v>
      </c>
    </row>
    <row r="117" spans="1:9">
      <c r="A117" s="5">
        <v>813</v>
      </c>
      <c r="B117" s="5">
        <v>323</v>
      </c>
      <c r="C117" s="5">
        <v>387</v>
      </c>
      <c r="D117" s="52">
        <v>319</v>
      </c>
      <c r="F117" s="5">
        <v>323</v>
      </c>
      <c r="G117" s="5">
        <v>387</v>
      </c>
      <c r="H117" s="5">
        <v>695</v>
      </c>
      <c r="I117" s="52">
        <v>319</v>
      </c>
    </row>
    <row r="118" spans="1:9">
      <c r="A118" s="5">
        <v>32208</v>
      </c>
      <c r="B118" s="5">
        <v>1810</v>
      </c>
      <c r="C118" s="5">
        <v>2286</v>
      </c>
      <c r="D118" s="52">
        <v>1490</v>
      </c>
      <c r="F118" s="5">
        <v>1810</v>
      </c>
      <c r="G118" s="5">
        <v>2286</v>
      </c>
      <c r="H118" s="5">
        <v>31648</v>
      </c>
      <c r="I118" s="52">
        <v>1490</v>
      </c>
    </row>
    <row r="119" spans="1:9">
      <c r="A119" s="5">
        <v>729</v>
      </c>
      <c r="B119" s="5">
        <v>303</v>
      </c>
      <c r="C119" s="5">
        <v>331</v>
      </c>
      <c r="D119" s="52">
        <v>298</v>
      </c>
      <c r="F119" s="5">
        <v>303</v>
      </c>
      <c r="G119" s="5">
        <v>331</v>
      </c>
      <c r="H119" s="5">
        <v>650</v>
      </c>
      <c r="I119" s="52">
        <v>298</v>
      </c>
    </row>
    <row r="120" spans="1:9">
      <c r="A120" s="5">
        <v>834</v>
      </c>
      <c r="B120" s="5">
        <v>399</v>
      </c>
      <c r="C120" s="5">
        <v>510</v>
      </c>
      <c r="D120" s="52">
        <v>392</v>
      </c>
      <c r="F120" s="5">
        <v>399</v>
      </c>
      <c r="G120" s="5">
        <v>510</v>
      </c>
      <c r="H120" s="5">
        <v>704</v>
      </c>
      <c r="I120" s="52">
        <v>392</v>
      </c>
    </row>
    <row r="121" spans="1:9">
      <c r="A121" s="5">
        <v>786</v>
      </c>
      <c r="B121" s="5">
        <v>263</v>
      </c>
      <c r="C121" s="5">
        <v>318</v>
      </c>
      <c r="D121" s="52">
        <v>257</v>
      </c>
      <c r="F121" s="5">
        <v>263</v>
      </c>
      <c r="G121" s="5">
        <v>318</v>
      </c>
      <c r="H121" s="5">
        <v>660</v>
      </c>
      <c r="I121" s="52">
        <v>257</v>
      </c>
    </row>
    <row r="122" spans="1:9">
      <c r="A122" s="5">
        <v>15816</v>
      </c>
      <c r="B122" s="5">
        <v>2733</v>
      </c>
      <c r="C122" s="5">
        <v>3289</v>
      </c>
      <c r="D122" s="52">
        <v>2654</v>
      </c>
      <c r="F122" s="5">
        <v>2733</v>
      </c>
      <c r="G122" s="5">
        <v>3289</v>
      </c>
      <c r="H122" s="5">
        <v>11912</v>
      </c>
      <c r="I122" s="52">
        <v>2654</v>
      </c>
    </row>
    <row r="123" spans="1:9">
      <c r="A123" s="5">
        <v>619</v>
      </c>
      <c r="B123" s="5">
        <v>257</v>
      </c>
      <c r="C123" s="5">
        <v>292</v>
      </c>
      <c r="D123" s="52">
        <v>254</v>
      </c>
      <c r="F123" s="5">
        <v>257</v>
      </c>
      <c r="G123" s="5">
        <v>292</v>
      </c>
      <c r="H123" s="5">
        <v>516</v>
      </c>
      <c r="I123" s="52">
        <v>254</v>
      </c>
    </row>
    <row r="124" spans="1:9">
      <c r="A124" s="5">
        <v>617</v>
      </c>
      <c r="B124" s="5">
        <v>229</v>
      </c>
      <c r="C124" s="5">
        <v>265</v>
      </c>
      <c r="D124" s="52">
        <v>223</v>
      </c>
      <c r="F124" s="5">
        <v>229</v>
      </c>
      <c r="G124" s="5">
        <v>265</v>
      </c>
      <c r="H124" s="5">
        <v>521</v>
      </c>
      <c r="I124" s="52">
        <v>223</v>
      </c>
    </row>
    <row r="125" spans="1:9">
      <c r="A125" s="5">
        <v>677</v>
      </c>
      <c r="B125" s="5">
        <v>236</v>
      </c>
      <c r="C125" s="5">
        <v>264</v>
      </c>
      <c r="D125" s="52">
        <v>228</v>
      </c>
      <c r="F125" s="5">
        <v>236</v>
      </c>
      <c r="G125" s="5">
        <v>264</v>
      </c>
      <c r="H125" s="5">
        <v>580</v>
      </c>
      <c r="I125" s="52">
        <v>228</v>
      </c>
    </row>
    <row r="126" spans="1:9">
      <c r="A126" s="5">
        <v>3366</v>
      </c>
      <c r="B126" s="5">
        <v>474</v>
      </c>
      <c r="C126" s="5">
        <v>495</v>
      </c>
      <c r="D126" s="52">
        <v>345</v>
      </c>
      <c r="F126" s="5">
        <v>474</v>
      </c>
      <c r="G126" s="5">
        <v>495</v>
      </c>
      <c r="H126" s="5">
        <v>1674</v>
      </c>
      <c r="I126" s="52">
        <v>345</v>
      </c>
    </row>
    <row r="127" spans="1:9">
      <c r="A127" s="5">
        <v>747</v>
      </c>
      <c r="B127" s="5">
        <v>226</v>
      </c>
      <c r="C127" s="5">
        <v>287</v>
      </c>
      <c r="D127" s="52">
        <v>220</v>
      </c>
      <c r="F127" s="5">
        <v>226</v>
      </c>
      <c r="G127" s="5">
        <v>287</v>
      </c>
      <c r="H127" s="5">
        <v>632</v>
      </c>
      <c r="I127" s="52">
        <v>220</v>
      </c>
    </row>
    <row r="128" spans="1:9">
      <c r="A128" s="5">
        <v>645</v>
      </c>
      <c r="B128" s="5">
        <v>195</v>
      </c>
      <c r="C128" s="5">
        <v>224</v>
      </c>
      <c r="D128" s="52">
        <v>192</v>
      </c>
      <c r="F128" s="5">
        <v>195</v>
      </c>
      <c r="G128" s="5">
        <v>224</v>
      </c>
      <c r="H128" s="5">
        <v>554</v>
      </c>
      <c r="I128" s="52">
        <v>192</v>
      </c>
    </row>
    <row r="129" spans="1:9">
      <c r="A129" s="5">
        <v>754</v>
      </c>
      <c r="B129" s="5">
        <v>206</v>
      </c>
      <c r="C129" s="5">
        <v>252</v>
      </c>
      <c r="D129" s="52">
        <v>205</v>
      </c>
      <c r="F129" s="5">
        <v>206</v>
      </c>
      <c r="G129" s="5">
        <v>252</v>
      </c>
      <c r="H129" s="5">
        <v>690</v>
      </c>
      <c r="I129" s="52">
        <v>205</v>
      </c>
    </row>
    <row r="130" spans="1:9">
      <c r="A130" s="5">
        <v>910</v>
      </c>
      <c r="B130" s="5">
        <v>207</v>
      </c>
      <c r="C130" s="5">
        <v>247</v>
      </c>
      <c r="D130" s="52">
        <v>201</v>
      </c>
      <c r="F130" s="5">
        <v>207</v>
      </c>
      <c r="G130" s="5">
        <v>247</v>
      </c>
      <c r="H130" s="5">
        <v>782</v>
      </c>
      <c r="I130" s="52">
        <v>201</v>
      </c>
    </row>
    <row r="131" spans="1:9">
      <c r="A131" s="5">
        <v>3906</v>
      </c>
      <c r="B131" s="5">
        <v>868</v>
      </c>
      <c r="C131" s="5">
        <v>2632</v>
      </c>
      <c r="D131" s="52">
        <v>863</v>
      </c>
      <c r="F131" s="5">
        <v>868</v>
      </c>
      <c r="G131" s="5">
        <v>2632</v>
      </c>
      <c r="H131" s="5">
        <v>3768</v>
      </c>
      <c r="I131" s="52">
        <v>863</v>
      </c>
    </row>
    <row r="132" spans="1:9">
      <c r="A132" s="5">
        <v>659</v>
      </c>
      <c r="B132" s="5">
        <v>199</v>
      </c>
      <c r="C132" s="5">
        <v>239</v>
      </c>
      <c r="D132" s="52">
        <v>194</v>
      </c>
      <c r="F132" s="5">
        <v>199</v>
      </c>
      <c r="G132" s="5">
        <v>239</v>
      </c>
      <c r="H132" s="5">
        <v>576</v>
      </c>
      <c r="I132" s="52">
        <v>194</v>
      </c>
    </row>
    <row r="133" spans="1:9">
      <c r="A133" s="5">
        <v>652</v>
      </c>
      <c r="B133" s="5">
        <v>214</v>
      </c>
      <c r="C133" s="5">
        <v>249</v>
      </c>
      <c r="D133" s="52">
        <v>206</v>
      </c>
      <c r="F133" s="5">
        <v>214</v>
      </c>
      <c r="G133" s="5">
        <v>249</v>
      </c>
      <c r="H133" s="5">
        <v>588</v>
      </c>
      <c r="I133" s="52">
        <v>206</v>
      </c>
    </row>
    <row r="134" spans="1:9">
      <c r="A134" s="5">
        <v>861</v>
      </c>
      <c r="B134" s="5">
        <v>214</v>
      </c>
      <c r="C134" s="5">
        <v>239</v>
      </c>
      <c r="D134" s="52">
        <v>192</v>
      </c>
      <c r="F134" s="5">
        <v>214</v>
      </c>
      <c r="G134" s="5">
        <v>239</v>
      </c>
      <c r="H134" s="5">
        <v>717</v>
      </c>
      <c r="I134" s="52">
        <v>192</v>
      </c>
    </row>
    <row r="135" spans="1:9">
      <c r="A135" s="5">
        <v>3690</v>
      </c>
      <c r="B135" s="5">
        <v>424</v>
      </c>
      <c r="C135" s="5">
        <v>644</v>
      </c>
      <c r="D135" s="52">
        <v>388</v>
      </c>
      <c r="F135" s="5">
        <v>424</v>
      </c>
      <c r="G135" s="5">
        <v>644</v>
      </c>
      <c r="H135" s="5">
        <v>3290</v>
      </c>
      <c r="I135" s="52">
        <v>388</v>
      </c>
    </row>
    <row r="136" spans="1:9">
      <c r="A136" s="5">
        <v>4664</v>
      </c>
      <c r="B136" s="5">
        <v>204</v>
      </c>
      <c r="C136" s="5">
        <v>251</v>
      </c>
      <c r="D136" s="52">
        <v>182</v>
      </c>
      <c r="F136" s="5">
        <v>204</v>
      </c>
      <c r="G136" s="5">
        <v>251</v>
      </c>
      <c r="H136" s="5">
        <v>3324</v>
      </c>
      <c r="I136" s="52">
        <v>182</v>
      </c>
    </row>
    <row r="137" spans="1:9">
      <c r="A137" s="5">
        <v>1080</v>
      </c>
      <c r="B137" s="5">
        <v>210</v>
      </c>
      <c r="C137" s="5">
        <v>249</v>
      </c>
      <c r="D137" s="52">
        <v>189</v>
      </c>
      <c r="F137" s="5">
        <v>210</v>
      </c>
      <c r="G137" s="5">
        <v>249</v>
      </c>
      <c r="H137" s="5">
        <v>934</v>
      </c>
      <c r="I137" s="52">
        <v>189</v>
      </c>
    </row>
    <row r="138" spans="1:9">
      <c r="A138" s="5">
        <v>8896</v>
      </c>
      <c r="B138" s="5">
        <v>1480</v>
      </c>
      <c r="C138" s="5">
        <v>1932</v>
      </c>
      <c r="D138" s="52">
        <v>1426</v>
      </c>
      <c r="F138" s="5">
        <v>1480</v>
      </c>
      <c r="G138" s="5">
        <v>1932</v>
      </c>
      <c r="H138" s="5">
        <v>7020</v>
      </c>
      <c r="I138" s="52">
        <v>1426</v>
      </c>
    </row>
    <row r="139" spans="1:9">
      <c r="A139" s="5">
        <v>4018</v>
      </c>
      <c r="B139" s="5">
        <v>428</v>
      </c>
      <c r="C139" s="5">
        <v>616</v>
      </c>
      <c r="D139" s="52">
        <v>374</v>
      </c>
      <c r="F139" s="5">
        <v>428</v>
      </c>
      <c r="G139" s="5">
        <v>616</v>
      </c>
      <c r="H139" s="5">
        <v>2992</v>
      </c>
      <c r="I139" s="52">
        <v>374</v>
      </c>
    </row>
    <row r="140" spans="1:9">
      <c r="A140" s="5">
        <v>68992</v>
      </c>
      <c r="B140" s="5">
        <v>1032</v>
      </c>
      <c r="C140" s="5">
        <v>1345</v>
      </c>
      <c r="D140" s="52">
        <v>975</v>
      </c>
      <c r="F140" s="5">
        <v>1032</v>
      </c>
      <c r="G140" s="5">
        <v>1345</v>
      </c>
      <c r="H140" s="5">
        <v>8032</v>
      </c>
      <c r="I140" s="52">
        <v>975</v>
      </c>
    </row>
    <row r="141" spans="1:9">
      <c r="A141" s="5">
        <v>13152</v>
      </c>
      <c r="B141" s="5">
        <v>2543</v>
      </c>
      <c r="C141" s="5">
        <v>3179</v>
      </c>
      <c r="D141" s="52">
        <v>2438</v>
      </c>
      <c r="F141" s="5">
        <v>2543</v>
      </c>
      <c r="G141" s="5">
        <v>3179</v>
      </c>
      <c r="H141" s="5">
        <v>10280</v>
      </c>
      <c r="I141" s="52">
        <v>2438</v>
      </c>
    </row>
    <row r="142" spans="1:9">
      <c r="A142" s="5">
        <v>31136</v>
      </c>
      <c r="B142" s="5">
        <v>6164</v>
      </c>
      <c r="C142" s="5">
        <v>9237</v>
      </c>
      <c r="D142" s="52">
        <v>5934</v>
      </c>
      <c r="F142" s="5">
        <v>6164</v>
      </c>
      <c r="G142" s="5">
        <v>9237</v>
      </c>
      <c r="H142" s="5">
        <v>18048</v>
      </c>
      <c r="I142" s="52">
        <v>5934</v>
      </c>
    </row>
    <row r="143" spans="1:9">
      <c r="A143" s="5">
        <v>16776</v>
      </c>
      <c r="B143" s="5">
        <v>714</v>
      </c>
      <c r="C143" s="5">
        <v>720</v>
      </c>
      <c r="D143" s="52">
        <v>440</v>
      </c>
      <c r="F143" s="5">
        <v>714</v>
      </c>
      <c r="G143" s="5">
        <v>720</v>
      </c>
      <c r="H143" s="5">
        <v>6200</v>
      </c>
      <c r="I143" s="52">
        <v>440</v>
      </c>
    </row>
    <row r="144" spans="1:9">
      <c r="A144" s="5">
        <v>50736</v>
      </c>
      <c r="B144" s="5">
        <v>1462</v>
      </c>
      <c r="C144" s="5">
        <v>8308</v>
      </c>
      <c r="D144" s="52">
        <v>1450</v>
      </c>
      <c r="F144" s="5">
        <v>1462</v>
      </c>
      <c r="G144" s="5">
        <v>8308</v>
      </c>
      <c r="H144" s="5">
        <v>15552</v>
      </c>
      <c r="I144" s="52">
        <v>1450</v>
      </c>
    </row>
    <row r="145" spans="1:9">
      <c r="A145" s="5">
        <v>5324</v>
      </c>
      <c r="B145" s="5">
        <v>528</v>
      </c>
      <c r="C145" s="5">
        <v>861</v>
      </c>
      <c r="D145" s="52">
        <v>483</v>
      </c>
      <c r="F145" s="5">
        <v>528</v>
      </c>
      <c r="G145" s="5">
        <v>861</v>
      </c>
      <c r="H145" s="5">
        <v>4054</v>
      </c>
      <c r="I145" s="52">
        <v>483</v>
      </c>
    </row>
    <row r="146" spans="1:9">
      <c r="A146" s="5">
        <v>18120</v>
      </c>
      <c r="B146" s="5">
        <v>421</v>
      </c>
      <c r="C146" s="5">
        <v>463</v>
      </c>
      <c r="D146" s="52">
        <v>282</v>
      </c>
      <c r="F146" s="5">
        <v>421</v>
      </c>
      <c r="G146" s="5">
        <v>463</v>
      </c>
      <c r="H146" s="5">
        <v>2616</v>
      </c>
      <c r="I146" s="52">
        <v>282</v>
      </c>
    </row>
    <row r="147" spans="1:9">
      <c r="A147" s="5">
        <v>2291</v>
      </c>
      <c r="B147" s="5">
        <v>303</v>
      </c>
      <c r="C147" s="5">
        <v>325</v>
      </c>
      <c r="D147" s="52">
        <v>243</v>
      </c>
      <c r="F147" s="5">
        <v>303</v>
      </c>
      <c r="G147" s="5">
        <v>325</v>
      </c>
      <c r="H147" s="5">
        <v>1723</v>
      </c>
      <c r="I147" s="52">
        <v>243</v>
      </c>
    </row>
    <row r="148" spans="1:9">
      <c r="A148" s="5">
        <v>10744</v>
      </c>
      <c r="B148" s="5">
        <v>1967</v>
      </c>
      <c r="C148" s="5">
        <v>2201</v>
      </c>
      <c r="D148" s="52">
        <v>1877</v>
      </c>
      <c r="F148" s="5">
        <v>1967</v>
      </c>
      <c r="G148" s="5">
        <v>2201</v>
      </c>
      <c r="H148" s="5">
        <v>8964</v>
      </c>
      <c r="I148" s="52">
        <v>1877</v>
      </c>
    </row>
    <row r="149" spans="1:9">
      <c r="A149" s="5">
        <v>3616</v>
      </c>
      <c r="B149" s="5">
        <v>111</v>
      </c>
      <c r="C149" s="5">
        <v>118</v>
      </c>
      <c r="D149" s="52">
        <v>90</v>
      </c>
      <c r="F149" s="5">
        <v>111</v>
      </c>
      <c r="G149" s="5">
        <v>118</v>
      </c>
      <c r="H149" s="5">
        <v>2138</v>
      </c>
      <c r="I149" s="52">
        <v>90</v>
      </c>
    </row>
    <row r="150" spans="1:9">
      <c r="A150" s="5">
        <v>39984</v>
      </c>
      <c r="B150" s="5">
        <v>2105</v>
      </c>
      <c r="C150" s="5">
        <v>3932</v>
      </c>
      <c r="D150" s="52">
        <v>1921</v>
      </c>
      <c r="F150" s="5">
        <v>2105</v>
      </c>
      <c r="G150" s="5">
        <v>3932</v>
      </c>
      <c r="H150" s="5">
        <v>21328</v>
      </c>
      <c r="I150" s="52">
        <v>1921</v>
      </c>
    </row>
    <row r="151" spans="1:9">
      <c r="A151" s="5">
        <v>4010</v>
      </c>
      <c r="B151" s="5">
        <v>477</v>
      </c>
      <c r="C151" s="5">
        <v>534</v>
      </c>
      <c r="D151" s="52">
        <v>370</v>
      </c>
      <c r="F151" s="5">
        <v>477</v>
      </c>
      <c r="G151" s="5">
        <v>534</v>
      </c>
      <c r="H151" s="5">
        <v>2362</v>
      </c>
      <c r="I151" s="52">
        <v>370</v>
      </c>
    </row>
    <row r="152" spans="1:9">
      <c r="A152" s="5">
        <v>6564</v>
      </c>
      <c r="B152" s="5">
        <v>806</v>
      </c>
      <c r="C152" s="5">
        <v>957</v>
      </c>
      <c r="D152" s="52">
        <v>602</v>
      </c>
      <c r="F152" s="5">
        <v>806</v>
      </c>
      <c r="G152" s="5">
        <v>957</v>
      </c>
      <c r="H152" s="5">
        <v>4024</v>
      </c>
      <c r="I152" s="52">
        <v>602</v>
      </c>
    </row>
    <row r="153" spans="1:9">
      <c r="A153" s="5">
        <v>8612</v>
      </c>
      <c r="B153" s="5">
        <v>813</v>
      </c>
      <c r="C153" s="5">
        <v>1390</v>
      </c>
      <c r="D153" s="52">
        <v>727</v>
      </c>
      <c r="F153" s="5">
        <v>813</v>
      </c>
      <c r="G153" s="5">
        <v>1390</v>
      </c>
      <c r="H153" s="5">
        <v>7208</v>
      </c>
      <c r="I153" s="52">
        <v>727</v>
      </c>
    </row>
    <row r="154" spans="1:9">
      <c r="A154" s="5">
        <v>5568</v>
      </c>
      <c r="B154" s="5">
        <v>746</v>
      </c>
      <c r="C154" s="5">
        <v>867</v>
      </c>
      <c r="D154" s="52">
        <v>545</v>
      </c>
      <c r="F154" s="5">
        <v>746</v>
      </c>
      <c r="G154" s="5">
        <v>867</v>
      </c>
      <c r="H154" s="5">
        <v>3162</v>
      </c>
      <c r="I154" s="52">
        <v>545</v>
      </c>
    </row>
    <row r="155" spans="1:9">
      <c r="A155" s="5">
        <v>1685</v>
      </c>
      <c r="B155" s="5">
        <v>322</v>
      </c>
      <c r="C155" s="5">
        <v>424</v>
      </c>
      <c r="D155" s="52">
        <v>295</v>
      </c>
      <c r="F155" s="5">
        <v>322</v>
      </c>
      <c r="G155" s="5">
        <v>424</v>
      </c>
      <c r="H155" s="5">
        <v>953</v>
      </c>
      <c r="I155" s="52">
        <v>295</v>
      </c>
    </row>
    <row r="156" spans="1:9">
      <c r="A156" s="5">
        <v>3756</v>
      </c>
      <c r="B156" s="5">
        <v>469</v>
      </c>
      <c r="C156" s="5">
        <v>613</v>
      </c>
      <c r="D156" s="52">
        <v>408</v>
      </c>
      <c r="F156" s="5">
        <v>469</v>
      </c>
      <c r="G156" s="5">
        <v>613</v>
      </c>
      <c r="H156" s="5">
        <v>2556</v>
      </c>
      <c r="I156" s="52">
        <v>408</v>
      </c>
    </row>
    <row r="157" spans="1:9">
      <c r="A157" s="5">
        <v>2656</v>
      </c>
      <c r="B157" s="5">
        <v>390</v>
      </c>
      <c r="C157" s="5">
        <v>445</v>
      </c>
      <c r="D157" s="52">
        <v>309</v>
      </c>
      <c r="F157" s="5">
        <v>390</v>
      </c>
      <c r="G157" s="5">
        <v>445</v>
      </c>
      <c r="H157" s="5">
        <v>1722</v>
      </c>
      <c r="I157" s="52">
        <v>309</v>
      </c>
    </row>
    <row r="158" spans="1:9">
      <c r="A158" s="5">
        <v>5086</v>
      </c>
      <c r="B158" s="5">
        <v>622</v>
      </c>
      <c r="C158" s="5">
        <v>757</v>
      </c>
      <c r="D158" s="52">
        <v>509</v>
      </c>
      <c r="F158" s="5">
        <v>622</v>
      </c>
      <c r="G158" s="5">
        <v>757</v>
      </c>
      <c r="H158" s="5">
        <v>3298</v>
      </c>
      <c r="I158" s="52">
        <v>509</v>
      </c>
    </row>
    <row r="159" spans="1:9">
      <c r="A159" s="5">
        <v>2055</v>
      </c>
      <c r="B159" s="5">
        <v>346</v>
      </c>
      <c r="C159" s="5">
        <v>412</v>
      </c>
      <c r="D159" s="52">
        <v>288</v>
      </c>
      <c r="F159" s="5">
        <v>346</v>
      </c>
      <c r="G159" s="5">
        <v>412</v>
      </c>
      <c r="H159" s="5">
        <v>1507</v>
      </c>
      <c r="I159" s="52">
        <v>288</v>
      </c>
    </row>
    <row r="160" spans="1:9">
      <c r="A160" s="5">
        <v>9384</v>
      </c>
      <c r="B160" s="5">
        <v>757</v>
      </c>
      <c r="C160" s="5">
        <v>652</v>
      </c>
      <c r="D160" s="52">
        <v>452</v>
      </c>
      <c r="F160" s="5">
        <v>757</v>
      </c>
      <c r="G160" s="5">
        <v>652</v>
      </c>
      <c r="H160" s="5">
        <v>7020</v>
      </c>
      <c r="I160" s="52">
        <v>452</v>
      </c>
    </row>
    <row r="161" spans="1:9">
      <c r="A161" s="5">
        <v>3992</v>
      </c>
      <c r="B161" s="5">
        <v>598</v>
      </c>
      <c r="C161" s="5">
        <v>688</v>
      </c>
      <c r="D161" s="52">
        <v>447</v>
      </c>
      <c r="F161" s="5">
        <v>598</v>
      </c>
      <c r="G161" s="5">
        <v>688</v>
      </c>
      <c r="H161" s="5">
        <v>2420</v>
      </c>
      <c r="I161" s="52">
        <v>447</v>
      </c>
    </row>
    <row r="162" spans="1:9">
      <c r="A162" s="5">
        <v>7512</v>
      </c>
      <c r="B162" s="5">
        <v>769</v>
      </c>
      <c r="C162" s="5">
        <v>951</v>
      </c>
      <c r="D162" s="52">
        <v>614</v>
      </c>
      <c r="F162" s="5">
        <v>769</v>
      </c>
      <c r="G162" s="5">
        <v>951</v>
      </c>
      <c r="H162" s="5">
        <v>3260</v>
      </c>
      <c r="I162" s="52">
        <v>614</v>
      </c>
    </row>
    <row r="163" spans="1:9">
      <c r="A163" s="5">
        <v>11096</v>
      </c>
      <c r="B163" s="5">
        <v>1843</v>
      </c>
      <c r="C163" s="5">
        <v>2106</v>
      </c>
      <c r="D163" s="52">
        <v>1724</v>
      </c>
      <c r="F163" s="5">
        <v>1843</v>
      </c>
      <c r="G163" s="5">
        <v>2106</v>
      </c>
      <c r="H163" s="5">
        <v>8120</v>
      </c>
      <c r="I163" s="52">
        <v>1724</v>
      </c>
    </row>
    <row r="164" spans="1:9">
      <c r="A164" s="5">
        <v>2790</v>
      </c>
      <c r="B164" s="5">
        <v>435</v>
      </c>
      <c r="C164" s="5">
        <v>513</v>
      </c>
      <c r="D164" s="52">
        <v>360</v>
      </c>
      <c r="F164" s="5">
        <v>435</v>
      </c>
      <c r="G164" s="5">
        <v>513</v>
      </c>
      <c r="H164" s="5">
        <v>1999</v>
      </c>
      <c r="I164" s="52">
        <v>360</v>
      </c>
    </row>
    <row r="165" spans="1:9">
      <c r="A165" s="5">
        <v>13856</v>
      </c>
      <c r="B165" s="5">
        <v>519</v>
      </c>
      <c r="C165" s="5">
        <v>672</v>
      </c>
      <c r="D165" s="52">
        <v>450</v>
      </c>
      <c r="F165" s="5">
        <v>519</v>
      </c>
      <c r="G165" s="5">
        <v>672</v>
      </c>
      <c r="H165" s="5">
        <v>9064</v>
      </c>
      <c r="I165" s="52">
        <v>450</v>
      </c>
    </row>
    <row r="166" spans="1:9">
      <c r="A166" s="5">
        <v>10748</v>
      </c>
      <c r="B166" s="5">
        <v>892</v>
      </c>
      <c r="C166" s="5">
        <v>719</v>
      </c>
      <c r="D166" s="52">
        <v>498</v>
      </c>
      <c r="F166" s="5">
        <v>892</v>
      </c>
      <c r="G166" s="5">
        <v>719</v>
      </c>
      <c r="H166" s="5">
        <v>7624</v>
      </c>
      <c r="I166" s="52">
        <v>498</v>
      </c>
    </row>
    <row r="167" spans="1:9">
      <c r="A167" s="5">
        <v>41984</v>
      </c>
      <c r="B167" s="5">
        <v>3370</v>
      </c>
      <c r="C167" s="5">
        <v>4074</v>
      </c>
      <c r="D167" s="52">
        <v>2420</v>
      </c>
      <c r="F167" s="5">
        <v>3370</v>
      </c>
      <c r="G167" s="5">
        <v>4074</v>
      </c>
      <c r="H167" s="5">
        <v>20928</v>
      </c>
      <c r="I167" s="52">
        <v>2420</v>
      </c>
    </row>
    <row r="168" spans="1:9">
      <c r="A168" s="5">
        <v>2522</v>
      </c>
      <c r="B168" s="5">
        <v>455</v>
      </c>
      <c r="C168" s="5">
        <v>547</v>
      </c>
      <c r="D168" s="52">
        <v>390</v>
      </c>
      <c r="F168" s="5">
        <v>455</v>
      </c>
      <c r="G168" s="5">
        <v>547</v>
      </c>
      <c r="H168" s="5">
        <v>1674</v>
      </c>
      <c r="I168" s="52">
        <v>390</v>
      </c>
    </row>
    <row r="169" spans="1:9">
      <c r="A169" s="5">
        <v>4480</v>
      </c>
      <c r="B169" s="5">
        <v>572</v>
      </c>
      <c r="C169" s="5">
        <v>599</v>
      </c>
      <c r="D169" s="52">
        <v>430</v>
      </c>
      <c r="F169" s="5">
        <v>572</v>
      </c>
      <c r="G169" s="5">
        <v>599</v>
      </c>
      <c r="H169" s="5">
        <v>2704</v>
      </c>
      <c r="I169" s="52">
        <v>430</v>
      </c>
    </row>
    <row r="170" spans="1:9">
      <c r="A170" s="5">
        <v>1543</v>
      </c>
      <c r="B170" s="5">
        <v>360</v>
      </c>
      <c r="C170" s="5">
        <v>463</v>
      </c>
      <c r="D170" s="52">
        <v>334</v>
      </c>
      <c r="F170" s="5">
        <v>360</v>
      </c>
      <c r="G170" s="5">
        <v>463</v>
      </c>
      <c r="H170" s="5">
        <v>1228</v>
      </c>
      <c r="I170" s="52">
        <v>334</v>
      </c>
    </row>
    <row r="171" spans="1:9">
      <c r="A171" s="5">
        <v>21256</v>
      </c>
      <c r="B171" s="5">
        <v>4840</v>
      </c>
      <c r="C171" s="5">
        <v>5906</v>
      </c>
      <c r="D171" s="52">
        <v>4754</v>
      </c>
      <c r="F171" s="5">
        <v>4840</v>
      </c>
      <c r="G171" s="5">
        <v>5906</v>
      </c>
      <c r="H171" s="5">
        <v>17592</v>
      </c>
      <c r="I171" s="52">
        <v>4754</v>
      </c>
    </row>
    <row r="172" spans="1:9">
      <c r="A172" s="5">
        <v>4484</v>
      </c>
      <c r="B172" s="5">
        <v>545</v>
      </c>
      <c r="C172" s="5">
        <v>629</v>
      </c>
      <c r="D172" s="52">
        <v>424</v>
      </c>
      <c r="F172" s="5">
        <v>545</v>
      </c>
      <c r="G172" s="5">
        <v>629</v>
      </c>
      <c r="H172" s="5">
        <v>2412</v>
      </c>
      <c r="I172" s="52">
        <v>424</v>
      </c>
    </row>
    <row r="173" spans="1:9">
      <c r="A173" s="5">
        <v>4398</v>
      </c>
      <c r="B173" s="5">
        <v>584</v>
      </c>
      <c r="C173" s="5">
        <v>669</v>
      </c>
      <c r="D173" s="52">
        <v>446</v>
      </c>
      <c r="F173" s="5">
        <v>584</v>
      </c>
      <c r="G173" s="5">
        <v>669</v>
      </c>
      <c r="H173" s="5">
        <v>2616</v>
      </c>
      <c r="I173" s="52">
        <v>446</v>
      </c>
    </row>
    <row r="174" spans="1:9">
      <c r="A174" s="5">
        <v>13216</v>
      </c>
      <c r="B174" s="5">
        <v>2675</v>
      </c>
      <c r="C174" s="5">
        <v>2969</v>
      </c>
      <c r="D174" s="52">
        <v>2584</v>
      </c>
      <c r="F174" s="5">
        <v>2675</v>
      </c>
      <c r="G174" s="5">
        <v>2969</v>
      </c>
      <c r="H174" s="5">
        <v>10232</v>
      </c>
      <c r="I174" s="52">
        <v>2584</v>
      </c>
    </row>
    <row r="175" spans="1:9">
      <c r="A175" s="5">
        <v>22304</v>
      </c>
      <c r="B175" s="5">
        <v>1805</v>
      </c>
      <c r="C175" s="5">
        <v>1618</v>
      </c>
      <c r="D175" s="52">
        <v>984</v>
      </c>
      <c r="F175" s="5">
        <v>1805</v>
      </c>
      <c r="G175" s="5">
        <v>1618</v>
      </c>
      <c r="H175" s="5">
        <v>13304</v>
      </c>
      <c r="I175" s="52">
        <v>984</v>
      </c>
    </row>
    <row r="176" spans="1:9">
      <c r="A176" s="5">
        <v>6208</v>
      </c>
      <c r="B176" s="5">
        <v>644</v>
      </c>
      <c r="C176" s="5">
        <v>678</v>
      </c>
      <c r="D176" s="52">
        <v>473</v>
      </c>
      <c r="F176" s="5">
        <v>644</v>
      </c>
      <c r="G176" s="5">
        <v>678</v>
      </c>
      <c r="H176" s="5">
        <v>4016</v>
      </c>
      <c r="I176" s="52">
        <v>473</v>
      </c>
    </row>
    <row r="177" spans="1:9">
      <c r="A177" s="5">
        <v>4518</v>
      </c>
      <c r="B177" s="5">
        <v>626</v>
      </c>
      <c r="C177" s="5">
        <v>729</v>
      </c>
      <c r="D177" s="52">
        <v>482</v>
      </c>
      <c r="F177" s="5">
        <v>626</v>
      </c>
      <c r="G177" s="5">
        <v>729</v>
      </c>
      <c r="H177" s="5">
        <v>2254</v>
      </c>
      <c r="I177" s="52">
        <v>482</v>
      </c>
    </row>
    <row r="178" spans="1:9">
      <c r="A178" s="5">
        <v>3582</v>
      </c>
      <c r="B178" s="5">
        <v>537</v>
      </c>
      <c r="C178" s="5">
        <v>597</v>
      </c>
      <c r="D178" s="52">
        <v>430</v>
      </c>
      <c r="F178" s="5">
        <v>537</v>
      </c>
      <c r="G178" s="5">
        <v>597</v>
      </c>
      <c r="H178" s="5">
        <v>2124</v>
      </c>
      <c r="I178" s="52">
        <v>430</v>
      </c>
    </row>
    <row r="179" spans="1:9">
      <c r="A179" s="5">
        <v>9124</v>
      </c>
      <c r="B179" s="5">
        <v>1476</v>
      </c>
      <c r="C179" s="5">
        <v>1797</v>
      </c>
      <c r="D179" s="52">
        <v>1397</v>
      </c>
      <c r="F179" s="5">
        <v>1476</v>
      </c>
      <c r="G179" s="5">
        <v>1797</v>
      </c>
      <c r="H179" s="5">
        <v>7092</v>
      </c>
      <c r="I179" s="52">
        <v>1397</v>
      </c>
    </row>
    <row r="180" spans="1:9">
      <c r="A180" s="5">
        <v>14152</v>
      </c>
      <c r="B180" s="5">
        <v>631</v>
      </c>
      <c r="C180" s="5">
        <v>836</v>
      </c>
      <c r="D180" s="52">
        <v>549</v>
      </c>
      <c r="F180" s="5">
        <v>631</v>
      </c>
      <c r="G180" s="5">
        <v>836</v>
      </c>
      <c r="H180" s="5">
        <v>6632</v>
      </c>
      <c r="I180" s="52">
        <v>549</v>
      </c>
    </row>
    <row r="181" spans="1:9">
      <c r="A181" s="5">
        <v>4260</v>
      </c>
      <c r="B181" s="5">
        <v>588</v>
      </c>
      <c r="C181" s="5">
        <v>622</v>
      </c>
      <c r="D181" s="52">
        <v>435</v>
      </c>
      <c r="F181" s="5">
        <v>588</v>
      </c>
      <c r="G181" s="5">
        <v>622</v>
      </c>
      <c r="H181" s="5">
        <v>2432</v>
      </c>
      <c r="I181" s="52">
        <v>435</v>
      </c>
    </row>
    <row r="182" spans="1:9">
      <c r="A182" s="5">
        <v>30624</v>
      </c>
      <c r="B182" s="5">
        <v>2080</v>
      </c>
      <c r="C182" s="5">
        <v>3253</v>
      </c>
      <c r="D182" s="52">
        <v>1956</v>
      </c>
      <c r="F182" s="5">
        <v>2080</v>
      </c>
      <c r="G182" s="5">
        <v>3253</v>
      </c>
      <c r="H182" s="5">
        <v>15744</v>
      </c>
      <c r="I182" s="52">
        <v>1956</v>
      </c>
    </row>
    <row r="183" spans="1:9">
      <c r="A183" s="5">
        <v>2363</v>
      </c>
      <c r="B183" s="5">
        <v>393</v>
      </c>
      <c r="C183" s="5">
        <v>476</v>
      </c>
      <c r="D183" s="52">
        <v>348</v>
      </c>
      <c r="F183" s="5">
        <v>393</v>
      </c>
      <c r="G183" s="5">
        <v>476</v>
      </c>
      <c r="H183" s="5">
        <v>1788</v>
      </c>
      <c r="I183" s="52">
        <v>348</v>
      </c>
    </row>
    <row r="184" spans="1:9">
      <c r="A184" s="5">
        <v>2232</v>
      </c>
      <c r="B184" s="5">
        <v>374</v>
      </c>
      <c r="C184" s="5">
        <v>458</v>
      </c>
      <c r="D184" s="52">
        <v>335</v>
      </c>
      <c r="F184" s="5">
        <v>374</v>
      </c>
      <c r="G184" s="5">
        <v>458</v>
      </c>
      <c r="H184" s="5">
        <v>1740</v>
      </c>
      <c r="I184" s="52">
        <v>335</v>
      </c>
    </row>
    <row r="185" spans="1:9">
      <c r="A185" s="5">
        <v>4048</v>
      </c>
      <c r="B185" s="5">
        <v>544</v>
      </c>
      <c r="C185" s="5">
        <v>602</v>
      </c>
      <c r="D185" s="52">
        <v>405</v>
      </c>
      <c r="F185" s="5">
        <v>544</v>
      </c>
      <c r="G185" s="5">
        <v>602</v>
      </c>
      <c r="H185" s="5">
        <v>2280</v>
      </c>
      <c r="I185" s="52">
        <v>405</v>
      </c>
    </row>
    <row r="186" spans="1:9">
      <c r="A186" s="5">
        <v>1804</v>
      </c>
      <c r="B186" s="5">
        <v>330</v>
      </c>
      <c r="C186" s="5">
        <v>352</v>
      </c>
      <c r="D186" s="52">
        <v>280</v>
      </c>
      <c r="F186" s="5">
        <v>330</v>
      </c>
      <c r="G186" s="5">
        <v>352</v>
      </c>
      <c r="H186" s="5">
        <v>1354</v>
      </c>
      <c r="I186" s="52">
        <v>280</v>
      </c>
    </row>
    <row r="187" spans="1:9">
      <c r="A187" s="5">
        <v>2351</v>
      </c>
      <c r="B187" s="5">
        <v>371</v>
      </c>
      <c r="C187" s="5">
        <v>392</v>
      </c>
      <c r="D187" s="52">
        <v>298</v>
      </c>
      <c r="F187" s="5">
        <v>371</v>
      </c>
      <c r="G187" s="5">
        <v>392</v>
      </c>
      <c r="H187" s="5">
        <v>1791</v>
      </c>
      <c r="I187" s="52">
        <v>298</v>
      </c>
    </row>
    <row r="188" spans="1:9">
      <c r="A188" s="5">
        <v>3100</v>
      </c>
      <c r="B188" s="5">
        <v>518</v>
      </c>
      <c r="C188" s="5">
        <v>609</v>
      </c>
      <c r="D188" s="52">
        <v>422</v>
      </c>
      <c r="F188" s="5">
        <v>518</v>
      </c>
      <c r="G188" s="5">
        <v>609</v>
      </c>
      <c r="H188" s="5">
        <v>2274</v>
      </c>
      <c r="I188" s="52">
        <v>422</v>
      </c>
    </row>
    <row r="189" spans="1:9">
      <c r="A189" s="5">
        <v>2360</v>
      </c>
      <c r="B189" s="5">
        <v>436</v>
      </c>
      <c r="C189" s="5">
        <v>486</v>
      </c>
      <c r="D189" s="52">
        <v>365</v>
      </c>
      <c r="F189" s="5">
        <v>436</v>
      </c>
      <c r="G189" s="5">
        <v>486</v>
      </c>
      <c r="H189" s="5">
        <v>1603</v>
      </c>
      <c r="I189" s="52">
        <v>365</v>
      </c>
    </row>
    <row r="190" spans="1:9">
      <c r="A190" s="5">
        <v>19648</v>
      </c>
      <c r="B190" s="5">
        <v>1359</v>
      </c>
      <c r="C190" s="5">
        <v>990</v>
      </c>
      <c r="D190" s="52">
        <v>695</v>
      </c>
      <c r="F190" s="5">
        <v>1359</v>
      </c>
      <c r="G190" s="5">
        <v>990</v>
      </c>
      <c r="H190" s="5">
        <v>13528</v>
      </c>
      <c r="I190" s="52">
        <v>695</v>
      </c>
    </row>
    <row r="191" spans="1:9">
      <c r="A191" s="5">
        <v>2295</v>
      </c>
      <c r="B191" s="5">
        <v>377</v>
      </c>
      <c r="C191" s="5">
        <v>402</v>
      </c>
      <c r="D191" s="52">
        <v>324</v>
      </c>
      <c r="F191" s="5">
        <v>377</v>
      </c>
      <c r="G191" s="5">
        <v>402</v>
      </c>
      <c r="H191" s="5">
        <v>1882</v>
      </c>
      <c r="I191" s="52">
        <v>324</v>
      </c>
    </row>
    <row r="192" spans="1:9">
      <c r="A192" s="5">
        <v>3934</v>
      </c>
      <c r="B192" s="5">
        <v>512</v>
      </c>
      <c r="C192" s="5">
        <v>599</v>
      </c>
      <c r="D192" s="52">
        <v>437</v>
      </c>
      <c r="F192" s="5">
        <v>512</v>
      </c>
      <c r="G192" s="5">
        <v>599</v>
      </c>
      <c r="H192" s="5">
        <v>3082</v>
      </c>
      <c r="I192" s="52">
        <v>437</v>
      </c>
    </row>
    <row r="193" spans="1:9">
      <c r="A193" s="5">
        <v>34512</v>
      </c>
      <c r="B193" s="5">
        <v>1666</v>
      </c>
      <c r="C193" s="5">
        <v>1977</v>
      </c>
      <c r="D193" s="52">
        <v>1333</v>
      </c>
      <c r="F193" s="5">
        <v>1666</v>
      </c>
      <c r="G193" s="5">
        <v>1977</v>
      </c>
      <c r="H193" s="5">
        <v>22816</v>
      </c>
      <c r="I193" s="52">
        <v>1333</v>
      </c>
    </row>
    <row r="194" spans="1:9">
      <c r="A194" s="5">
        <v>5282</v>
      </c>
      <c r="B194" s="5">
        <v>703</v>
      </c>
      <c r="C194" s="5">
        <v>772</v>
      </c>
      <c r="D194" s="52">
        <v>530</v>
      </c>
      <c r="F194" s="5">
        <v>703</v>
      </c>
      <c r="G194" s="5">
        <v>772</v>
      </c>
      <c r="H194" s="5">
        <v>3244</v>
      </c>
      <c r="I194" s="52">
        <v>530</v>
      </c>
    </row>
    <row r="195" spans="1:9">
      <c r="A195" s="5">
        <v>1809</v>
      </c>
      <c r="B195" s="5">
        <v>399</v>
      </c>
      <c r="C195" s="5">
        <v>494</v>
      </c>
      <c r="D195" s="52">
        <v>359</v>
      </c>
      <c r="F195" s="5">
        <v>399</v>
      </c>
      <c r="G195" s="5">
        <v>494</v>
      </c>
      <c r="H195" s="5">
        <v>1435</v>
      </c>
      <c r="I195" s="52">
        <v>359</v>
      </c>
    </row>
    <row r="196" spans="1:9">
      <c r="A196" s="5">
        <v>1920</v>
      </c>
      <c r="B196" s="5">
        <v>365</v>
      </c>
      <c r="C196" s="5">
        <v>428</v>
      </c>
      <c r="D196" s="52">
        <v>331</v>
      </c>
      <c r="F196" s="5">
        <v>365</v>
      </c>
      <c r="G196" s="5">
        <v>428</v>
      </c>
      <c r="H196" s="5">
        <v>1519</v>
      </c>
      <c r="I196" s="52">
        <v>331</v>
      </c>
    </row>
    <row r="197" spans="1:9">
      <c r="A197" s="5">
        <v>1954</v>
      </c>
      <c r="B197" s="5">
        <v>356</v>
      </c>
      <c r="C197" s="5">
        <v>443</v>
      </c>
      <c r="D197" s="52">
        <v>333</v>
      </c>
      <c r="F197" s="5">
        <v>356</v>
      </c>
      <c r="G197" s="5">
        <v>443</v>
      </c>
      <c r="H197" s="5">
        <v>1772</v>
      </c>
      <c r="I197" s="52">
        <v>333</v>
      </c>
    </row>
    <row r="198" spans="1:9">
      <c r="A198" s="5">
        <v>33536</v>
      </c>
      <c r="B198" s="5">
        <v>1954</v>
      </c>
      <c r="C198" s="5">
        <v>1678</v>
      </c>
      <c r="D198" s="52">
        <v>1016</v>
      </c>
      <c r="F198" s="5">
        <v>1954</v>
      </c>
      <c r="G198" s="5">
        <v>1678</v>
      </c>
      <c r="H198" s="5">
        <v>24448</v>
      </c>
      <c r="I198" s="52">
        <v>1016</v>
      </c>
    </row>
    <row r="199" spans="1:9">
      <c r="A199" s="5">
        <v>4204</v>
      </c>
      <c r="B199" s="5">
        <v>498</v>
      </c>
      <c r="C199" s="5">
        <v>596</v>
      </c>
      <c r="D199" s="52">
        <v>408</v>
      </c>
      <c r="F199" s="5">
        <v>498</v>
      </c>
      <c r="G199" s="5">
        <v>596</v>
      </c>
      <c r="H199" s="5">
        <v>2974</v>
      </c>
      <c r="I199" s="52">
        <v>408</v>
      </c>
    </row>
    <row r="200" spans="1:9">
      <c r="A200" s="5">
        <v>3376</v>
      </c>
      <c r="B200" s="5">
        <v>428</v>
      </c>
      <c r="C200" s="5">
        <v>631</v>
      </c>
      <c r="D200" s="52">
        <v>409</v>
      </c>
      <c r="F200" s="5">
        <v>428</v>
      </c>
      <c r="G200" s="5">
        <v>631</v>
      </c>
      <c r="H200" s="5">
        <v>2806</v>
      </c>
      <c r="I200" s="52">
        <v>409</v>
      </c>
    </row>
    <row r="201" spans="1:9">
      <c r="A201" s="5">
        <v>9236</v>
      </c>
      <c r="B201" s="5">
        <v>1151</v>
      </c>
      <c r="C201" s="5">
        <v>1560</v>
      </c>
      <c r="D201" s="52">
        <v>1130</v>
      </c>
      <c r="F201" s="5">
        <v>1151</v>
      </c>
      <c r="G201" s="5">
        <v>1560</v>
      </c>
      <c r="H201" s="5">
        <v>7880</v>
      </c>
      <c r="I201" s="52">
        <v>1130</v>
      </c>
    </row>
    <row r="202" spans="1:9">
      <c r="A202" s="5">
        <v>72864</v>
      </c>
      <c r="B202" s="5">
        <v>946</v>
      </c>
      <c r="C202" s="5">
        <v>1158</v>
      </c>
      <c r="D202" s="52">
        <v>759</v>
      </c>
      <c r="F202" s="5">
        <v>946</v>
      </c>
      <c r="G202" s="5">
        <v>1158</v>
      </c>
      <c r="H202" s="5">
        <v>30912</v>
      </c>
      <c r="I202" s="52">
        <v>759</v>
      </c>
    </row>
    <row r="203" spans="1:9">
      <c r="A203" s="5">
        <v>3358</v>
      </c>
      <c r="B203" s="5">
        <v>394</v>
      </c>
      <c r="C203" s="5">
        <v>523</v>
      </c>
      <c r="D203" s="52">
        <v>323</v>
      </c>
      <c r="F203" s="5">
        <v>394</v>
      </c>
      <c r="G203" s="5">
        <v>523</v>
      </c>
      <c r="H203" s="5">
        <v>2426</v>
      </c>
      <c r="I203" s="52">
        <v>323</v>
      </c>
    </row>
    <row r="204" spans="1:9">
      <c r="A204" s="5">
        <v>3254</v>
      </c>
      <c r="B204" s="5">
        <v>371</v>
      </c>
      <c r="C204" s="5">
        <v>513</v>
      </c>
      <c r="D204" s="52">
        <v>344</v>
      </c>
      <c r="F204" s="5">
        <v>371</v>
      </c>
      <c r="G204" s="5">
        <v>513</v>
      </c>
      <c r="H204" s="5">
        <v>2846</v>
      </c>
      <c r="I204" s="52">
        <v>344</v>
      </c>
    </row>
    <row r="205" spans="1:9">
      <c r="A205" s="5">
        <v>50640</v>
      </c>
      <c r="B205" s="5">
        <v>2240</v>
      </c>
      <c r="C205" s="5">
        <v>2779</v>
      </c>
      <c r="D205" s="52">
        <v>1577</v>
      </c>
      <c r="F205" s="5">
        <v>2240</v>
      </c>
      <c r="G205" s="5">
        <v>2779</v>
      </c>
      <c r="H205" s="5">
        <v>34880</v>
      </c>
      <c r="I205" s="52">
        <v>1577</v>
      </c>
    </row>
    <row r="206" spans="1:9">
      <c r="A206" s="5">
        <v>3734</v>
      </c>
      <c r="B206" s="5">
        <v>529</v>
      </c>
      <c r="C206" s="5">
        <v>794</v>
      </c>
      <c r="D206" s="52">
        <v>434</v>
      </c>
      <c r="F206" s="5">
        <v>529</v>
      </c>
      <c r="G206" s="5">
        <v>794</v>
      </c>
      <c r="H206" s="5">
        <v>2868</v>
      </c>
      <c r="I206" s="52">
        <v>434</v>
      </c>
    </row>
    <row r="207" spans="1:9">
      <c r="A207" s="5">
        <v>2594</v>
      </c>
      <c r="B207" s="5">
        <v>347</v>
      </c>
      <c r="C207" s="5">
        <v>529</v>
      </c>
      <c r="D207" s="52">
        <v>315</v>
      </c>
      <c r="F207" s="5">
        <v>347</v>
      </c>
      <c r="G207" s="5">
        <v>529</v>
      </c>
      <c r="H207" s="5">
        <v>2067</v>
      </c>
      <c r="I207" s="52">
        <v>315</v>
      </c>
    </row>
    <row r="208" spans="1:9">
      <c r="A208" s="5">
        <v>2232</v>
      </c>
      <c r="B208" s="5">
        <v>376</v>
      </c>
      <c r="C208" s="5">
        <v>440</v>
      </c>
      <c r="D208" s="52">
        <v>322</v>
      </c>
      <c r="F208" s="5">
        <v>376</v>
      </c>
      <c r="G208" s="5">
        <v>440</v>
      </c>
      <c r="H208" s="5">
        <v>1306</v>
      </c>
      <c r="I208" s="52">
        <v>322</v>
      </c>
    </row>
    <row r="209" spans="1:9">
      <c r="A209" s="5">
        <v>22120</v>
      </c>
      <c r="B209" s="5">
        <v>979</v>
      </c>
      <c r="C209" s="5">
        <v>1751</v>
      </c>
      <c r="D209" s="52">
        <v>906</v>
      </c>
      <c r="F209" s="5">
        <v>979</v>
      </c>
      <c r="G209" s="5">
        <v>1751</v>
      </c>
      <c r="H209" s="5">
        <v>17528</v>
      </c>
      <c r="I209" s="52">
        <v>906</v>
      </c>
    </row>
    <row r="210" spans="1:9">
      <c r="A210" s="5">
        <v>7980</v>
      </c>
      <c r="B210" s="5">
        <v>630</v>
      </c>
      <c r="C210" s="5">
        <v>521</v>
      </c>
      <c r="D210" s="52">
        <v>398</v>
      </c>
      <c r="F210" s="5">
        <v>630</v>
      </c>
      <c r="G210" s="5">
        <v>521</v>
      </c>
      <c r="H210" s="5">
        <v>5372</v>
      </c>
      <c r="I210" s="52">
        <v>398</v>
      </c>
    </row>
    <row r="211" spans="1:9">
      <c r="A211" s="5">
        <v>1659</v>
      </c>
      <c r="B211" s="5">
        <v>345</v>
      </c>
      <c r="C211" s="5">
        <v>424</v>
      </c>
      <c r="D211" s="52">
        <v>321</v>
      </c>
      <c r="F211" s="5">
        <v>345</v>
      </c>
      <c r="G211" s="5">
        <v>424</v>
      </c>
      <c r="H211" s="5">
        <v>915</v>
      </c>
      <c r="I211" s="52">
        <v>321</v>
      </c>
    </row>
    <row r="212" spans="1:9">
      <c r="A212" s="5">
        <v>1006</v>
      </c>
      <c r="B212" s="5">
        <v>277</v>
      </c>
      <c r="C212" s="5">
        <v>354</v>
      </c>
      <c r="D212" s="52">
        <v>268</v>
      </c>
      <c r="F212" s="5">
        <v>277</v>
      </c>
      <c r="G212" s="5">
        <v>354</v>
      </c>
      <c r="H212" s="5">
        <v>651</v>
      </c>
      <c r="I212" s="52">
        <v>268</v>
      </c>
    </row>
    <row r="213" spans="1:9">
      <c r="A213" s="5">
        <v>12728</v>
      </c>
      <c r="B213" s="5">
        <v>844</v>
      </c>
      <c r="C213" s="5">
        <v>683</v>
      </c>
      <c r="D213" s="52">
        <v>461</v>
      </c>
      <c r="F213" s="5">
        <v>844</v>
      </c>
      <c r="G213" s="5">
        <v>683</v>
      </c>
      <c r="H213" s="5">
        <v>8844</v>
      </c>
      <c r="I213" s="52">
        <v>461</v>
      </c>
    </row>
    <row r="214" spans="1:9">
      <c r="A214" s="5">
        <v>28880</v>
      </c>
      <c r="B214" s="5">
        <v>1062</v>
      </c>
      <c r="C214" s="5">
        <v>1971</v>
      </c>
      <c r="D214" s="52">
        <v>991</v>
      </c>
      <c r="F214" s="5">
        <v>1062</v>
      </c>
      <c r="G214" s="5">
        <v>1971</v>
      </c>
      <c r="H214" s="5">
        <v>15808</v>
      </c>
      <c r="I214" s="52">
        <v>991</v>
      </c>
    </row>
    <row r="215" spans="1:9">
      <c r="A215" s="5">
        <v>1330</v>
      </c>
      <c r="B215" s="5">
        <v>363</v>
      </c>
      <c r="C215" s="5">
        <v>433</v>
      </c>
      <c r="D215" s="52">
        <v>351</v>
      </c>
      <c r="F215" s="5">
        <v>363</v>
      </c>
      <c r="G215" s="5">
        <v>433</v>
      </c>
      <c r="H215" s="5">
        <v>827</v>
      </c>
      <c r="I215" s="52">
        <v>351</v>
      </c>
    </row>
    <row r="216" spans="1:9">
      <c r="A216" s="5">
        <v>14424</v>
      </c>
      <c r="B216" s="5">
        <v>304</v>
      </c>
      <c r="C216" s="5">
        <v>383</v>
      </c>
      <c r="D216" s="52">
        <v>286</v>
      </c>
      <c r="F216" s="5">
        <v>304</v>
      </c>
      <c r="G216" s="5">
        <v>383</v>
      </c>
      <c r="H216" s="5">
        <v>14056</v>
      </c>
      <c r="I216" s="52">
        <v>286</v>
      </c>
    </row>
    <row r="217" spans="1:9">
      <c r="A217" s="5">
        <v>14200</v>
      </c>
      <c r="B217" s="5">
        <v>1393</v>
      </c>
      <c r="C217" s="5">
        <v>3214</v>
      </c>
      <c r="D217" s="52">
        <v>1354</v>
      </c>
      <c r="F217" s="5">
        <v>1393</v>
      </c>
      <c r="G217" s="5">
        <v>3214</v>
      </c>
      <c r="H217" s="5">
        <v>13376</v>
      </c>
      <c r="I217" s="52">
        <v>1354</v>
      </c>
    </row>
    <row r="218" spans="1:9">
      <c r="A218" s="5">
        <v>5746</v>
      </c>
      <c r="B218" s="5">
        <v>769</v>
      </c>
      <c r="C218" s="5">
        <v>1063</v>
      </c>
      <c r="D218" s="52">
        <v>632</v>
      </c>
      <c r="F218" s="5">
        <v>769</v>
      </c>
      <c r="G218" s="5">
        <v>1063</v>
      </c>
      <c r="H218" s="5">
        <v>4288</v>
      </c>
      <c r="I218" s="52">
        <v>632</v>
      </c>
    </row>
    <row r="219" spans="1:9">
      <c r="A219" s="5">
        <v>2540</v>
      </c>
      <c r="B219" s="5">
        <v>389</v>
      </c>
      <c r="C219" s="5">
        <v>458</v>
      </c>
      <c r="D219" s="52">
        <v>330</v>
      </c>
      <c r="F219" s="5">
        <v>389</v>
      </c>
      <c r="G219" s="5">
        <v>458</v>
      </c>
      <c r="H219" s="5">
        <v>2063</v>
      </c>
      <c r="I219" s="52">
        <v>330</v>
      </c>
    </row>
    <row r="220" spans="1:9">
      <c r="A220" s="5">
        <v>4324</v>
      </c>
      <c r="B220" s="5">
        <v>548</v>
      </c>
      <c r="C220" s="5">
        <v>676</v>
      </c>
      <c r="D220" s="52">
        <v>431</v>
      </c>
      <c r="F220" s="5">
        <v>548</v>
      </c>
      <c r="G220" s="5">
        <v>676</v>
      </c>
      <c r="H220" s="5">
        <v>3008</v>
      </c>
      <c r="I220" s="52">
        <v>431</v>
      </c>
    </row>
    <row r="221" spans="1:9">
      <c r="A221" s="5">
        <v>8260</v>
      </c>
      <c r="B221" s="5">
        <v>997</v>
      </c>
      <c r="C221" s="5">
        <v>1211</v>
      </c>
      <c r="D221" s="52">
        <v>953</v>
      </c>
      <c r="F221" s="5">
        <v>997</v>
      </c>
      <c r="G221" s="5">
        <v>1211</v>
      </c>
      <c r="H221" s="5">
        <v>7360</v>
      </c>
      <c r="I221" s="52">
        <v>953</v>
      </c>
    </row>
    <row r="222" spans="1:9">
      <c r="A222" s="5">
        <v>20168</v>
      </c>
      <c r="B222" s="5">
        <v>3370</v>
      </c>
      <c r="C222" s="5">
        <v>5106</v>
      </c>
      <c r="D222" s="52">
        <v>3244</v>
      </c>
      <c r="F222" s="5">
        <v>3370</v>
      </c>
      <c r="G222" s="5">
        <v>5106</v>
      </c>
      <c r="H222" s="5">
        <v>15056</v>
      </c>
      <c r="I222" s="52">
        <v>3244</v>
      </c>
    </row>
    <row r="223" spans="1:9">
      <c r="A223" s="5">
        <v>5046</v>
      </c>
      <c r="B223" s="5">
        <v>528</v>
      </c>
      <c r="C223" s="5">
        <v>906</v>
      </c>
      <c r="D223" s="52">
        <v>477</v>
      </c>
      <c r="F223" s="5">
        <v>528</v>
      </c>
      <c r="G223" s="5">
        <v>906</v>
      </c>
      <c r="H223" s="5">
        <v>4184</v>
      </c>
      <c r="I223" s="52">
        <v>477</v>
      </c>
    </row>
    <row r="224" spans="1:9">
      <c r="A224" s="5">
        <v>15296</v>
      </c>
      <c r="B224" s="5">
        <v>2827</v>
      </c>
      <c r="C224" s="5">
        <v>3627</v>
      </c>
      <c r="D224" s="52">
        <v>2781</v>
      </c>
      <c r="F224" s="5">
        <v>2827</v>
      </c>
      <c r="G224" s="5">
        <v>3627</v>
      </c>
      <c r="H224" s="5">
        <v>13296</v>
      </c>
      <c r="I224" s="52">
        <v>2781</v>
      </c>
    </row>
    <row r="225" spans="1:9">
      <c r="A225" s="5">
        <v>3414</v>
      </c>
      <c r="B225" s="5">
        <v>473</v>
      </c>
      <c r="C225" s="5">
        <v>525</v>
      </c>
      <c r="D225" s="52">
        <v>342</v>
      </c>
      <c r="F225" s="5">
        <v>473</v>
      </c>
      <c r="G225" s="5">
        <v>525</v>
      </c>
      <c r="H225" s="5">
        <v>2390</v>
      </c>
      <c r="I225" s="52">
        <v>342</v>
      </c>
    </row>
    <row r="226" spans="1:9">
      <c r="A226" s="5">
        <v>95424</v>
      </c>
      <c r="B226" s="5">
        <v>699</v>
      </c>
      <c r="C226" s="5">
        <v>882</v>
      </c>
      <c r="D226" s="52">
        <v>575</v>
      </c>
      <c r="F226" s="5">
        <v>699</v>
      </c>
      <c r="G226" s="5">
        <v>882</v>
      </c>
      <c r="H226" s="5">
        <v>22016</v>
      </c>
      <c r="I226" s="52">
        <v>575</v>
      </c>
    </row>
    <row r="227" spans="1:9">
      <c r="A227" s="5">
        <v>14824</v>
      </c>
      <c r="B227" s="5">
        <v>868</v>
      </c>
      <c r="C227" s="5">
        <v>966</v>
      </c>
      <c r="D227" s="52">
        <v>591</v>
      </c>
      <c r="F227" s="5">
        <v>868</v>
      </c>
      <c r="G227" s="5">
        <v>966</v>
      </c>
      <c r="H227" s="5">
        <v>8560</v>
      </c>
      <c r="I227" s="52">
        <v>591</v>
      </c>
    </row>
    <row r="228" spans="1:9">
      <c r="A228" s="5">
        <v>3504</v>
      </c>
      <c r="B228" s="5">
        <v>444</v>
      </c>
      <c r="C228" s="5">
        <v>497</v>
      </c>
      <c r="D228" s="52">
        <v>374</v>
      </c>
      <c r="F228" s="5">
        <v>444</v>
      </c>
      <c r="G228" s="5">
        <v>497</v>
      </c>
      <c r="H228" s="5">
        <v>2730</v>
      </c>
      <c r="I228" s="52">
        <v>374</v>
      </c>
    </row>
    <row r="229" spans="1:9">
      <c r="A229" s="5">
        <v>2822</v>
      </c>
      <c r="B229" s="5">
        <v>424</v>
      </c>
      <c r="C229" s="5">
        <v>486</v>
      </c>
      <c r="D229" s="52">
        <v>351</v>
      </c>
      <c r="F229" s="5">
        <v>424</v>
      </c>
      <c r="G229" s="5">
        <v>486</v>
      </c>
      <c r="H229" s="5">
        <v>2020</v>
      </c>
      <c r="I229" s="52">
        <v>351</v>
      </c>
    </row>
    <row r="230" spans="1:9">
      <c r="A230" s="5">
        <v>2973</v>
      </c>
      <c r="B230" s="5">
        <v>356</v>
      </c>
      <c r="C230" s="5">
        <v>415</v>
      </c>
      <c r="D230" s="52">
        <v>297</v>
      </c>
      <c r="F230" s="5">
        <v>356</v>
      </c>
      <c r="G230" s="5">
        <v>415</v>
      </c>
      <c r="H230" s="5">
        <v>2208</v>
      </c>
      <c r="I230" s="52">
        <v>297</v>
      </c>
    </row>
    <row r="231" spans="1:9">
      <c r="A231" s="5">
        <v>10824</v>
      </c>
      <c r="B231" s="5">
        <v>135</v>
      </c>
      <c r="C231" s="5">
        <v>153</v>
      </c>
      <c r="D231" s="52">
        <v>126</v>
      </c>
      <c r="F231" s="5">
        <v>135</v>
      </c>
      <c r="G231" s="5">
        <v>153</v>
      </c>
      <c r="H231" s="5">
        <v>10384</v>
      </c>
      <c r="I231" s="52">
        <v>126</v>
      </c>
    </row>
    <row r="232" spans="1:9">
      <c r="A232" s="5">
        <v>4592</v>
      </c>
      <c r="B232" s="5">
        <v>320</v>
      </c>
      <c r="C232" s="5">
        <v>423</v>
      </c>
      <c r="D232" s="52">
        <v>289</v>
      </c>
      <c r="F232" s="5">
        <v>320</v>
      </c>
      <c r="G232" s="5">
        <v>423</v>
      </c>
      <c r="H232" s="5">
        <v>2100</v>
      </c>
      <c r="I232" s="52">
        <v>289</v>
      </c>
    </row>
    <row r="233" spans="1:9">
      <c r="A233" s="5">
        <v>3176</v>
      </c>
      <c r="B233" s="5">
        <v>372</v>
      </c>
      <c r="C233" s="5">
        <v>577</v>
      </c>
      <c r="D233" s="52">
        <v>319</v>
      </c>
      <c r="F233" s="5">
        <v>372</v>
      </c>
      <c r="G233" s="5">
        <v>577</v>
      </c>
      <c r="H233" s="5">
        <v>2426</v>
      </c>
      <c r="I233" s="52">
        <v>319</v>
      </c>
    </row>
    <row r="234" spans="1:9">
      <c r="A234" s="5">
        <v>10956</v>
      </c>
      <c r="B234" s="5">
        <v>128</v>
      </c>
      <c r="C234" s="5">
        <v>130</v>
      </c>
      <c r="D234" s="52">
        <v>119</v>
      </c>
      <c r="F234" s="5">
        <v>128</v>
      </c>
      <c r="G234" s="5">
        <v>130</v>
      </c>
      <c r="H234" s="5">
        <v>10564</v>
      </c>
      <c r="I234" s="52">
        <v>119</v>
      </c>
    </row>
    <row r="235" spans="1:9">
      <c r="A235" s="5">
        <v>10888</v>
      </c>
      <c r="B235" s="5">
        <v>913</v>
      </c>
      <c r="C235" s="5">
        <v>1370</v>
      </c>
      <c r="D235" s="52">
        <v>783</v>
      </c>
      <c r="F235" s="5">
        <v>913</v>
      </c>
      <c r="G235" s="5">
        <v>1370</v>
      </c>
      <c r="H235" s="5">
        <v>8048</v>
      </c>
      <c r="I235" s="52">
        <v>783</v>
      </c>
    </row>
    <row r="236" spans="1:9">
      <c r="A236" s="5">
        <v>3594</v>
      </c>
      <c r="B236" s="5">
        <v>424</v>
      </c>
      <c r="C236" s="5">
        <v>530</v>
      </c>
      <c r="D236" s="52">
        <v>354</v>
      </c>
      <c r="F236" s="5">
        <v>424</v>
      </c>
      <c r="G236" s="5">
        <v>530</v>
      </c>
      <c r="H236" s="5">
        <v>2468</v>
      </c>
      <c r="I236" s="52">
        <v>354</v>
      </c>
    </row>
    <row r="237" spans="1:9">
      <c r="A237" s="5">
        <v>3384</v>
      </c>
      <c r="B237" s="5">
        <v>451</v>
      </c>
      <c r="C237" s="5">
        <v>561</v>
      </c>
      <c r="D237" s="52">
        <v>395</v>
      </c>
      <c r="F237" s="5">
        <v>451</v>
      </c>
      <c r="G237" s="5">
        <v>561</v>
      </c>
      <c r="H237" s="5">
        <v>2508</v>
      </c>
      <c r="I237" s="52">
        <v>395</v>
      </c>
    </row>
    <row r="238" spans="1:9">
      <c r="A238" s="5">
        <v>4096</v>
      </c>
      <c r="B238" s="5">
        <v>487</v>
      </c>
      <c r="C238" s="5">
        <v>723</v>
      </c>
      <c r="D238" s="52">
        <v>406</v>
      </c>
      <c r="F238" s="5">
        <v>487</v>
      </c>
      <c r="G238" s="5">
        <v>723</v>
      </c>
      <c r="H238" s="5">
        <v>2826</v>
      </c>
      <c r="I238" s="52">
        <v>406</v>
      </c>
    </row>
    <row r="239" spans="1:9">
      <c r="A239" s="5">
        <v>19968</v>
      </c>
      <c r="B239" s="5">
        <v>1016</v>
      </c>
      <c r="C239" s="5">
        <v>909</v>
      </c>
      <c r="D239" s="52">
        <v>592</v>
      </c>
      <c r="F239" s="5">
        <v>1016</v>
      </c>
      <c r="G239" s="5">
        <v>909</v>
      </c>
      <c r="H239" s="5">
        <v>14792</v>
      </c>
      <c r="I239" s="52">
        <v>592</v>
      </c>
    </row>
    <row r="240" spans="1:9">
      <c r="A240" s="5">
        <v>4892</v>
      </c>
      <c r="B240" s="5">
        <v>536</v>
      </c>
      <c r="C240" s="5">
        <v>721</v>
      </c>
      <c r="D240" s="52">
        <v>460</v>
      </c>
      <c r="F240" s="5">
        <v>536</v>
      </c>
      <c r="G240" s="5">
        <v>721</v>
      </c>
      <c r="H240" s="5">
        <v>4206</v>
      </c>
      <c r="I240" s="52">
        <v>460</v>
      </c>
    </row>
    <row r="241" spans="1:9">
      <c r="A241" s="5">
        <v>17360</v>
      </c>
      <c r="B241" s="5">
        <v>2573</v>
      </c>
      <c r="C241" s="5">
        <v>6017</v>
      </c>
      <c r="D241" s="52">
        <v>2448</v>
      </c>
      <c r="F241" s="5">
        <v>2573</v>
      </c>
      <c r="G241" s="5">
        <v>6017</v>
      </c>
      <c r="H241" s="5">
        <v>11800</v>
      </c>
      <c r="I241" s="52">
        <v>2448</v>
      </c>
    </row>
    <row r="242" spans="1:9">
      <c r="A242" s="5">
        <v>21872</v>
      </c>
      <c r="B242" s="5">
        <v>3872</v>
      </c>
      <c r="C242" s="5">
        <v>7327</v>
      </c>
      <c r="D242" s="52">
        <v>3822</v>
      </c>
      <c r="F242" s="5">
        <v>3872</v>
      </c>
      <c r="G242" s="5">
        <v>7327</v>
      </c>
      <c r="H242" s="5">
        <v>12920</v>
      </c>
      <c r="I242" s="52">
        <v>3822</v>
      </c>
    </row>
    <row r="243" spans="1:9">
      <c r="A243" s="5">
        <v>180480</v>
      </c>
      <c r="B243" s="5">
        <v>8072</v>
      </c>
      <c r="C243" s="5">
        <v>6242</v>
      </c>
      <c r="D243" s="52">
        <v>4010</v>
      </c>
      <c r="F243" s="5">
        <v>8072</v>
      </c>
      <c r="G243" s="5">
        <v>6242</v>
      </c>
      <c r="H243" s="5">
        <v>51456</v>
      </c>
      <c r="I243" s="52">
        <v>4010</v>
      </c>
    </row>
    <row r="244" spans="1:9">
      <c r="A244" s="5">
        <v>44464</v>
      </c>
      <c r="B244" s="5">
        <v>1052</v>
      </c>
      <c r="C244" s="5">
        <v>1571</v>
      </c>
      <c r="D244" s="52">
        <v>930</v>
      </c>
      <c r="F244" s="5">
        <v>1052</v>
      </c>
      <c r="G244" s="5">
        <v>1571</v>
      </c>
      <c r="H244" s="5">
        <v>14080</v>
      </c>
      <c r="I244" s="52">
        <v>930</v>
      </c>
    </row>
    <row r="245" spans="1:9">
      <c r="A245" s="5">
        <v>2881</v>
      </c>
      <c r="B245" s="5">
        <v>550</v>
      </c>
      <c r="C245" s="5">
        <v>730</v>
      </c>
      <c r="D245" s="52">
        <v>503</v>
      </c>
      <c r="F245" s="5">
        <v>550</v>
      </c>
      <c r="G245" s="5">
        <v>730</v>
      </c>
      <c r="H245" s="5">
        <v>2040</v>
      </c>
      <c r="I245" s="52">
        <v>503</v>
      </c>
    </row>
    <row r="246" spans="1:9">
      <c r="A246" s="5">
        <v>3460</v>
      </c>
      <c r="B246" s="5">
        <v>541</v>
      </c>
      <c r="C246" s="5">
        <v>667</v>
      </c>
      <c r="D246" s="52">
        <v>482</v>
      </c>
      <c r="F246" s="5">
        <v>541</v>
      </c>
      <c r="G246" s="5">
        <v>667</v>
      </c>
      <c r="H246" s="5">
        <v>2260</v>
      </c>
      <c r="I246" s="52">
        <v>482</v>
      </c>
    </row>
    <row r="247" spans="1:9">
      <c r="A247" s="5">
        <v>3406</v>
      </c>
      <c r="B247" s="5">
        <v>571</v>
      </c>
      <c r="C247" s="5">
        <v>731</v>
      </c>
      <c r="D247" s="52">
        <v>512</v>
      </c>
      <c r="F247" s="5">
        <v>571</v>
      </c>
      <c r="G247" s="5">
        <v>731</v>
      </c>
      <c r="H247" s="5">
        <v>2598</v>
      </c>
      <c r="I247" s="52">
        <v>512</v>
      </c>
    </row>
    <row r="248" spans="1:9">
      <c r="A248" s="5">
        <v>2602</v>
      </c>
      <c r="B248" s="5">
        <v>479</v>
      </c>
      <c r="C248" s="5">
        <v>588</v>
      </c>
      <c r="D248" s="52">
        <v>444</v>
      </c>
      <c r="F248" s="5">
        <v>479</v>
      </c>
      <c r="G248" s="5">
        <v>588</v>
      </c>
      <c r="H248" s="5">
        <v>1946</v>
      </c>
      <c r="I248" s="52">
        <v>444</v>
      </c>
    </row>
    <row r="249" spans="1:9">
      <c r="A249" s="5">
        <v>5848</v>
      </c>
      <c r="B249" s="5">
        <v>622</v>
      </c>
      <c r="C249" s="5">
        <v>795</v>
      </c>
      <c r="D249" s="52">
        <v>570</v>
      </c>
      <c r="F249" s="5">
        <v>622</v>
      </c>
      <c r="G249" s="5">
        <v>795</v>
      </c>
      <c r="H249" s="5">
        <v>4212</v>
      </c>
      <c r="I249" s="52">
        <v>570</v>
      </c>
    </row>
    <row r="250" spans="1:9">
      <c r="A250" s="5">
        <v>26944</v>
      </c>
      <c r="B250" s="5">
        <v>877</v>
      </c>
      <c r="C250" s="5">
        <v>1097</v>
      </c>
      <c r="D250" s="52">
        <v>740</v>
      </c>
      <c r="F250" s="5">
        <v>877</v>
      </c>
      <c r="G250" s="5">
        <v>1097</v>
      </c>
      <c r="H250" s="5">
        <v>10208</v>
      </c>
      <c r="I250" s="52">
        <v>740</v>
      </c>
    </row>
    <row r="251" spans="1:9">
      <c r="A251" s="5">
        <v>5292</v>
      </c>
      <c r="B251" s="5">
        <v>756</v>
      </c>
      <c r="C251" s="5">
        <v>1033</v>
      </c>
      <c r="D251" s="52">
        <v>646</v>
      </c>
      <c r="F251" s="5">
        <v>756</v>
      </c>
      <c r="G251" s="5">
        <v>1033</v>
      </c>
      <c r="H251" s="5">
        <v>3404</v>
      </c>
      <c r="I251" s="52">
        <v>646</v>
      </c>
    </row>
    <row r="252" spans="1:9">
      <c r="A252" s="5">
        <v>15576</v>
      </c>
      <c r="B252" s="5">
        <v>2417</v>
      </c>
      <c r="C252" s="5">
        <v>3098</v>
      </c>
      <c r="D252" s="52">
        <v>2327</v>
      </c>
      <c r="F252" s="5">
        <v>2417</v>
      </c>
      <c r="G252" s="5">
        <v>3098</v>
      </c>
      <c r="H252" s="5">
        <v>10840</v>
      </c>
      <c r="I252" s="52">
        <v>2327</v>
      </c>
    </row>
    <row r="253" spans="1:9">
      <c r="A253" s="5">
        <v>54256</v>
      </c>
      <c r="B253" s="5">
        <v>1620</v>
      </c>
      <c r="C253" s="5">
        <v>1419</v>
      </c>
      <c r="D253" s="52">
        <v>963</v>
      </c>
      <c r="F253" s="5">
        <v>1620</v>
      </c>
      <c r="G253" s="5">
        <v>1419</v>
      </c>
      <c r="H253" s="5">
        <v>24224</v>
      </c>
      <c r="I253" s="52">
        <v>963</v>
      </c>
    </row>
    <row r="254" spans="1:9">
      <c r="A254" s="5">
        <v>3726</v>
      </c>
      <c r="B254" s="5">
        <v>602</v>
      </c>
      <c r="C254" s="5">
        <v>785</v>
      </c>
      <c r="D254" s="52">
        <v>574</v>
      </c>
      <c r="F254" s="5">
        <v>602</v>
      </c>
      <c r="G254" s="5">
        <v>785</v>
      </c>
      <c r="H254" s="5">
        <v>2852</v>
      </c>
      <c r="I254" s="52">
        <v>574</v>
      </c>
    </row>
    <row r="255" spans="1:9">
      <c r="A255" s="5">
        <v>31904</v>
      </c>
      <c r="B255" s="5">
        <v>863</v>
      </c>
      <c r="C255" s="5">
        <v>1106</v>
      </c>
      <c r="D255" s="52">
        <v>770</v>
      </c>
      <c r="F255" s="5">
        <v>863</v>
      </c>
      <c r="G255" s="5">
        <v>1106</v>
      </c>
      <c r="H255" s="5">
        <v>12992</v>
      </c>
      <c r="I255" s="52">
        <v>770</v>
      </c>
    </row>
    <row r="256" spans="1:9">
      <c r="A256" s="5">
        <v>40336</v>
      </c>
      <c r="B256" s="5">
        <v>1407</v>
      </c>
      <c r="C256" s="5">
        <v>2251</v>
      </c>
      <c r="D256" s="52">
        <v>1330</v>
      </c>
      <c r="F256" s="5">
        <v>1407</v>
      </c>
      <c r="G256" s="5">
        <v>2251</v>
      </c>
      <c r="H256" s="5">
        <v>14848</v>
      </c>
      <c r="I256" s="52">
        <v>1330</v>
      </c>
    </row>
    <row r="257" spans="1:9">
      <c r="A257" s="5">
        <v>4220</v>
      </c>
      <c r="B257" s="5">
        <v>685</v>
      </c>
      <c r="C257" s="5">
        <v>838</v>
      </c>
      <c r="D257" s="52">
        <v>597</v>
      </c>
      <c r="F257" s="5">
        <v>685</v>
      </c>
      <c r="G257" s="5">
        <v>838</v>
      </c>
      <c r="H257" s="5">
        <v>2326</v>
      </c>
      <c r="I257" s="52">
        <v>597</v>
      </c>
    </row>
    <row r="258" spans="1:9">
      <c r="A258" s="5">
        <v>4666</v>
      </c>
      <c r="B258" s="5">
        <v>729</v>
      </c>
      <c r="C258" s="5">
        <v>1014</v>
      </c>
      <c r="D258" s="52">
        <v>648</v>
      </c>
      <c r="F258" s="5">
        <v>729</v>
      </c>
      <c r="G258" s="5">
        <v>1014</v>
      </c>
      <c r="H258" s="5">
        <v>2818</v>
      </c>
      <c r="I258" s="52">
        <v>648</v>
      </c>
    </row>
    <row r="259" spans="1:9">
      <c r="A259" s="5">
        <v>4274</v>
      </c>
      <c r="B259" s="5">
        <v>701</v>
      </c>
      <c r="C259" s="5">
        <v>1020</v>
      </c>
      <c r="D259" s="52">
        <v>638</v>
      </c>
      <c r="F259" s="5">
        <v>701</v>
      </c>
      <c r="G259" s="5">
        <v>1020</v>
      </c>
      <c r="H259" s="5">
        <v>3164</v>
      </c>
      <c r="I259" s="52">
        <v>638</v>
      </c>
    </row>
    <row r="260" spans="1:9">
      <c r="A260" s="5">
        <v>28208</v>
      </c>
      <c r="B260" s="5">
        <v>964</v>
      </c>
      <c r="C260" s="5">
        <v>1237</v>
      </c>
      <c r="D260" s="52">
        <v>827</v>
      </c>
      <c r="F260" s="5">
        <v>964</v>
      </c>
      <c r="G260" s="5">
        <v>1237</v>
      </c>
      <c r="H260" s="5">
        <v>11120</v>
      </c>
      <c r="I260" s="52">
        <v>827</v>
      </c>
    </row>
    <row r="261" spans="1:9">
      <c r="A261" s="5">
        <v>3330</v>
      </c>
      <c r="B261" s="5">
        <v>513</v>
      </c>
      <c r="C261" s="5">
        <v>652</v>
      </c>
      <c r="D261" s="52">
        <v>478</v>
      </c>
      <c r="F261" s="5">
        <v>513</v>
      </c>
      <c r="G261" s="5">
        <v>652</v>
      </c>
      <c r="H261" s="5">
        <v>2196</v>
      </c>
      <c r="I261" s="52">
        <v>478</v>
      </c>
    </row>
    <row r="262" spans="1:9">
      <c r="A262" s="5">
        <v>3528</v>
      </c>
      <c r="B262" s="5">
        <v>550</v>
      </c>
      <c r="C262" s="5">
        <v>787</v>
      </c>
      <c r="D262" s="52">
        <v>513</v>
      </c>
      <c r="F262" s="5">
        <v>550</v>
      </c>
      <c r="G262" s="5">
        <v>787</v>
      </c>
      <c r="H262" s="5">
        <v>2660</v>
      </c>
      <c r="I262" s="52">
        <v>513</v>
      </c>
    </row>
    <row r="263" spans="1:9">
      <c r="A263" s="5">
        <v>38576</v>
      </c>
      <c r="B263" s="5">
        <v>1355</v>
      </c>
      <c r="C263" s="5">
        <v>1328</v>
      </c>
      <c r="D263" s="52">
        <v>890</v>
      </c>
      <c r="F263" s="5">
        <v>1355</v>
      </c>
      <c r="G263" s="5">
        <v>1328</v>
      </c>
      <c r="H263" s="5">
        <v>12624</v>
      </c>
      <c r="I263" s="52">
        <v>890</v>
      </c>
    </row>
    <row r="264" spans="1:9">
      <c r="A264" s="5">
        <v>2628</v>
      </c>
      <c r="B264" s="5">
        <v>528</v>
      </c>
      <c r="C264" s="5">
        <v>652</v>
      </c>
      <c r="D264" s="52">
        <v>503</v>
      </c>
      <c r="F264" s="5">
        <v>528</v>
      </c>
      <c r="G264" s="5">
        <v>652</v>
      </c>
      <c r="H264" s="5">
        <v>1846</v>
      </c>
      <c r="I264" s="52">
        <v>503</v>
      </c>
    </row>
    <row r="265" spans="1:9">
      <c r="A265" s="5">
        <v>7232</v>
      </c>
      <c r="B265" s="5">
        <v>758</v>
      </c>
      <c r="C265" s="5">
        <v>1236</v>
      </c>
      <c r="D265" s="52">
        <v>700</v>
      </c>
      <c r="F265" s="5">
        <v>758</v>
      </c>
      <c r="G265" s="5">
        <v>1236</v>
      </c>
      <c r="H265" s="5">
        <v>4712</v>
      </c>
      <c r="I265" s="52">
        <v>700</v>
      </c>
    </row>
    <row r="266" spans="1:9">
      <c r="A266" s="5">
        <v>10188</v>
      </c>
      <c r="B266" s="5">
        <v>1473</v>
      </c>
      <c r="C266" s="5">
        <v>2136</v>
      </c>
      <c r="D266" s="52">
        <v>1441</v>
      </c>
      <c r="F266" s="5">
        <v>1473</v>
      </c>
      <c r="G266" s="5">
        <v>2136</v>
      </c>
      <c r="H266" s="5">
        <v>8536</v>
      </c>
      <c r="I266" s="52">
        <v>1441</v>
      </c>
    </row>
    <row r="267" spans="1:9">
      <c r="A267" s="5">
        <v>6408</v>
      </c>
      <c r="B267" s="5">
        <v>909</v>
      </c>
      <c r="C267" s="5">
        <v>14974</v>
      </c>
      <c r="D267" s="52">
        <v>861</v>
      </c>
      <c r="F267" s="5">
        <v>909</v>
      </c>
      <c r="G267" s="5">
        <v>14974</v>
      </c>
      <c r="H267" s="5">
        <v>4040</v>
      </c>
      <c r="I267" s="52">
        <v>861</v>
      </c>
    </row>
    <row r="268" spans="1:9">
      <c r="A268" s="5">
        <v>3414</v>
      </c>
      <c r="B268" s="5">
        <v>515</v>
      </c>
      <c r="C268" s="5">
        <v>710</v>
      </c>
      <c r="D268" s="52">
        <v>493</v>
      </c>
      <c r="F268" s="5">
        <v>515</v>
      </c>
      <c r="G268" s="5">
        <v>710</v>
      </c>
      <c r="H268" s="5">
        <v>2704</v>
      </c>
      <c r="I268" s="52">
        <v>493</v>
      </c>
    </row>
    <row r="269" spans="1:9">
      <c r="A269" s="5">
        <v>53056</v>
      </c>
      <c r="B269" s="5">
        <v>2003</v>
      </c>
      <c r="C269" s="5">
        <v>2089</v>
      </c>
      <c r="D269" s="52">
        <v>1412</v>
      </c>
      <c r="F269" s="5">
        <v>2003</v>
      </c>
      <c r="G269" s="5">
        <v>2089</v>
      </c>
      <c r="H269" s="5">
        <v>17104</v>
      </c>
      <c r="I269" s="52">
        <v>1412</v>
      </c>
    </row>
    <row r="270" spans="1:9">
      <c r="A270" s="5">
        <v>66976</v>
      </c>
      <c r="B270" s="5">
        <v>1191</v>
      </c>
      <c r="C270" s="5">
        <v>1641</v>
      </c>
      <c r="D270" s="52">
        <v>1054</v>
      </c>
      <c r="F270" s="5">
        <v>1191</v>
      </c>
      <c r="G270" s="5">
        <v>1641</v>
      </c>
      <c r="H270" s="5">
        <v>19968</v>
      </c>
      <c r="I270" s="52">
        <v>1054</v>
      </c>
    </row>
    <row r="271" spans="1:9">
      <c r="A271" s="5">
        <v>76096</v>
      </c>
      <c r="B271" s="5">
        <v>2889</v>
      </c>
      <c r="C271" s="5">
        <v>4596</v>
      </c>
      <c r="D271" s="52">
        <v>2495</v>
      </c>
      <c r="F271" s="5">
        <v>2889</v>
      </c>
      <c r="G271" s="5">
        <v>4596</v>
      </c>
      <c r="H271" s="5">
        <v>19744</v>
      </c>
      <c r="I271" s="52">
        <v>2495</v>
      </c>
    </row>
    <row r="272" spans="1:9">
      <c r="A272" s="5">
        <v>5458</v>
      </c>
      <c r="B272" s="5">
        <v>1007</v>
      </c>
      <c r="C272" s="5">
        <v>1181</v>
      </c>
      <c r="D272" s="52">
        <v>933</v>
      </c>
      <c r="F272" s="5">
        <v>1007</v>
      </c>
      <c r="G272" s="5">
        <v>1181</v>
      </c>
      <c r="H272" s="5">
        <v>3204</v>
      </c>
      <c r="I272" s="52">
        <v>933</v>
      </c>
    </row>
    <row r="273" spans="1:9">
      <c r="A273" s="5">
        <v>3706</v>
      </c>
      <c r="B273" s="5">
        <v>895</v>
      </c>
      <c r="C273" s="5">
        <v>1173</v>
      </c>
      <c r="D273" s="52">
        <v>884</v>
      </c>
      <c r="F273" s="5">
        <v>895</v>
      </c>
      <c r="G273" s="5">
        <v>1173</v>
      </c>
      <c r="H273" s="5">
        <v>2726</v>
      </c>
      <c r="I273" s="52">
        <v>884</v>
      </c>
    </row>
    <row r="274" spans="1:9">
      <c r="A274" s="5">
        <v>18320</v>
      </c>
      <c r="B274" s="5">
        <v>3742</v>
      </c>
      <c r="C274" s="5">
        <v>7854</v>
      </c>
      <c r="D274" s="52">
        <v>3682</v>
      </c>
      <c r="F274" s="5">
        <v>3742</v>
      </c>
      <c r="G274" s="5">
        <v>7854</v>
      </c>
      <c r="H274" s="5">
        <v>14920</v>
      </c>
      <c r="I274" s="52">
        <v>3682</v>
      </c>
    </row>
    <row r="275" spans="1:9">
      <c r="A275" s="5">
        <v>2316</v>
      </c>
      <c r="B275" s="5">
        <v>722</v>
      </c>
      <c r="C275" s="5">
        <v>862</v>
      </c>
      <c r="D275" s="52">
        <v>716</v>
      </c>
      <c r="F275" s="5">
        <v>722</v>
      </c>
      <c r="G275" s="5">
        <v>862</v>
      </c>
      <c r="H275" s="5">
        <v>1529</v>
      </c>
      <c r="I275" s="52">
        <v>716</v>
      </c>
    </row>
    <row r="276" spans="1:9">
      <c r="A276" s="5">
        <v>139008</v>
      </c>
      <c r="B276" s="5">
        <v>1779</v>
      </c>
      <c r="C276" s="5">
        <v>2356</v>
      </c>
      <c r="D276" s="52">
        <v>1643</v>
      </c>
      <c r="F276" s="5">
        <v>1779</v>
      </c>
      <c r="G276" s="5">
        <v>2356</v>
      </c>
      <c r="H276" s="5">
        <v>38720</v>
      </c>
      <c r="I276" s="52">
        <v>1643</v>
      </c>
    </row>
    <row r="277" spans="1:9">
      <c r="A277" s="5">
        <v>5854</v>
      </c>
      <c r="B277" s="5">
        <v>1043</v>
      </c>
      <c r="C277" s="5">
        <v>19779</v>
      </c>
      <c r="D277" s="52">
        <v>947</v>
      </c>
      <c r="F277" s="5">
        <v>1043</v>
      </c>
      <c r="G277" s="5">
        <v>19779</v>
      </c>
      <c r="H277" s="5">
        <v>2894</v>
      </c>
      <c r="I277" s="52">
        <v>947</v>
      </c>
    </row>
    <row r="278" spans="1:9">
      <c r="A278" s="5">
        <v>109056</v>
      </c>
      <c r="B278" s="5">
        <v>2552</v>
      </c>
      <c r="C278" s="5">
        <v>4906</v>
      </c>
      <c r="D278" s="52">
        <v>2457</v>
      </c>
      <c r="F278" s="5">
        <v>2552</v>
      </c>
      <c r="G278" s="5">
        <v>4906</v>
      </c>
      <c r="H278" s="5">
        <v>25024</v>
      </c>
      <c r="I278" s="52">
        <v>2457</v>
      </c>
    </row>
    <row r="279" spans="1:9">
      <c r="A279" s="5">
        <v>3212</v>
      </c>
      <c r="B279" s="5">
        <v>735</v>
      </c>
      <c r="C279" s="5">
        <v>897</v>
      </c>
      <c r="D279" s="52">
        <v>720</v>
      </c>
      <c r="F279" s="5">
        <v>735</v>
      </c>
      <c r="G279" s="5">
        <v>897</v>
      </c>
      <c r="H279" s="5">
        <v>2162</v>
      </c>
      <c r="I279" s="52">
        <v>720</v>
      </c>
    </row>
    <row r="280" spans="1:9">
      <c r="A280" s="5">
        <v>3046</v>
      </c>
      <c r="B280" s="5">
        <v>909</v>
      </c>
      <c r="C280" s="5">
        <v>1147</v>
      </c>
      <c r="D280" s="52">
        <v>872</v>
      </c>
      <c r="F280" s="5">
        <v>909</v>
      </c>
      <c r="G280" s="5">
        <v>1147</v>
      </c>
      <c r="H280" s="5">
        <v>2126</v>
      </c>
      <c r="I280" s="52">
        <v>872</v>
      </c>
    </row>
    <row r="281" spans="1:9">
      <c r="A281" s="5">
        <v>12044</v>
      </c>
      <c r="B281" s="5">
        <v>2240</v>
      </c>
      <c r="C281" s="5">
        <v>3599</v>
      </c>
      <c r="D281" s="52">
        <v>2193</v>
      </c>
      <c r="F281" s="5">
        <v>2240</v>
      </c>
      <c r="G281" s="5">
        <v>3599</v>
      </c>
      <c r="H281" s="5">
        <v>10400</v>
      </c>
      <c r="I281" s="52">
        <v>2193</v>
      </c>
    </row>
    <row r="282" spans="1:9">
      <c r="A282" s="5">
        <v>9652</v>
      </c>
      <c r="B282" s="5">
        <v>1400</v>
      </c>
      <c r="C282" s="5">
        <v>2801</v>
      </c>
      <c r="D282" s="52">
        <v>1381</v>
      </c>
      <c r="F282" s="5">
        <v>1400</v>
      </c>
      <c r="G282" s="5">
        <v>2801</v>
      </c>
      <c r="H282" s="5">
        <v>8972</v>
      </c>
      <c r="I282" s="52">
        <v>1381</v>
      </c>
    </row>
    <row r="283" spans="1:9">
      <c r="A283" s="5">
        <v>28112</v>
      </c>
      <c r="B283" s="5">
        <v>1631</v>
      </c>
      <c r="C283" s="5">
        <v>2438</v>
      </c>
      <c r="D283" s="52">
        <v>1537</v>
      </c>
      <c r="F283" s="5">
        <v>1631</v>
      </c>
      <c r="G283" s="5">
        <v>2438</v>
      </c>
      <c r="H283" s="5">
        <v>23440</v>
      </c>
      <c r="I283" s="52">
        <v>1537</v>
      </c>
    </row>
    <row r="284" spans="1:9">
      <c r="A284" s="5">
        <v>8628</v>
      </c>
      <c r="B284" s="5">
        <v>870</v>
      </c>
      <c r="C284" s="5">
        <v>1692</v>
      </c>
      <c r="D284" s="52">
        <v>843</v>
      </c>
      <c r="F284" s="5">
        <v>870</v>
      </c>
      <c r="G284" s="5">
        <v>1692</v>
      </c>
      <c r="H284" s="5">
        <v>6796</v>
      </c>
      <c r="I284" s="52">
        <v>843</v>
      </c>
    </row>
    <row r="285" spans="1:9">
      <c r="A285" s="5">
        <v>2431</v>
      </c>
      <c r="B285" s="5">
        <v>389</v>
      </c>
      <c r="C285" s="5">
        <v>7980</v>
      </c>
      <c r="D285" s="52">
        <v>383</v>
      </c>
      <c r="F285" s="5">
        <v>389</v>
      </c>
      <c r="G285" s="5">
        <v>7980</v>
      </c>
      <c r="H285" s="5">
        <v>2301</v>
      </c>
      <c r="I285" s="52">
        <v>383</v>
      </c>
    </row>
    <row r="286" spans="1:9">
      <c r="A286" s="5">
        <v>20560</v>
      </c>
      <c r="B286" s="5">
        <v>936</v>
      </c>
      <c r="C286" s="5">
        <v>1126</v>
      </c>
      <c r="D286" s="52">
        <v>860</v>
      </c>
      <c r="F286" s="5">
        <v>936</v>
      </c>
      <c r="G286" s="5">
        <v>1126</v>
      </c>
      <c r="H286" s="5">
        <v>3856</v>
      </c>
      <c r="I286" s="52">
        <v>860</v>
      </c>
    </row>
    <row r="287" spans="1:9">
      <c r="A287" s="5">
        <v>20896</v>
      </c>
      <c r="B287" s="5">
        <v>1418</v>
      </c>
      <c r="C287" s="5">
        <v>2048</v>
      </c>
      <c r="D287" s="52">
        <v>1038</v>
      </c>
      <c r="F287" s="5">
        <v>1418</v>
      </c>
      <c r="G287" s="5">
        <v>2048</v>
      </c>
      <c r="H287" s="5">
        <v>13656</v>
      </c>
      <c r="I287" s="52">
        <v>1038</v>
      </c>
    </row>
    <row r="288" spans="1:9">
      <c r="A288" s="5">
        <v>2402</v>
      </c>
      <c r="B288" s="5">
        <v>170</v>
      </c>
      <c r="C288" s="5">
        <v>286</v>
      </c>
      <c r="D288" s="52">
        <v>145</v>
      </c>
      <c r="F288" s="5">
        <v>170</v>
      </c>
      <c r="G288" s="5">
        <v>286</v>
      </c>
      <c r="H288" s="5">
        <v>1794</v>
      </c>
      <c r="I288" s="52">
        <v>145</v>
      </c>
    </row>
    <row r="289" spans="1:9">
      <c r="A289" s="5">
        <v>1729</v>
      </c>
      <c r="B289" s="5">
        <v>596</v>
      </c>
      <c r="C289" s="5">
        <v>735</v>
      </c>
      <c r="D289" s="52">
        <v>591</v>
      </c>
      <c r="F289" s="5">
        <v>596</v>
      </c>
      <c r="G289" s="5">
        <v>735</v>
      </c>
      <c r="H289" s="5">
        <v>1406</v>
      </c>
      <c r="I289" s="52">
        <v>591</v>
      </c>
    </row>
    <row r="290" spans="1:9">
      <c r="A290" s="5">
        <v>4320</v>
      </c>
      <c r="B290" s="5">
        <v>753</v>
      </c>
      <c r="C290" s="5">
        <v>1021</v>
      </c>
      <c r="D290" s="52">
        <v>681</v>
      </c>
      <c r="F290" s="5">
        <v>753</v>
      </c>
      <c r="G290" s="5">
        <v>1021</v>
      </c>
      <c r="H290" s="5">
        <v>2782</v>
      </c>
      <c r="I290" s="52">
        <v>681</v>
      </c>
    </row>
    <row r="291" spans="1:9">
      <c r="A291" s="5">
        <v>2585</v>
      </c>
      <c r="B291" s="5">
        <v>569</v>
      </c>
      <c r="C291" s="5">
        <v>781</v>
      </c>
      <c r="D291" s="52">
        <v>560</v>
      </c>
      <c r="F291" s="5">
        <v>569</v>
      </c>
      <c r="G291" s="5">
        <v>781</v>
      </c>
      <c r="H291" s="5">
        <v>2144</v>
      </c>
      <c r="I291" s="52">
        <v>560</v>
      </c>
    </row>
    <row r="292" spans="1:9">
      <c r="A292" s="5">
        <v>3322</v>
      </c>
      <c r="B292" s="5">
        <v>610</v>
      </c>
      <c r="C292" s="5">
        <v>852</v>
      </c>
      <c r="D292" s="52">
        <v>569</v>
      </c>
      <c r="F292" s="5">
        <v>610</v>
      </c>
      <c r="G292" s="5">
        <v>852</v>
      </c>
      <c r="H292" s="5">
        <v>2236</v>
      </c>
      <c r="I292" s="52">
        <v>569</v>
      </c>
    </row>
    <row r="293" spans="1:9">
      <c r="A293" s="5">
        <v>3600</v>
      </c>
      <c r="B293" s="5">
        <v>691</v>
      </c>
      <c r="C293" s="5">
        <v>913</v>
      </c>
      <c r="D293" s="52">
        <v>656</v>
      </c>
      <c r="F293" s="5">
        <v>691</v>
      </c>
      <c r="G293" s="5">
        <v>913</v>
      </c>
      <c r="H293" s="5">
        <v>2110</v>
      </c>
      <c r="I293" s="52">
        <v>656</v>
      </c>
    </row>
    <row r="294" spans="1:9">
      <c r="A294" s="5">
        <v>11620</v>
      </c>
      <c r="B294" s="5">
        <v>1160</v>
      </c>
      <c r="C294" s="5">
        <v>2042</v>
      </c>
      <c r="D294" s="52">
        <v>1138</v>
      </c>
      <c r="F294" s="5">
        <v>1160</v>
      </c>
      <c r="G294" s="5">
        <v>2042</v>
      </c>
      <c r="H294" s="5">
        <v>10568</v>
      </c>
      <c r="I294" s="52">
        <v>1138</v>
      </c>
    </row>
    <row r="295" spans="1:9">
      <c r="A295" s="5">
        <v>4248</v>
      </c>
      <c r="B295" s="5">
        <v>724</v>
      </c>
      <c r="C295" s="5">
        <v>920</v>
      </c>
      <c r="D295" s="52">
        <v>671</v>
      </c>
      <c r="F295" s="5">
        <v>724</v>
      </c>
      <c r="G295" s="5">
        <v>920</v>
      </c>
      <c r="H295" s="5">
        <v>3114</v>
      </c>
      <c r="I295" s="52">
        <v>671</v>
      </c>
    </row>
    <row r="296" spans="1:9">
      <c r="A296" s="5">
        <v>2763</v>
      </c>
      <c r="B296" s="5">
        <v>564</v>
      </c>
      <c r="C296" s="5">
        <v>650</v>
      </c>
      <c r="D296" s="52">
        <v>523</v>
      </c>
      <c r="F296" s="5">
        <v>564</v>
      </c>
      <c r="G296" s="5">
        <v>650</v>
      </c>
      <c r="H296" s="5">
        <v>2124</v>
      </c>
      <c r="I296" s="52">
        <v>523</v>
      </c>
    </row>
    <row r="297" spans="1:9">
      <c r="A297" s="5">
        <v>3558</v>
      </c>
      <c r="B297" s="5">
        <v>621</v>
      </c>
      <c r="C297" s="5">
        <v>775</v>
      </c>
      <c r="D297" s="52">
        <v>568</v>
      </c>
      <c r="F297" s="5">
        <v>621</v>
      </c>
      <c r="G297" s="5">
        <v>775</v>
      </c>
      <c r="H297" s="5">
        <v>2392</v>
      </c>
      <c r="I297" s="52">
        <v>568</v>
      </c>
    </row>
    <row r="298" spans="1:9">
      <c r="A298" s="5">
        <v>8324</v>
      </c>
      <c r="B298" s="5">
        <v>840</v>
      </c>
      <c r="C298" s="5">
        <v>1388</v>
      </c>
      <c r="D298" s="52">
        <v>834</v>
      </c>
      <c r="F298" s="5">
        <v>840</v>
      </c>
      <c r="G298" s="5">
        <v>1388</v>
      </c>
      <c r="H298" s="5">
        <v>7736</v>
      </c>
      <c r="I298" s="52">
        <v>834</v>
      </c>
    </row>
    <row r="299" spans="1:9">
      <c r="A299" s="5">
        <v>6952</v>
      </c>
      <c r="B299" s="5">
        <v>909</v>
      </c>
      <c r="C299" s="5">
        <v>1229</v>
      </c>
      <c r="D299" s="52">
        <v>779</v>
      </c>
      <c r="F299" s="5">
        <v>909</v>
      </c>
      <c r="G299" s="5">
        <v>1229</v>
      </c>
      <c r="H299" s="5">
        <v>4292</v>
      </c>
      <c r="I299" s="52">
        <v>779</v>
      </c>
    </row>
    <row r="300" spans="1:9">
      <c r="A300" s="5">
        <v>2823</v>
      </c>
      <c r="B300" s="5">
        <v>552</v>
      </c>
      <c r="C300" s="5">
        <v>622</v>
      </c>
      <c r="D300" s="52">
        <v>503</v>
      </c>
      <c r="F300" s="5">
        <v>552</v>
      </c>
      <c r="G300" s="5">
        <v>622</v>
      </c>
      <c r="H300" s="5">
        <v>1966</v>
      </c>
      <c r="I300" s="52">
        <v>503</v>
      </c>
    </row>
    <row r="301" spans="1:9">
      <c r="A301" s="5">
        <v>63840</v>
      </c>
      <c r="B301" s="5">
        <v>1382</v>
      </c>
      <c r="C301" s="5">
        <v>1871</v>
      </c>
      <c r="D301" s="52">
        <v>1229</v>
      </c>
      <c r="F301" s="5">
        <v>1382</v>
      </c>
      <c r="G301" s="5">
        <v>1871</v>
      </c>
      <c r="H301" s="5">
        <v>16480</v>
      </c>
      <c r="I301" s="52">
        <v>1229</v>
      </c>
    </row>
    <row r="302" spans="1:9">
      <c r="A302" s="5">
        <v>11608</v>
      </c>
      <c r="B302" s="5">
        <v>985</v>
      </c>
      <c r="C302" s="5">
        <v>940</v>
      </c>
      <c r="D302" s="52">
        <v>705</v>
      </c>
      <c r="F302" s="5">
        <v>985</v>
      </c>
      <c r="G302" s="5">
        <v>940</v>
      </c>
      <c r="H302" s="5">
        <v>5840</v>
      </c>
      <c r="I302" s="52">
        <v>705</v>
      </c>
    </row>
    <row r="303" spans="1:9">
      <c r="A303" s="5">
        <v>58304</v>
      </c>
      <c r="B303" s="5">
        <v>884</v>
      </c>
      <c r="C303" s="5">
        <v>1034</v>
      </c>
      <c r="D303" s="52">
        <v>715</v>
      </c>
      <c r="F303" s="5">
        <v>884</v>
      </c>
      <c r="G303" s="5">
        <v>1034</v>
      </c>
      <c r="H303" s="5">
        <v>1408</v>
      </c>
      <c r="I303" s="52">
        <v>715</v>
      </c>
    </row>
    <row r="304" spans="1:9">
      <c r="A304" s="5">
        <v>4762</v>
      </c>
      <c r="B304" s="5">
        <v>842</v>
      </c>
      <c r="C304" s="5">
        <v>1014</v>
      </c>
      <c r="D304" s="52">
        <v>725</v>
      </c>
      <c r="F304" s="5">
        <v>842</v>
      </c>
      <c r="G304" s="5">
        <v>1014</v>
      </c>
      <c r="H304" s="5">
        <v>3494</v>
      </c>
      <c r="I304" s="52">
        <v>725</v>
      </c>
    </row>
    <row r="305" spans="1:9">
      <c r="A305" s="5">
        <v>6150</v>
      </c>
      <c r="B305" s="5">
        <v>750</v>
      </c>
      <c r="C305" s="5">
        <v>969</v>
      </c>
      <c r="D305" s="52">
        <v>676</v>
      </c>
      <c r="F305" s="5">
        <v>750</v>
      </c>
      <c r="G305" s="5">
        <v>969</v>
      </c>
      <c r="H305" s="5">
        <v>3742</v>
      </c>
      <c r="I305" s="52">
        <v>676</v>
      </c>
    </row>
    <row r="306" spans="1:9">
      <c r="A306" s="5">
        <v>4644</v>
      </c>
      <c r="B306" s="5">
        <v>768</v>
      </c>
      <c r="C306" s="5">
        <v>1000</v>
      </c>
      <c r="D306" s="52">
        <v>683</v>
      </c>
      <c r="F306" s="5">
        <v>768</v>
      </c>
      <c r="G306" s="5">
        <v>1000</v>
      </c>
      <c r="H306" s="5">
        <v>3144</v>
      </c>
      <c r="I306" s="52">
        <v>683</v>
      </c>
    </row>
    <row r="307" spans="1:9">
      <c r="A307" s="5">
        <v>22464</v>
      </c>
      <c r="B307" s="5">
        <v>1029</v>
      </c>
      <c r="C307" s="5">
        <v>1408</v>
      </c>
      <c r="D307" s="52">
        <v>934</v>
      </c>
      <c r="F307" s="5">
        <v>1029</v>
      </c>
      <c r="G307" s="5">
        <v>1408</v>
      </c>
      <c r="H307" s="5">
        <v>6864</v>
      </c>
      <c r="I307" s="52">
        <v>934</v>
      </c>
    </row>
    <row r="308" spans="1:9">
      <c r="A308" s="5">
        <v>3754</v>
      </c>
      <c r="B308" s="5">
        <v>791</v>
      </c>
      <c r="C308" s="5">
        <v>1072</v>
      </c>
      <c r="D308" s="52">
        <v>730</v>
      </c>
      <c r="F308" s="5">
        <v>791</v>
      </c>
      <c r="G308" s="5">
        <v>1072</v>
      </c>
      <c r="H308" s="5">
        <v>2590</v>
      </c>
      <c r="I308" s="52">
        <v>730</v>
      </c>
    </row>
    <row r="309" spans="1:9">
      <c r="A309" s="5">
        <v>4452</v>
      </c>
      <c r="B309" s="5">
        <v>666</v>
      </c>
      <c r="C309" s="5">
        <v>948</v>
      </c>
      <c r="D309" s="52">
        <v>658</v>
      </c>
      <c r="F309" s="5">
        <v>666</v>
      </c>
      <c r="G309" s="5">
        <v>948</v>
      </c>
      <c r="H309" s="5">
        <v>3768</v>
      </c>
      <c r="I309" s="52">
        <v>658</v>
      </c>
    </row>
    <row r="310" spans="1:9">
      <c r="A310" s="5">
        <v>3576</v>
      </c>
      <c r="B310" s="5">
        <v>664</v>
      </c>
      <c r="C310" s="5">
        <v>870</v>
      </c>
      <c r="D310" s="52">
        <v>618</v>
      </c>
      <c r="F310" s="5">
        <v>664</v>
      </c>
      <c r="G310" s="5">
        <v>870</v>
      </c>
      <c r="H310" s="5">
        <v>2672</v>
      </c>
      <c r="I310" s="52">
        <v>618</v>
      </c>
    </row>
    <row r="311" spans="1:9">
      <c r="A311" s="5">
        <v>3028</v>
      </c>
      <c r="B311" s="5">
        <v>579</v>
      </c>
      <c r="C311" s="5">
        <v>740</v>
      </c>
      <c r="D311" s="52">
        <v>548</v>
      </c>
      <c r="F311" s="5">
        <v>579</v>
      </c>
      <c r="G311" s="5">
        <v>740</v>
      </c>
      <c r="H311" s="5">
        <v>2184</v>
      </c>
      <c r="I311" s="52">
        <v>548</v>
      </c>
    </row>
    <row r="312" spans="1:9">
      <c r="A312" s="5">
        <v>4022</v>
      </c>
      <c r="B312" s="5">
        <v>647</v>
      </c>
      <c r="C312" s="5">
        <v>995</v>
      </c>
      <c r="D312" s="52">
        <v>616</v>
      </c>
      <c r="F312" s="5">
        <v>647</v>
      </c>
      <c r="G312" s="5">
        <v>995</v>
      </c>
      <c r="H312" s="5">
        <v>3312</v>
      </c>
      <c r="I312" s="52">
        <v>616</v>
      </c>
    </row>
    <row r="313" spans="1:9">
      <c r="A313" s="5">
        <v>52736</v>
      </c>
      <c r="B313" s="5">
        <v>1635</v>
      </c>
      <c r="C313" s="5">
        <v>2824</v>
      </c>
      <c r="D313" s="52">
        <v>1622</v>
      </c>
      <c r="F313" s="5">
        <v>1635</v>
      </c>
      <c r="G313" s="5">
        <v>2824</v>
      </c>
      <c r="H313" s="5">
        <v>10144</v>
      </c>
      <c r="I313" s="52">
        <v>1622</v>
      </c>
    </row>
    <row r="314" spans="1:9">
      <c r="A314" s="5">
        <v>47376</v>
      </c>
      <c r="B314" s="5">
        <v>1557</v>
      </c>
      <c r="C314" s="5">
        <v>2051</v>
      </c>
      <c r="D314" s="52">
        <v>1426</v>
      </c>
      <c r="F314" s="5">
        <v>1557</v>
      </c>
      <c r="G314" s="5">
        <v>2051</v>
      </c>
      <c r="H314" s="5">
        <v>13344</v>
      </c>
      <c r="I314" s="52">
        <v>1426</v>
      </c>
    </row>
    <row r="315" spans="1:9">
      <c r="A315" s="5">
        <v>3234</v>
      </c>
      <c r="B315" s="5">
        <v>756</v>
      </c>
      <c r="C315" s="5">
        <v>937</v>
      </c>
      <c r="D315" s="52">
        <v>724</v>
      </c>
      <c r="F315" s="5">
        <v>756</v>
      </c>
      <c r="G315" s="5">
        <v>937</v>
      </c>
      <c r="H315" s="5">
        <v>2174</v>
      </c>
      <c r="I315" s="52">
        <v>724</v>
      </c>
    </row>
    <row r="316" spans="1:9">
      <c r="A316" s="5">
        <v>3322</v>
      </c>
      <c r="B316" s="5">
        <v>702</v>
      </c>
      <c r="C316" s="5">
        <v>863</v>
      </c>
      <c r="D316" s="52">
        <v>656</v>
      </c>
      <c r="F316" s="5">
        <v>702</v>
      </c>
      <c r="G316" s="5">
        <v>863</v>
      </c>
      <c r="H316" s="5">
        <v>1968</v>
      </c>
      <c r="I316" s="52">
        <v>656</v>
      </c>
    </row>
    <row r="317" spans="1:9">
      <c r="A317" s="5">
        <v>6768</v>
      </c>
      <c r="B317" s="5">
        <v>768</v>
      </c>
      <c r="C317" s="5">
        <v>930</v>
      </c>
      <c r="D317" s="52">
        <v>672</v>
      </c>
      <c r="F317" s="5">
        <v>768</v>
      </c>
      <c r="G317" s="5">
        <v>930</v>
      </c>
      <c r="H317" s="5">
        <v>4012</v>
      </c>
      <c r="I317" s="52">
        <v>672</v>
      </c>
    </row>
    <row r="318" spans="1:9">
      <c r="A318" s="5">
        <v>11304</v>
      </c>
      <c r="B318" s="5">
        <v>1141</v>
      </c>
      <c r="C318" s="5">
        <v>1874</v>
      </c>
      <c r="D318" s="52">
        <v>1065</v>
      </c>
      <c r="F318" s="5">
        <v>1141</v>
      </c>
      <c r="G318" s="5">
        <v>1874</v>
      </c>
      <c r="H318" s="5">
        <v>7800</v>
      </c>
      <c r="I318" s="52">
        <v>1065</v>
      </c>
    </row>
    <row r="319" spans="1:9">
      <c r="A319" s="5">
        <v>13544</v>
      </c>
      <c r="B319" s="5">
        <v>759</v>
      </c>
      <c r="C319" s="5">
        <v>1082</v>
      </c>
      <c r="D319" s="52">
        <v>733</v>
      </c>
      <c r="F319" s="5">
        <v>759</v>
      </c>
      <c r="G319" s="5">
        <v>1082</v>
      </c>
      <c r="H319" s="5">
        <v>4120</v>
      </c>
      <c r="I319" s="52">
        <v>733</v>
      </c>
    </row>
    <row r="320" spans="1:9">
      <c r="A320" s="5">
        <v>3418</v>
      </c>
      <c r="B320" s="5">
        <v>581</v>
      </c>
      <c r="C320" s="5">
        <v>770</v>
      </c>
      <c r="D320" s="52">
        <v>546</v>
      </c>
      <c r="F320" s="5">
        <v>581</v>
      </c>
      <c r="G320" s="5">
        <v>770</v>
      </c>
      <c r="H320" s="5">
        <v>2620</v>
      </c>
      <c r="I320" s="52">
        <v>546</v>
      </c>
    </row>
    <row r="321" spans="1:9">
      <c r="A321" s="5">
        <v>3662</v>
      </c>
      <c r="B321" s="5">
        <v>560</v>
      </c>
      <c r="C321" s="5">
        <v>677</v>
      </c>
      <c r="D321" s="52">
        <v>522</v>
      </c>
      <c r="F321" s="5">
        <v>560</v>
      </c>
      <c r="G321" s="5">
        <v>677</v>
      </c>
      <c r="H321" s="5">
        <v>2660</v>
      </c>
      <c r="I321" s="52">
        <v>522</v>
      </c>
    </row>
    <row r="322" spans="1:9">
      <c r="A322" s="5">
        <v>56672</v>
      </c>
      <c r="B322" s="5">
        <v>2579</v>
      </c>
      <c r="C322" s="5">
        <v>1850</v>
      </c>
      <c r="D322" s="52">
        <v>1334</v>
      </c>
      <c r="F322" s="5">
        <v>2579</v>
      </c>
      <c r="G322" s="5">
        <v>1850</v>
      </c>
      <c r="H322" s="5">
        <v>37408</v>
      </c>
      <c r="I322" s="52">
        <v>1334</v>
      </c>
    </row>
    <row r="323" spans="1:9">
      <c r="A323" s="5">
        <v>3294</v>
      </c>
      <c r="B323" s="5">
        <v>526</v>
      </c>
      <c r="C323" s="5">
        <v>599</v>
      </c>
      <c r="D323" s="52">
        <v>488</v>
      </c>
      <c r="F323" s="5">
        <v>526</v>
      </c>
      <c r="G323" s="5">
        <v>599</v>
      </c>
      <c r="H323" s="5">
        <v>2710</v>
      </c>
      <c r="I323" s="52">
        <v>488</v>
      </c>
    </row>
    <row r="324" spans="1:9">
      <c r="A324" s="5">
        <v>3110</v>
      </c>
      <c r="B324" s="5">
        <v>732</v>
      </c>
      <c r="C324" s="5">
        <v>892</v>
      </c>
      <c r="D324" s="52">
        <v>712</v>
      </c>
      <c r="F324" s="5">
        <v>732</v>
      </c>
      <c r="G324" s="5">
        <v>892</v>
      </c>
      <c r="H324" s="5">
        <v>2540</v>
      </c>
      <c r="I324" s="52">
        <v>712</v>
      </c>
    </row>
    <row r="325" spans="1:9">
      <c r="A325" s="5">
        <v>3806</v>
      </c>
      <c r="B325" s="5">
        <v>722</v>
      </c>
      <c r="C325" s="5">
        <v>880</v>
      </c>
      <c r="D325" s="52">
        <v>658</v>
      </c>
      <c r="F325" s="5">
        <v>722</v>
      </c>
      <c r="G325" s="5">
        <v>880</v>
      </c>
      <c r="H325" s="5">
        <v>2772</v>
      </c>
      <c r="I325" s="52">
        <v>658</v>
      </c>
    </row>
    <row r="326" spans="1:9">
      <c r="A326" s="5">
        <v>3776</v>
      </c>
      <c r="B326" s="5">
        <v>577</v>
      </c>
      <c r="C326" s="5">
        <v>719</v>
      </c>
      <c r="D326" s="52">
        <v>529</v>
      </c>
      <c r="F326" s="5">
        <v>577</v>
      </c>
      <c r="G326" s="5">
        <v>719</v>
      </c>
      <c r="H326" s="5">
        <v>2614</v>
      </c>
      <c r="I326" s="52">
        <v>529</v>
      </c>
    </row>
    <row r="327" spans="1:9">
      <c r="A327" s="5">
        <v>39040</v>
      </c>
      <c r="B327" s="5">
        <v>1684</v>
      </c>
      <c r="C327" s="5">
        <v>2123</v>
      </c>
      <c r="D327" s="52">
        <v>1183</v>
      </c>
      <c r="F327" s="5">
        <v>1684</v>
      </c>
      <c r="G327" s="5">
        <v>2123</v>
      </c>
      <c r="H327" s="5">
        <v>19712</v>
      </c>
      <c r="I327" s="52">
        <v>1183</v>
      </c>
    </row>
    <row r="328" spans="1:9">
      <c r="A328" s="5">
        <v>4032</v>
      </c>
      <c r="B328" s="5">
        <v>684</v>
      </c>
      <c r="C328" s="5">
        <v>848</v>
      </c>
      <c r="D328" s="52">
        <v>607</v>
      </c>
      <c r="F328" s="5">
        <v>684</v>
      </c>
      <c r="G328" s="5">
        <v>848</v>
      </c>
      <c r="H328" s="5">
        <v>2644</v>
      </c>
      <c r="I328" s="52">
        <v>607</v>
      </c>
    </row>
    <row r="329" spans="1:9">
      <c r="A329" s="5">
        <v>21248</v>
      </c>
      <c r="B329" s="5">
        <v>1049</v>
      </c>
      <c r="C329" s="5">
        <v>1438</v>
      </c>
      <c r="D329" s="52">
        <v>918</v>
      </c>
      <c r="F329" s="5">
        <v>1049</v>
      </c>
      <c r="G329" s="5">
        <v>1438</v>
      </c>
      <c r="H329" s="5">
        <v>6664</v>
      </c>
      <c r="I329" s="52">
        <v>918</v>
      </c>
    </row>
    <row r="330" spans="1:9">
      <c r="A330" s="5">
        <v>4344</v>
      </c>
      <c r="B330" s="5">
        <v>692</v>
      </c>
      <c r="C330" s="5">
        <v>872</v>
      </c>
      <c r="D330" s="52">
        <v>626</v>
      </c>
      <c r="F330" s="5">
        <v>692</v>
      </c>
      <c r="G330" s="5">
        <v>872</v>
      </c>
      <c r="H330" s="5">
        <v>2528</v>
      </c>
      <c r="I330" s="52">
        <v>626</v>
      </c>
    </row>
    <row r="331" spans="1:9">
      <c r="A331" s="5">
        <v>2718</v>
      </c>
      <c r="B331" s="5">
        <v>566</v>
      </c>
      <c r="C331" s="5">
        <v>663</v>
      </c>
      <c r="D331" s="52">
        <v>528</v>
      </c>
      <c r="F331" s="5">
        <v>566</v>
      </c>
      <c r="G331" s="5">
        <v>663</v>
      </c>
      <c r="H331" s="5">
        <v>1992</v>
      </c>
      <c r="I331" s="52">
        <v>528</v>
      </c>
    </row>
    <row r="332" spans="1:9">
      <c r="A332" s="5">
        <v>3024</v>
      </c>
      <c r="B332" s="5">
        <v>596</v>
      </c>
      <c r="C332" s="5">
        <v>721</v>
      </c>
      <c r="D332" s="52">
        <v>560</v>
      </c>
      <c r="F332" s="5">
        <v>596</v>
      </c>
      <c r="G332" s="5">
        <v>721</v>
      </c>
      <c r="H332" s="5">
        <v>2098</v>
      </c>
      <c r="I332" s="52">
        <v>560</v>
      </c>
    </row>
    <row r="333" spans="1:9">
      <c r="A333" s="5">
        <v>10152</v>
      </c>
      <c r="B333" s="5">
        <v>1636</v>
      </c>
      <c r="C333" s="5">
        <v>2755</v>
      </c>
      <c r="D333" s="52">
        <v>1599</v>
      </c>
      <c r="F333" s="5">
        <v>1636</v>
      </c>
      <c r="G333" s="5">
        <v>2755</v>
      </c>
      <c r="H333" s="5">
        <v>8980</v>
      </c>
      <c r="I333" s="52">
        <v>1599</v>
      </c>
    </row>
    <row r="334" spans="1:9">
      <c r="A334" s="5">
        <v>4708</v>
      </c>
      <c r="B334" s="5">
        <v>678</v>
      </c>
      <c r="C334" s="5">
        <v>889</v>
      </c>
      <c r="D334" s="52">
        <v>594</v>
      </c>
      <c r="F334" s="5">
        <v>678</v>
      </c>
      <c r="G334" s="5">
        <v>889</v>
      </c>
      <c r="H334" s="5">
        <v>2690</v>
      </c>
      <c r="I334" s="52">
        <v>594</v>
      </c>
    </row>
    <row r="335" spans="1:9">
      <c r="A335" s="5">
        <v>2772</v>
      </c>
      <c r="B335" s="5">
        <v>526</v>
      </c>
      <c r="C335" s="5">
        <v>604</v>
      </c>
      <c r="D335" s="52">
        <v>479</v>
      </c>
      <c r="F335" s="5">
        <v>526</v>
      </c>
      <c r="G335" s="5">
        <v>604</v>
      </c>
      <c r="H335" s="5">
        <v>1943</v>
      </c>
      <c r="I335" s="52">
        <v>479</v>
      </c>
    </row>
    <row r="336" spans="1:9">
      <c r="A336" s="5">
        <v>2812</v>
      </c>
      <c r="B336" s="5">
        <v>536</v>
      </c>
      <c r="C336" s="5">
        <v>672</v>
      </c>
      <c r="D336" s="52">
        <v>485</v>
      </c>
      <c r="F336" s="5">
        <v>536</v>
      </c>
      <c r="G336" s="5">
        <v>672</v>
      </c>
      <c r="H336" s="5">
        <v>1853</v>
      </c>
      <c r="I336" s="52">
        <v>485</v>
      </c>
    </row>
    <row r="337" spans="1:9">
      <c r="A337" s="5">
        <v>6460</v>
      </c>
      <c r="B337" s="5">
        <v>823</v>
      </c>
      <c r="C337" s="5">
        <v>1197</v>
      </c>
      <c r="D337" s="52">
        <v>706</v>
      </c>
      <c r="F337" s="5">
        <v>823</v>
      </c>
      <c r="G337" s="5">
        <v>1197</v>
      </c>
      <c r="H337" s="5">
        <v>3612</v>
      </c>
      <c r="I337" s="52">
        <v>706</v>
      </c>
    </row>
    <row r="338" spans="1:9">
      <c r="A338" s="5">
        <v>18056</v>
      </c>
      <c r="B338" s="5">
        <v>1062</v>
      </c>
      <c r="C338" s="5">
        <v>1389</v>
      </c>
      <c r="D338" s="52">
        <v>875</v>
      </c>
      <c r="F338" s="5">
        <v>1062</v>
      </c>
      <c r="G338" s="5">
        <v>1389</v>
      </c>
      <c r="H338" s="5">
        <v>14728</v>
      </c>
      <c r="I338" s="52">
        <v>875</v>
      </c>
    </row>
    <row r="339" spans="1:9">
      <c r="A339" s="5">
        <v>5016</v>
      </c>
      <c r="B339" s="5">
        <v>679</v>
      </c>
      <c r="C339" s="5">
        <v>966</v>
      </c>
      <c r="D339" s="52">
        <v>569</v>
      </c>
      <c r="F339" s="5">
        <v>679</v>
      </c>
      <c r="G339" s="5">
        <v>966</v>
      </c>
      <c r="H339" s="5">
        <v>3322</v>
      </c>
      <c r="I339" s="52">
        <v>569</v>
      </c>
    </row>
    <row r="340" spans="1:9">
      <c r="A340" s="5">
        <v>3528</v>
      </c>
      <c r="B340" s="5">
        <v>470</v>
      </c>
      <c r="C340" s="5">
        <v>583</v>
      </c>
      <c r="D340" s="52">
        <v>415</v>
      </c>
      <c r="F340" s="5">
        <v>470</v>
      </c>
      <c r="G340" s="5">
        <v>583</v>
      </c>
      <c r="H340" s="5">
        <v>2352</v>
      </c>
      <c r="I340" s="52">
        <v>415</v>
      </c>
    </row>
    <row r="341" spans="1:9">
      <c r="A341" s="5">
        <v>6444</v>
      </c>
      <c r="B341" s="5">
        <v>734</v>
      </c>
      <c r="C341" s="5">
        <v>1157</v>
      </c>
      <c r="D341" s="52">
        <v>625</v>
      </c>
      <c r="F341" s="5">
        <v>734</v>
      </c>
      <c r="G341" s="5">
        <v>1157</v>
      </c>
      <c r="H341" s="5">
        <v>4136</v>
      </c>
      <c r="I341" s="52">
        <v>625</v>
      </c>
    </row>
    <row r="342" spans="1:9">
      <c r="A342" s="5">
        <v>4458</v>
      </c>
      <c r="B342" s="5">
        <v>491</v>
      </c>
      <c r="C342" s="5">
        <v>676</v>
      </c>
      <c r="D342" s="52">
        <v>432</v>
      </c>
      <c r="F342" s="5">
        <v>491</v>
      </c>
      <c r="G342" s="5">
        <v>676</v>
      </c>
      <c r="H342" s="5">
        <v>3106</v>
      </c>
      <c r="I342" s="52">
        <v>432</v>
      </c>
    </row>
    <row r="343" spans="1:9">
      <c r="A343" s="5">
        <v>12540</v>
      </c>
      <c r="B343" s="5">
        <v>344</v>
      </c>
      <c r="C343" s="5">
        <v>396</v>
      </c>
      <c r="D343" s="52">
        <v>322</v>
      </c>
      <c r="F343" s="5">
        <v>344</v>
      </c>
      <c r="G343" s="5">
        <v>396</v>
      </c>
      <c r="H343" s="5">
        <v>11008</v>
      </c>
      <c r="I343" s="52">
        <v>322</v>
      </c>
    </row>
    <row r="344" spans="1:9">
      <c r="A344" s="5">
        <v>4362</v>
      </c>
      <c r="B344" s="5">
        <v>604</v>
      </c>
      <c r="C344" s="5">
        <v>767</v>
      </c>
      <c r="D344" s="52">
        <v>509</v>
      </c>
      <c r="F344" s="5">
        <v>604</v>
      </c>
      <c r="G344" s="5">
        <v>767</v>
      </c>
      <c r="H344" s="5">
        <v>3216</v>
      </c>
      <c r="I344" s="52">
        <v>509</v>
      </c>
    </row>
    <row r="345" spans="1:9">
      <c r="A345" s="5">
        <v>38960</v>
      </c>
      <c r="B345" s="5">
        <v>2298</v>
      </c>
      <c r="C345" s="5">
        <v>3000</v>
      </c>
      <c r="D345" s="52">
        <v>1702</v>
      </c>
      <c r="F345" s="5">
        <v>2298</v>
      </c>
      <c r="G345" s="5">
        <v>3000</v>
      </c>
      <c r="H345" s="5">
        <v>34368</v>
      </c>
      <c r="I345" s="52">
        <v>1702</v>
      </c>
    </row>
    <row r="346" spans="1:9">
      <c r="A346" s="5">
        <v>3144</v>
      </c>
      <c r="B346" s="5">
        <v>392</v>
      </c>
      <c r="C346" s="5">
        <v>507</v>
      </c>
      <c r="D346" s="52">
        <v>356</v>
      </c>
      <c r="F346" s="5">
        <v>392</v>
      </c>
      <c r="G346" s="5">
        <v>507</v>
      </c>
      <c r="H346" s="5">
        <v>2148</v>
      </c>
      <c r="I346" s="52">
        <v>356</v>
      </c>
    </row>
    <row r="347" spans="1:9">
      <c r="A347" s="5">
        <v>4336</v>
      </c>
      <c r="B347" s="5">
        <v>574</v>
      </c>
      <c r="C347" s="5">
        <v>847</v>
      </c>
      <c r="D347" s="52">
        <v>484</v>
      </c>
      <c r="F347" s="5">
        <v>574</v>
      </c>
      <c r="G347" s="5">
        <v>847</v>
      </c>
      <c r="H347" s="5">
        <v>2752</v>
      </c>
      <c r="I347" s="52">
        <v>484</v>
      </c>
    </row>
    <row r="348" spans="1:9">
      <c r="A348" s="5">
        <v>81856</v>
      </c>
      <c r="B348" s="5">
        <v>3000</v>
      </c>
      <c r="C348" s="5">
        <v>2718</v>
      </c>
      <c r="D348" s="52">
        <v>1637</v>
      </c>
      <c r="F348" s="5">
        <v>3000</v>
      </c>
      <c r="G348" s="5">
        <v>2718</v>
      </c>
      <c r="H348" s="5">
        <v>27392</v>
      </c>
      <c r="I348" s="52">
        <v>1637</v>
      </c>
    </row>
    <row r="349" spans="1:9">
      <c r="A349" s="5">
        <v>5728</v>
      </c>
      <c r="B349" s="5">
        <v>676</v>
      </c>
      <c r="C349" s="5">
        <v>1049</v>
      </c>
      <c r="D349" s="52">
        <v>587</v>
      </c>
      <c r="F349" s="5">
        <v>676</v>
      </c>
      <c r="G349" s="5">
        <v>1049</v>
      </c>
      <c r="H349" s="5">
        <v>3714</v>
      </c>
      <c r="I349" s="52">
        <v>587</v>
      </c>
    </row>
    <row r="350" spans="1:9">
      <c r="A350" s="5">
        <v>5490</v>
      </c>
      <c r="B350" s="5">
        <v>647</v>
      </c>
      <c r="C350" s="5">
        <v>847</v>
      </c>
      <c r="D350" s="52">
        <v>555</v>
      </c>
      <c r="F350" s="5">
        <v>647</v>
      </c>
      <c r="G350" s="5">
        <v>847</v>
      </c>
      <c r="H350" s="5">
        <v>3716</v>
      </c>
      <c r="I350" s="52">
        <v>555</v>
      </c>
    </row>
    <row r="351" spans="1:9">
      <c r="A351" s="5">
        <v>23832</v>
      </c>
      <c r="B351" s="5">
        <v>1701</v>
      </c>
      <c r="C351" s="5">
        <v>2838</v>
      </c>
      <c r="D351" s="52">
        <v>1570</v>
      </c>
      <c r="F351" s="5">
        <v>1701</v>
      </c>
      <c r="G351" s="5">
        <v>2838</v>
      </c>
      <c r="H351" s="5">
        <v>21352</v>
      </c>
      <c r="I351" s="52">
        <v>1570</v>
      </c>
    </row>
    <row r="352" spans="1:9">
      <c r="A352" s="5">
        <v>18552</v>
      </c>
      <c r="B352" s="5">
        <v>1005</v>
      </c>
      <c r="C352" s="5">
        <v>1021</v>
      </c>
      <c r="D352" s="52">
        <v>676</v>
      </c>
      <c r="F352" s="5">
        <v>1005</v>
      </c>
      <c r="G352" s="5">
        <v>1021</v>
      </c>
      <c r="H352" s="5">
        <v>10584</v>
      </c>
      <c r="I352" s="52">
        <v>676</v>
      </c>
    </row>
    <row r="353" spans="1:9">
      <c r="A353" s="5">
        <v>4132</v>
      </c>
      <c r="B353" s="5">
        <v>552</v>
      </c>
      <c r="C353" s="5">
        <v>713</v>
      </c>
      <c r="D353" s="52">
        <v>495</v>
      </c>
      <c r="F353" s="5">
        <v>552</v>
      </c>
      <c r="G353" s="5">
        <v>713</v>
      </c>
      <c r="H353" s="5">
        <v>2754</v>
      </c>
      <c r="I353" s="52">
        <v>495</v>
      </c>
    </row>
    <row r="354" spans="1:9">
      <c r="A354" s="5">
        <v>4910</v>
      </c>
      <c r="B354" s="5">
        <v>625</v>
      </c>
      <c r="C354" s="5">
        <v>869</v>
      </c>
      <c r="D354" s="52">
        <v>561</v>
      </c>
      <c r="F354" s="5">
        <v>625</v>
      </c>
      <c r="G354" s="5">
        <v>869</v>
      </c>
      <c r="H354" s="5">
        <v>2812</v>
      </c>
      <c r="I354" s="52">
        <v>561</v>
      </c>
    </row>
    <row r="355" spans="1:9">
      <c r="A355" s="5">
        <v>4202</v>
      </c>
      <c r="B355" s="5">
        <v>562</v>
      </c>
      <c r="C355" s="5">
        <v>730</v>
      </c>
      <c r="D355" s="52">
        <v>481</v>
      </c>
      <c r="F355" s="5">
        <v>562</v>
      </c>
      <c r="G355" s="5">
        <v>730</v>
      </c>
      <c r="H355" s="5">
        <v>3298</v>
      </c>
      <c r="I355" s="52">
        <v>481</v>
      </c>
    </row>
    <row r="356" spans="1:9">
      <c r="A356" s="5">
        <v>5976</v>
      </c>
      <c r="B356" s="5">
        <v>689</v>
      </c>
      <c r="C356" s="5">
        <v>833</v>
      </c>
      <c r="D356" s="52">
        <v>544</v>
      </c>
      <c r="F356" s="5">
        <v>689</v>
      </c>
      <c r="G356" s="5">
        <v>833</v>
      </c>
      <c r="H356" s="5">
        <v>4046</v>
      </c>
      <c r="I356" s="52">
        <v>544</v>
      </c>
    </row>
    <row r="357" spans="1:9">
      <c r="A357" s="5">
        <v>5206</v>
      </c>
      <c r="B357" s="5">
        <v>565</v>
      </c>
      <c r="C357" s="5">
        <v>878</v>
      </c>
      <c r="D357" s="52">
        <v>492</v>
      </c>
      <c r="F357" s="5">
        <v>565</v>
      </c>
      <c r="G357" s="5">
        <v>878</v>
      </c>
      <c r="H357" s="5">
        <v>3708</v>
      </c>
      <c r="I357" s="52">
        <v>492</v>
      </c>
    </row>
    <row r="358" spans="1:9">
      <c r="A358" s="5">
        <v>6984</v>
      </c>
      <c r="B358" s="5">
        <v>780</v>
      </c>
      <c r="C358" s="5">
        <v>1116</v>
      </c>
      <c r="D358" s="52">
        <v>631</v>
      </c>
      <c r="F358" s="5">
        <v>780</v>
      </c>
      <c r="G358" s="5">
        <v>1116</v>
      </c>
      <c r="H358" s="5">
        <v>4776</v>
      </c>
      <c r="I358" s="52">
        <v>631</v>
      </c>
    </row>
    <row r="359" spans="1:9">
      <c r="A359" s="5">
        <v>6000</v>
      </c>
      <c r="B359" s="5">
        <v>577</v>
      </c>
      <c r="C359" s="5">
        <v>886</v>
      </c>
      <c r="D359" s="52">
        <v>539</v>
      </c>
      <c r="F359" s="5">
        <v>577</v>
      </c>
      <c r="G359" s="5">
        <v>886</v>
      </c>
      <c r="H359" s="5">
        <v>4454</v>
      </c>
      <c r="I359" s="52">
        <v>539</v>
      </c>
    </row>
    <row r="360" spans="1:9">
      <c r="A360" s="5">
        <v>3332</v>
      </c>
      <c r="B360" s="5">
        <v>463</v>
      </c>
      <c r="C360" s="5">
        <v>552</v>
      </c>
      <c r="D360" s="52">
        <v>406</v>
      </c>
      <c r="F360" s="5">
        <v>463</v>
      </c>
      <c r="G360" s="5">
        <v>552</v>
      </c>
      <c r="H360" s="5">
        <v>2330</v>
      </c>
      <c r="I360" s="52">
        <v>406</v>
      </c>
    </row>
    <row r="361" spans="1:9">
      <c r="A361" s="5">
        <v>9232</v>
      </c>
      <c r="B361" s="5">
        <v>908</v>
      </c>
      <c r="C361" s="5">
        <v>1967</v>
      </c>
      <c r="D361" s="52">
        <v>861</v>
      </c>
      <c r="F361" s="5">
        <v>908</v>
      </c>
      <c r="G361" s="5">
        <v>1967</v>
      </c>
      <c r="H361" s="5">
        <v>7200</v>
      </c>
      <c r="I361" s="52">
        <v>861</v>
      </c>
    </row>
    <row r="362" spans="1:9">
      <c r="A362" s="5">
        <v>5212</v>
      </c>
      <c r="B362" s="5">
        <v>736</v>
      </c>
      <c r="C362" s="5">
        <v>1005</v>
      </c>
      <c r="D362" s="52">
        <v>642</v>
      </c>
      <c r="F362" s="5">
        <v>736</v>
      </c>
      <c r="G362" s="5">
        <v>1005</v>
      </c>
      <c r="H362" s="5">
        <v>3608</v>
      </c>
      <c r="I362" s="52">
        <v>642</v>
      </c>
    </row>
    <row r="363" spans="1:9">
      <c r="A363" s="5">
        <v>24264</v>
      </c>
      <c r="B363" s="5">
        <v>1599</v>
      </c>
      <c r="C363" s="5">
        <v>3153</v>
      </c>
      <c r="D363" s="52">
        <v>1485</v>
      </c>
      <c r="F363" s="5">
        <v>1599</v>
      </c>
      <c r="G363" s="5">
        <v>3153</v>
      </c>
      <c r="H363" s="5">
        <v>21928</v>
      </c>
      <c r="I363" s="52">
        <v>1485</v>
      </c>
    </row>
    <row r="364" spans="1:9">
      <c r="A364" s="5">
        <v>4280</v>
      </c>
      <c r="B364" s="5">
        <v>624</v>
      </c>
      <c r="C364" s="5">
        <v>771</v>
      </c>
      <c r="D364" s="52">
        <v>555</v>
      </c>
      <c r="F364" s="5">
        <v>624</v>
      </c>
      <c r="G364" s="5">
        <v>771</v>
      </c>
      <c r="H364" s="5">
        <v>2530</v>
      </c>
      <c r="I364" s="52">
        <v>555</v>
      </c>
    </row>
    <row r="365" spans="1:9">
      <c r="A365" s="5">
        <v>6692</v>
      </c>
      <c r="B365" s="5">
        <v>905</v>
      </c>
      <c r="C365" s="5">
        <v>1165</v>
      </c>
      <c r="D365" s="52">
        <v>742</v>
      </c>
      <c r="F365" s="5">
        <v>905</v>
      </c>
      <c r="G365" s="5">
        <v>1165</v>
      </c>
      <c r="H365" s="5">
        <v>4692</v>
      </c>
      <c r="I365" s="52">
        <v>742</v>
      </c>
    </row>
    <row r="366" spans="1:9">
      <c r="A366" s="5">
        <v>5594</v>
      </c>
      <c r="B366" s="5">
        <v>739</v>
      </c>
      <c r="C366" s="5">
        <v>1048</v>
      </c>
      <c r="D366" s="52">
        <v>670</v>
      </c>
      <c r="F366" s="5">
        <v>739</v>
      </c>
      <c r="G366" s="5">
        <v>1048</v>
      </c>
      <c r="H366" s="5">
        <v>3256</v>
      </c>
      <c r="I366" s="52">
        <v>670</v>
      </c>
    </row>
    <row r="367" spans="1:9">
      <c r="A367" s="5">
        <v>11336</v>
      </c>
      <c r="B367" s="5">
        <v>583</v>
      </c>
      <c r="C367" s="5">
        <v>724</v>
      </c>
      <c r="D367" s="52">
        <v>547</v>
      </c>
      <c r="F367" s="5">
        <v>583</v>
      </c>
      <c r="G367" s="5">
        <v>724</v>
      </c>
      <c r="H367" s="5">
        <v>10160</v>
      </c>
      <c r="I367" s="52">
        <v>547</v>
      </c>
    </row>
    <row r="368" spans="1:9">
      <c r="A368" s="5">
        <v>5582</v>
      </c>
      <c r="B368" s="5">
        <v>708</v>
      </c>
      <c r="C368" s="5">
        <v>923</v>
      </c>
      <c r="D368" s="52">
        <v>620</v>
      </c>
      <c r="F368" s="5">
        <v>708</v>
      </c>
      <c r="G368" s="5">
        <v>923</v>
      </c>
      <c r="H368" s="5">
        <v>3422</v>
      </c>
      <c r="I368" s="52">
        <v>620</v>
      </c>
    </row>
    <row r="369" spans="1:9">
      <c r="A369" s="5">
        <v>28352</v>
      </c>
      <c r="B369" s="5">
        <v>1476</v>
      </c>
      <c r="C369" s="5">
        <v>1990</v>
      </c>
      <c r="D369" s="52">
        <v>1242</v>
      </c>
      <c r="F369" s="5">
        <v>1476</v>
      </c>
      <c r="G369" s="5">
        <v>1990</v>
      </c>
      <c r="H369" s="5">
        <v>24512</v>
      </c>
      <c r="I369" s="52">
        <v>1242</v>
      </c>
    </row>
    <row r="370" spans="1:9">
      <c r="A370" s="5">
        <v>17912</v>
      </c>
      <c r="B370" s="5">
        <v>2750</v>
      </c>
      <c r="C370" s="5">
        <v>6591</v>
      </c>
      <c r="D370" s="52">
        <v>2567</v>
      </c>
      <c r="F370" s="5">
        <v>2750</v>
      </c>
      <c r="G370" s="5">
        <v>6591</v>
      </c>
      <c r="H370" s="5">
        <v>11408</v>
      </c>
      <c r="I370" s="52">
        <v>2567</v>
      </c>
    </row>
    <row r="371" spans="1:9">
      <c r="A371" s="5">
        <v>35360</v>
      </c>
      <c r="B371" s="5">
        <v>339</v>
      </c>
      <c r="C371" s="5">
        <v>477</v>
      </c>
      <c r="D371" s="52">
        <v>325</v>
      </c>
      <c r="F371" s="5">
        <v>339</v>
      </c>
      <c r="G371" s="5">
        <v>477</v>
      </c>
      <c r="H371" s="5">
        <v>5472</v>
      </c>
      <c r="I371" s="52">
        <v>325</v>
      </c>
    </row>
    <row r="372" spans="1:9">
      <c r="A372" s="5">
        <v>9084</v>
      </c>
      <c r="B372" s="5">
        <v>962</v>
      </c>
      <c r="C372" s="5">
        <v>1897</v>
      </c>
      <c r="D372" s="52">
        <v>916</v>
      </c>
      <c r="F372" s="5">
        <v>962</v>
      </c>
      <c r="G372" s="5">
        <v>1897</v>
      </c>
      <c r="H372" s="5">
        <v>7024</v>
      </c>
      <c r="I372" s="52">
        <v>916</v>
      </c>
    </row>
    <row r="373" spans="1:9">
      <c r="A373" s="5">
        <v>6880</v>
      </c>
      <c r="B373" s="5">
        <v>671</v>
      </c>
      <c r="C373" s="5">
        <v>889</v>
      </c>
      <c r="D373" s="52">
        <v>639</v>
      </c>
      <c r="F373" s="5">
        <v>671</v>
      </c>
      <c r="G373" s="5">
        <v>889</v>
      </c>
      <c r="H373" s="5">
        <v>5232</v>
      </c>
      <c r="I373" s="52">
        <v>639</v>
      </c>
    </row>
    <row r="374" spans="1:9">
      <c r="A374" s="5">
        <v>12824</v>
      </c>
      <c r="B374" s="5">
        <v>830</v>
      </c>
      <c r="C374" s="5">
        <v>864</v>
      </c>
      <c r="D374" s="52">
        <v>623</v>
      </c>
      <c r="F374" s="5">
        <v>830</v>
      </c>
      <c r="G374" s="5">
        <v>864</v>
      </c>
      <c r="H374" s="5">
        <v>10968</v>
      </c>
      <c r="I374" s="52">
        <v>623</v>
      </c>
    </row>
    <row r="375" spans="1:9">
      <c r="A375" s="5">
        <v>6596</v>
      </c>
      <c r="B375" s="5">
        <v>564</v>
      </c>
      <c r="C375" s="5">
        <v>678</v>
      </c>
      <c r="D375" s="52">
        <v>526</v>
      </c>
      <c r="F375" s="5">
        <v>564</v>
      </c>
      <c r="G375" s="5">
        <v>678</v>
      </c>
      <c r="H375" s="5">
        <v>5352</v>
      </c>
      <c r="I375" s="52">
        <v>526</v>
      </c>
    </row>
    <row r="376" spans="1:9">
      <c r="A376" s="5">
        <v>7492</v>
      </c>
      <c r="B376" s="5">
        <v>838</v>
      </c>
      <c r="C376" s="5">
        <v>1274</v>
      </c>
      <c r="D376" s="52">
        <v>713</v>
      </c>
      <c r="F376" s="5">
        <v>838</v>
      </c>
      <c r="G376" s="5">
        <v>1274</v>
      </c>
      <c r="H376" s="5">
        <v>5024</v>
      </c>
      <c r="I376" s="52">
        <v>713</v>
      </c>
    </row>
    <row r="377" spans="1:9">
      <c r="A377" s="5">
        <v>44288</v>
      </c>
      <c r="B377" s="5">
        <v>1215</v>
      </c>
      <c r="C377" s="5">
        <v>1746</v>
      </c>
      <c r="D377" s="52">
        <v>1105</v>
      </c>
      <c r="F377" s="5">
        <v>1215</v>
      </c>
      <c r="G377" s="5">
        <v>1746</v>
      </c>
      <c r="H377" s="5">
        <v>14224</v>
      </c>
      <c r="I377" s="52">
        <v>1105</v>
      </c>
    </row>
    <row r="378" spans="1:9">
      <c r="A378" s="5">
        <v>105632</v>
      </c>
      <c r="B378" s="5">
        <v>3984</v>
      </c>
      <c r="C378" s="5">
        <v>3391</v>
      </c>
      <c r="D378" s="52">
        <v>2254</v>
      </c>
      <c r="F378" s="5">
        <v>3984</v>
      </c>
      <c r="G378" s="5">
        <v>3391</v>
      </c>
      <c r="H378" s="5">
        <v>27328</v>
      </c>
      <c r="I378" s="52">
        <v>2254</v>
      </c>
    </row>
    <row r="379" spans="1:9">
      <c r="A379" s="5">
        <v>128064</v>
      </c>
      <c r="B379" s="5">
        <v>1539</v>
      </c>
      <c r="C379" s="5">
        <v>2506</v>
      </c>
      <c r="D379" s="52">
        <v>1408</v>
      </c>
      <c r="F379" s="5">
        <v>1539</v>
      </c>
      <c r="G379" s="5">
        <v>2506</v>
      </c>
      <c r="H379" s="5">
        <v>32384</v>
      </c>
      <c r="I379" s="52">
        <v>1408</v>
      </c>
    </row>
    <row r="380" spans="1:9">
      <c r="A380" s="5">
        <v>5994</v>
      </c>
      <c r="B380" s="5">
        <v>964</v>
      </c>
      <c r="C380" s="5">
        <v>1254</v>
      </c>
      <c r="D380" s="52">
        <v>838</v>
      </c>
      <c r="F380" s="5">
        <v>964</v>
      </c>
      <c r="G380" s="5">
        <v>1254</v>
      </c>
      <c r="H380" s="5">
        <v>3998</v>
      </c>
      <c r="I380" s="52">
        <v>838</v>
      </c>
    </row>
    <row r="381" spans="1:9">
      <c r="A381" s="5">
        <v>6172</v>
      </c>
      <c r="B381" s="5">
        <v>718</v>
      </c>
      <c r="C381" s="5">
        <v>906</v>
      </c>
      <c r="D381" s="52">
        <v>684</v>
      </c>
      <c r="F381" s="5">
        <v>718</v>
      </c>
      <c r="G381" s="5">
        <v>906</v>
      </c>
      <c r="H381" s="5">
        <v>4234</v>
      </c>
      <c r="I381" s="52">
        <v>684</v>
      </c>
    </row>
    <row r="382" spans="1:9">
      <c r="A382" s="5">
        <v>4986</v>
      </c>
      <c r="B382" s="5">
        <v>662</v>
      </c>
      <c r="C382" s="5">
        <v>788</v>
      </c>
      <c r="D382" s="52">
        <v>614</v>
      </c>
      <c r="F382" s="5">
        <v>662</v>
      </c>
      <c r="G382" s="5">
        <v>788</v>
      </c>
      <c r="H382" s="5">
        <v>3230</v>
      </c>
      <c r="I382" s="52">
        <v>614</v>
      </c>
    </row>
    <row r="383" spans="1:9">
      <c r="A383" s="5">
        <v>6668</v>
      </c>
      <c r="B383" s="5">
        <v>669</v>
      </c>
      <c r="C383" s="5">
        <v>943</v>
      </c>
      <c r="D383" s="52">
        <v>642</v>
      </c>
      <c r="F383" s="5">
        <v>669</v>
      </c>
      <c r="G383" s="5">
        <v>943</v>
      </c>
      <c r="H383" s="5">
        <v>4696</v>
      </c>
      <c r="I383" s="52">
        <v>642</v>
      </c>
    </row>
    <row r="384" spans="1:9">
      <c r="A384" s="5">
        <v>5298</v>
      </c>
      <c r="B384" s="5">
        <v>657</v>
      </c>
      <c r="C384" s="5">
        <v>874</v>
      </c>
      <c r="D384" s="52">
        <v>575</v>
      </c>
      <c r="F384" s="5">
        <v>657</v>
      </c>
      <c r="G384" s="5">
        <v>874</v>
      </c>
      <c r="H384" s="5">
        <v>3206</v>
      </c>
      <c r="I384" s="52">
        <v>575</v>
      </c>
    </row>
    <row r="385" spans="1:9">
      <c r="A385" s="5">
        <v>35008</v>
      </c>
      <c r="B385" s="5">
        <v>621</v>
      </c>
      <c r="C385" s="5">
        <v>768</v>
      </c>
      <c r="D385" s="52">
        <v>597</v>
      </c>
      <c r="F385" s="5">
        <v>621</v>
      </c>
      <c r="G385" s="5">
        <v>768</v>
      </c>
      <c r="H385" s="5">
        <v>4864</v>
      </c>
      <c r="I385" s="52">
        <v>597</v>
      </c>
    </row>
    <row r="386" spans="1:9">
      <c r="A386" s="5">
        <v>5402</v>
      </c>
      <c r="B386" s="5">
        <v>700</v>
      </c>
      <c r="C386" s="5">
        <v>1078</v>
      </c>
      <c r="D386" s="52">
        <v>633</v>
      </c>
      <c r="F386" s="5">
        <v>700</v>
      </c>
      <c r="G386" s="5">
        <v>1078</v>
      </c>
      <c r="H386" s="5">
        <v>3992</v>
      </c>
      <c r="I386" s="52">
        <v>633</v>
      </c>
    </row>
    <row r="387" spans="1:9">
      <c r="A387" s="5">
        <v>9880</v>
      </c>
      <c r="B387" s="5">
        <v>524</v>
      </c>
      <c r="C387" s="5">
        <v>658</v>
      </c>
      <c r="D387" s="52">
        <v>497</v>
      </c>
      <c r="F387" s="5">
        <v>524</v>
      </c>
      <c r="G387" s="5">
        <v>658</v>
      </c>
      <c r="H387" s="5">
        <v>4732</v>
      </c>
      <c r="I387" s="52">
        <v>497</v>
      </c>
    </row>
    <row r="388" spans="1:9">
      <c r="A388" s="5">
        <v>3334</v>
      </c>
      <c r="B388" s="5">
        <v>584</v>
      </c>
      <c r="C388" s="5">
        <v>842</v>
      </c>
      <c r="D388" s="52">
        <v>565</v>
      </c>
      <c r="F388" s="5">
        <v>584</v>
      </c>
      <c r="G388" s="5">
        <v>842</v>
      </c>
      <c r="H388" s="5">
        <v>2604</v>
      </c>
      <c r="I388" s="52">
        <v>565</v>
      </c>
    </row>
    <row r="389" spans="1:9">
      <c r="A389" s="5">
        <v>3130</v>
      </c>
      <c r="B389" s="5">
        <v>522</v>
      </c>
      <c r="C389" s="5">
        <v>616</v>
      </c>
      <c r="D389" s="52">
        <v>495</v>
      </c>
      <c r="F389" s="5">
        <v>522</v>
      </c>
      <c r="G389" s="5">
        <v>616</v>
      </c>
      <c r="H389" s="5">
        <v>2112</v>
      </c>
      <c r="I389" s="52">
        <v>495</v>
      </c>
    </row>
    <row r="390" spans="1:9">
      <c r="A390" s="5">
        <v>32208</v>
      </c>
      <c r="B390" s="5">
        <v>1933</v>
      </c>
      <c r="C390" s="5">
        <v>2123</v>
      </c>
      <c r="D390" s="52">
        <v>1367</v>
      </c>
      <c r="F390" s="5">
        <v>1933</v>
      </c>
      <c r="G390" s="5">
        <v>2123</v>
      </c>
      <c r="H390" s="5">
        <v>24720</v>
      </c>
      <c r="I390" s="52">
        <v>1367</v>
      </c>
    </row>
    <row r="391" spans="1:9">
      <c r="A391" s="5">
        <v>20920</v>
      </c>
      <c r="B391" s="5">
        <v>705</v>
      </c>
      <c r="C391" s="5">
        <v>913</v>
      </c>
      <c r="D391" s="52">
        <v>642</v>
      </c>
      <c r="F391" s="5">
        <v>705</v>
      </c>
      <c r="G391" s="5">
        <v>913</v>
      </c>
      <c r="H391" s="5">
        <v>9768</v>
      </c>
      <c r="I391" s="52">
        <v>642</v>
      </c>
    </row>
    <row r="392" spans="1:9">
      <c r="A392" s="5">
        <v>3884</v>
      </c>
      <c r="B392" s="5">
        <v>518</v>
      </c>
      <c r="C392" s="5">
        <v>597</v>
      </c>
      <c r="D392" s="52">
        <v>483</v>
      </c>
      <c r="F392" s="5">
        <v>518</v>
      </c>
      <c r="G392" s="5">
        <v>597</v>
      </c>
      <c r="H392" s="5">
        <v>2686</v>
      </c>
      <c r="I392" s="52">
        <v>483</v>
      </c>
    </row>
    <row r="393" spans="1:9">
      <c r="A393" s="5">
        <v>4240</v>
      </c>
      <c r="B393" s="5">
        <v>601</v>
      </c>
      <c r="C393" s="5">
        <v>730</v>
      </c>
      <c r="D393" s="52">
        <v>542</v>
      </c>
      <c r="F393" s="5">
        <v>601</v>
      </c>
      <c r="G393" s="5">
        <v>730</v>
      </c>
      <c r="H393" s="5">
        <v>2868</v>
      </c>
      <c r="I393" s="52">
        <v>542</v>
      </c>
    </row>
    <row r="394" spans="1:9">
      <c r="A394" s="5">
        <v>3544</v>
      </c>
      <c r="B394" s="5">
        <v>509</v>
      </c>
      <c r="C394" s="5">
        <v>701</v>
      </c>
      <c r="D394" s="52">
        <v>482</v>
      </c>
      <c r="F394" s="5">
        <v>509</v>
      </c>
      <c r="G394" s="5">
        <v>701</v>
      </c>
      <c r="H394" s="5">
        <v>2746</v>
      </c>
      <c r="I394" s="52">
        <v>482</v>
      </c>
    </row>
    <row r="395" spans="1:9">
      <c r="A395" s="5">
        <v>3286</v>
      </c>
      <c r="B395" s="5">
        <v>504</v>
      </c>
      <c r="C395" s="5">
        <v>633</v>
      </c>
      <c r="D395" s="52">
        <v>458</v>
      </c>
      <c r="F395" s="5">
        <v>504</v>
      </c>
      <c r="G395" s="5">
        <v>633</v>
      </c>
      <c r="H395" s="5">
        <v>2162</v>
      </c>
      <c r="I395" s="52">
        <v>458</v>
      </c>
    </row>
    <row r="396" spans="1:9">
      <c r="A396" s="5">
        <v>71360</v>
      </c>
      <c r="B396" s="5">
        <v>1784</v>
      </c>
      <c r="C396" s="5">
        <v>3383</v>
      </c>
      <c r="D396" s="52">
        <v>1732</v>
      </c>
      <c r="F396" s="5">
        <v>1784</v>
      </c>
      <c r="G396" s="5">
        <v>3383</v>
      </c>
      <c r="H396" s="5">
        <v>25888</v>
      </c>
      <c r="I396" s="52">
        <v>1732</v>
      </c>
    </row>
    <row r="397" spans="1:9">
      <c r="A397" s="5">
        <v>3824</v>
      </c>
      <c r="B397" s="5">
        <v>666</v>
      </c>
      <c r="C397" s="5">
        <v>822</v>
      </c>
      <c r="D397" s="52">
        <v>627</v>
      </c>
      <c r="F397" s="5">
        <v>666</v>
      </c>
      <c r="G397" s="5">
        <v>822</v>
      </c>
      <c r="H397" s="5">
        <v>2604</v>
      </c>
      <c r="I397" s="52">
        <v>627</v>
      </c>
    </row>
    <row r="398" spans="1:9">
      <c r="A398" s="5">
        <v>6360</v>
      </c>
      <c r="B398" s="5">
        <v>715</v>
      </c>
      <c r="C398" s="5">
        <v>1028</v>
      </c>
      <c r="D398" s="52">
        <v>631</v>
      </c>
      <c r="F398" s="5">
        <v>715</v>
      </c>
      <c r="G398" s="5">
        <v>1028</v>
      </c>
      <c r="H398" s="5">
        <v>3864</v>
      </c>
      <c r="I398" s="52">
        <v>631</v>
      </c>
    </row>
    <row r="399" spans="1:9">
      <c r="A399" s="5">
        <v>3714</v>
      </c>
      <c r="B399" s="5">
        <v>537</v>
      </c>
      <c r="C399" s="5">
        <v>645</v>
      </c>
      <c r="D399" s="52">
        <v>481</v>
      </c>
      <c r="F399" s="5">
        <v>537</v>
      </c>
      <c r="G399" s="5">
        <v>645</v>
      </c>
      <c r="H399" s="5">
        <v>2512</v>
      </c>
      <c r="I399" s="52">
        <v>481</v>
      </c>
    </row>
    <row r="400" spans="1:9">
      <c r="A400" s="5">
        <v>46192</v>
      </c>
      <c r="B400" s="5">
        <v>1364</v>
      </c>
      <c r="C400" s="5">
        <v>1697</v>
      </c>
      <c r="D400" s="52">
        <v>1096</v>
      </c>
      <c r="F400" s="5">
        <v>1364</v>
      </c>
      <c r="G400" s="5">
        <v>1697</v>
      </c>
      <c r="H400" s="5">
        <v>16960</v>
      </c>
      <c r="I400" s="52">
        <v>1096</v>
      </c>
    </row>
    <row r="401" spans="1:9">
      <c r="A401" s="5">
        <v>39568</v>
      </c>
      <c r="B401" s="5">
        <v>741</v>
      </c>
      <c r="C401" s="5">
        <v>957</v>
      </c>
      <c r="D401" s="52">
        <v>652</v>
      </c>
      <c r="F401" s="5">
        <v>741</v>
      </c>
      <c r="G401" s="5">
        <v>957</v>
      </c>
      <c r="H401" s="5">
        <v>16096</v>
      </c>
      <c r="I401" s="52">
        <v>652</v>
      </c>
    </row>
    <row r="402" spans="1:9">
      <c r="A402" s="5">
        <v>70912</v>
      </c>
      <c r="B402" s="5">
        <v>1374</v>
      </c>
      <c r="C402" s="5">
        <v>1267</v>
      </c>
      <c r="D402" s="52">
        <v>1106</v>
      </c>
      <c r="F402" s="5">
        <v>1374</v>
      </c>
      <c r="G402" s="5">
        <v>1267</v>
      </c>
      <c r="H402" s="5">
        <v>27232</v>
      </c>
      <c r="I402" s="52">
        <v>1106</v>
      </c>
    </row>
    <row r="403" spans="1:9">
      <c r="A403" s="5">
        <v>4552</v>
      </c>
      <c r="B403" s="5">
        <v>471</v>
      </c>
      <c r="C403" s="5">
        <v>569</v>
      </c>
      <c r="D403" s="52">
        <v>444</v>
      </c>
      <c r="F403" s="5">
        <v>471</v>
      </c>
      <c r="G403" s="5">
        <v>569</v>
      </c>
      <c r="H403" s="5">
        <v>2664</v>
      </c>
      <c r="I403" s="52">
        <v>444</v>
      </c>
    </row>
    <row r="404" spans="1:9">
      <c r="A404" s="5">
        <v>4390</v>
      </c>
      <c r="B404" s="5">
        <v>484</v>
      </c>
      <c r="C404" s="5">
        <v>602</v>
      </c>
      <c r="D404" s="52">
        <v>453</v>
      </c>
      <c r="F404" s="5">
        <v>484</v>
      </c>
      <c r="G404" s="5">
        <v>602</v>
      </c>
      <c r="H404" s="5">
        <v>2862</v>
      </c>
      <c r="I404" s="52">
        <v>453</v>
      </c>
    </row>
    <row r="405" spans="1:9">
      <c r="A405" s="5">
        <v>4770</v>
      </c>
      <c r="B405" s="5">
        <v>494</v>
      </c>
      <c r="C405" s="5">
        <v>632</v>
      </c>
      <c r="D405" s="52">
        <v>455</v>
      </c>
      <c r="F405" s="5">
        <v>494</v>
      </c>
      <c r="G405" s="5">
        <v>632</v>
      </c>
      <c r="H405" s="5">
        <v>3114</v>
      </c>
      <c r="I405" s="52">
        <v>455</v>
      </c>
    </row>
    <row r="406" spans="1:9">
      <c r="A406" s="5">
        <v>2970</v>
      </c>
      <c r="B406" s="5">
        <v>421</v>
      </c>
      <c r="C406" s="5">
        <v>544</v>
      </c>
      <c r="D406" s="52">
        <v>390</v>
      </c>
      <c r="F406" s="5">
        <v>421</v>
      </c>
      <c r="G406" s="5">
        <v>544</v>
      </c>
      <c r="H406" s="5">
        <v>2044</v>
      </c>
      <c r="I406" s="52">
        <v>390</v>
      </c>
    </row>
    <row r="407" spans="1:9">
      <c r="A407" s="5">
        <v>34192</v>
      </c>
      <c r="B407" s="5">
        <v>338</v>
      </c>
      <c r="C407" s="5">
        <v>389</v>
      </c>
      <c r="D407" s="52">
        <v>322</v>
      </c>
      <c r="F407" s="5">
        <v>338</v>
      </c>
      <c r="G407" s="5">
        <v>389</v>
      </c>
      <c r="H407" s="5">
        <v>16464</v>
      </c>
      <c r="I407" s="52">
        <v>322</v>
      </c>
    </row>
    <row r="408" spans="1:9">
      <c r="A408" s="5">
        <v>5302</v>
      </c>
      <c r="B408" s="5">
        <v>624</v>
      </c>
      <c r="C408" s="5">
        <v>979</v>
      </c>
      <c r="D408" s="52">
        <v>566</v>
      </c>
      <c r="F408" s="5">
        <v>624</v>
      </c>
      <c r="G408" s="5">
        <v>979</v>
      </c>
      <c r="H408" s="5">
        <v>3606</v>
      </c>
      <c r="I408" s="52">
        <v>566</v>
      </c>
    </row>
    <row r="409" spans="1:9">
      <c r="A409" s="5">
        <v>5560</v>
      </c>
      <c r="B409" s="5">
        <v>642</v>
      </c>
      <c r="C409" s="5">
        <v>984</v>
      </c>
      <c r="D409" s="52">
        <v>586</v>
      </c>
      <c r="F409" s="5">
        <v>642</v>
      </c>
      <c r="G409" s="5">
        <v>984</v>
      </c>
      <c r="H409" s="5">
        <v>3916</v>
      </c>
      <c r="I409" s="52">
        <v>586</v>
      </c>
    </row>
    <row r="410" spans="1:9">
      <c r="A410" s="5">
        <v>4406</v>
      </c>
      <c r="B410" s="5">
        <v>477</v>
      </c>
      <c r="C410" s="5">
        <v>571</v>
      </c>
      <c r="D410" s="52">
        <v>433</v>
      </c>
      <c r="F410" s="5">
        <v>477</v>
      </c>
      <c r="G410" s="5">
        <v>571</v>
      </c>
      <c r="H410" s="5">
        <v>2830</v>
      </c>
      <c r="I410" s="52">
        <v>433</v>
      </c>
    </row>
    <row r="411" spans="1:9">
      <c r="A411" s="5">
        <v>5290</v>
      </c>
      <c r="B411" s="5">
        <v>612</v>
      </c>
      <c r="C411" s="5">
        <v>857</v>
      </c>
      <c r="D411" s="52">
        <v>570</v>
      </c>
      <c r="F411" s="5">
        <v>612</v>
      </c>
      <c r="G411" s="5">
        <v>857</v>
      </c>
      <c r="H411" s="5">
        <v>3794</v>
      </c>
      <c r="I411" s="52">
        <v>570</v>
      </c>
    </row>
    <row r="412" spans="1:9">
      <c r="A412" s="5">
        <v>3696</v>
      </c>
      <c r="B412" s="5">
        <v>517</v>
      </c>
      <c r="C412" s="5">
        <v>742</v>
      </c>
      <c r="D412" s="52">
        <v>474</v>
      </c>
      <c r="F412" s="5">
        <v>517</v>
      </c>
      <c r="G412" s="5">
        <v>742</v>
      </c>
      <c r="H412" s="5">
        <v>2650</v>
      </c>
      <c r="I412" s="52">
        <v>474</v>
      </c>
    </row>
    <row r="413" spans="1:9">
      <c r="A413" s="5">
        <v>6030</v>
      </c>
      <c r="B413" s="5">
        <v>735</v>
      </c>
      <c r="C413" s="5">
        <v>1448</v>
      </c>
      <c r="D413" s="52">
        <v>659</v>
      </c>
      <c r="F413" s="5">
        <v>735</v>
      </c>
      <c r="G413" s="5">
        <v>1448</v>
      </c>
      <c r="H413" s="5">
        <v>4418</v>
      </c>
      <c r="I413" s="52">
        <v>659</v>
      </c>
    </row>
    <row r="414" spans="1:9">
      <c r="A414" s="5">
        <v>49632</v>
      </c>
      <c r="B414" s="5">
        <v>1653</v>
      </c>
      <c r="C414" s="5">
        <v>2567</v>
      </c>
      <c r="D414" s="52">
        <v>1480</v>
      </c>
      <c r="F414" s="5">
        <v>1653</v>
      </c>
      <c r="G414" s="5">
        <v>2567</v>
      </c>
      <c r="H414" s="5">
        <v>48368</v>
      </c>
      <c r="I414" s="52">
        <v>1480</v>
      </c>
    </row>
    <row r="415" spans="1:9">
      <c r="A415" s="5">
        <v>9120</v>
      </c>
      <c r="B415" s="5">
        <v>951</v>
      </c>
      <c r="C415" s="5">
        <v>1290</v>
      </c>
      <c r="D415" s="52">
        <v>937</v>
      </c>
      <c r="F415" s="5">
        <v>951</v>
      </c>
      <c r="G415" s="5">
        <v>1290</v>
      </c>
      <c r="H415" s="5">
        <v>8004</v>
      </c>
      <c r="I415" s="52">
        <v>937</v>
      </c>
    </row>
    <row r="416" spans="1:9">
      <c r="A416" s="5">
        <v>1874</v>
      </c>
      <c r="B416" s="5">
        <v>25</v>
      </c>
      <c r="C416" s="5">
        <v>31</v>
      </c>
      <c r="D416" s="52">
        <v>25</v>
      </c>
      <c r="F416" s="5">
        <v>25</v>
      </c>
      <c r="G416" s="5">
        <v>31</v>
      </c>
      <c r="H416" s="5">
        <v>1062</v>
      </c>
      <c r="I416" s="52">
        <v>25</v>
      </c>
    </row>
    <row r="417" spans="1:9">
      <c r="A417" s="5">
        <v>4122</v>
      </c>
      <c r="B417" s="5">
        <v>466</v>
      </c>
      <c r="C417" s="5">
        <v>609</v>
      </c>
      <c r="D417" s="52">
        <v>455</v>
      </c>
      <c r="F417" s="5">
        <v>466</v>
      </c>
      <c r="G417" s="5">
        <v>609</v>
      </c>
      <c r="H417" s="5">
        <v>3302</v>
      </c>
      <c r="I417" s="52">
        <v>455</v>
      </c>
    </row>
    <row r="418" spans="1:9">
      <c r="A418" s="5">
        <v>5080</v>
      </c>
      <c r="B418" s="5">
        <v>523</v>
      </c>
      <c r="C418" s="5">
        <v>727</v>
      </c>
      <c r="D418" s="52">
        <v>505</v>
      </c>
      <c r="F418" s="5">
        <v>523</v>
      </c>
      <c r="G418" s="5">
        <v>727</v>
      </c>
      <c r="H418" s="5">
        <v>3892</v>
      </c>
      <c r="I418" s="52">
        <v>505</v>
      </c>
    </row>
    <row r="419" spans="1:9">
      <c r="A419" s="5">
        <v>4068</v>
      </c>
      <c r="B419" s="5">
        <v>538</v>
      </c>
      <c r="C419" s="5">
        <v>934</v>
      </c>
      <c r="D419" s="52">
        <v>513</v>
      </c>
      <c r="F419" s="5">
        <v>538</v>
      </c>
      <c r="G419" s="5">
        <v>934</v>
      </c>
      <c r="H419" s="5">
        <v>3198</v>
      </c>
      <c r="I419" s="52">
        <v>513</v>
      </c>
    </row>
    <row r="420" spans="1:9">
      <c r="A420" s="5">
        <v>3272</v>
      </c>
      <c r="B420" s="5">
        <v>463</v>
      </c>
      <c r="C420" s="5">
        <v>653</v>
      </c>
      <c r="D420" s="52">
        <v>446</v>
      </c>
      <c r="F420" s="5">
        <v>463</v>
      </c>
      <c r="G420" s="5">
        <v>653</v>
      </c>
      <c r="H420" s="5">
        <v>2644</v>
      </c>
      <c r="I420" s="52">
        <v>446</v>
      </c>
    </row>
    <row r="421" spans="1:9">
      <c r="A421" s="5">
        <v>238</v>
      </c>
      <c r="B421" s="5">
        <v>143</v>
      </c>
      <c r="C421" s="5">
        <v>834</v>
      </c>
      <c r="D421" s="52">
        <v>142</v>
      </c>
      <c r="F421" s="5">
        <v>143</v>
      </c>
      <c r="G421" s="5">
        <v>834</v>
      </c>
      <c r="H421" s="5">
        <v>236</v>
      </c>
      <c r="I421" s="52">
        <v>142</v>
      </c>
    </row>
    <row r="422" spans="1:9">
      <c r="A422" s="5">
        <v>3358</v>
      </c>
      <c r="B422" s="5">
        <v>541</v>
      </c>
      <c r="C422" s="5">
        <v>4550</v>
      </c>
      <c r="D422" s="52">
        <v>507</v>
      </c>
      <c r="F422" s="5">
        <v>541</v>
      </c>
      <c r="G422" s="5">
        <v>4550</v>
      </c>
      <c r="H422" s="5">
        <v>2800</v>
      </c>
      <c r="I422" s="52">
        <v>507</v>
      </c>
    </row>
    <row r="423" spans="1:9">
      <c r="A423" s="5">
        <v>6400</v>
      </c>
      <c r="B423" s="5">
        <v>735</v>
      </c>
      <c r="C423" s="5">
        <v>8415</v>
      </c>
      <c r="D423" s="52">
        <v>726</v>
      </c>
      <c r="F423" s="5">
        <v>735</v>
      </c>
      <c r="G423" s="5">
        <v>8415</v>
      </c>
      <c r="H423" s="5">
        <v>5916</v>
      </c>
      <c r="I423" s="52">
        <v>726</v>
      </c>
    </row>
    <row r="424" spans="1:9">
      <c r="A424" s="5">
        <v>6876</v>
      </c>
      <c r="B424" s="5">
        <v>282</v>
      </c>
      <c r="C424" s="5">
        <v>337</v>
      </c>
      <c r="D424" s="52">
        <v>245</v>
      </c>
      <c r="F424" s="5">
        <v>282</v>
      </c>
      <c r="G424" s="5">
        <v>337</v>
      </c>
      <c r="H424" s="5">
        <v>5752</v>
      </c>
      <c r="I424" s="52">
        <v>245</v>
      </c>
    </row>
    <row r="425" spans="1:9">
      <c r="A425" s="5">
        <v>391</v>
      </c>
      <c r="B425" s="5">
        <v>131</v>
      </c>
      <c r="C425" s="5">
        <v>766</v>
      </c>
      <c r="D425" s="52">
        <v>130</v>
      </c>
      <c r="F425" s="5">
        <v>131</v>
      </c>
      <c r="G425" s="5">
        <v>766</v>
      </c>
      <c r="H425" s="5">
        <v>380</v>
      </c>
      <c r="I425" s="52">
        <v>130</v>
      </c>
    </row>
    <row r="426" spans="1:9">
      <c r="A426" s="5">
        <v>10844</v>
      </c>
      <c r="B426" s="5">
        <v>1409</v>
      </c>
      <c r="C426" s="5">
        <v>11064</v>
      </c>
      <c r="D426" s="52">
        <v>1339</v>
      </c>
      <c r="F426" s="5">
        <v>1409</v>
      </c>
      <c r="G426" s="5">
        <v>11064</v>
      </c>
      <c r="H426" s="5">
        <v>8848</v>
      </c>
      <c r="I426" s="52">
        <v>1339</v>
      </c>
    </row>
    <row r="427" spans="1:9">
      <c r="A427" s="5">
        <v>5132</v>
      </c>
      <c r="B427" s="5">
        <v>398</v>
      </c>
      <c r="C427" s="5">
        <v>1690</v>
      </c>
      <c r="D427" s="52">
        <v>398</v>
      </c>
      <c r="F427" s="5">
        <v>398</v>
      </c>
      <c r="G427" s="5">
        <v>1690</v>
      </c>
      <c r="H427" s="5">
        <v>5132</v>
      </c>
      <c r="I427" s="52">
        <v>398</v>
      </c>
    </row>
    <row r="428" spans="1:9">
      <c r="A428" s="5">
        <v>3772</v>
      </c>
      <c r="B428" s="5">
        <v>144</v>
      </c>
      <c r="C428" s="5">
        <v>1033</v>
      </c>
      <c r="D428" s="52">
        <v>144</v>
      </c>
      <c r="F428" s="5">
        <v>144</v>
      </c>
      <c r="G428" s="5">
        <v>1033</v>
      </c>
      <c r="H428" s="5">
        <v>3758</v>
      </c>
      <c r="I428" s="52">
        <v>144</v>
      </c>
    </row>
    <row r="429" spans="1:9">
      <c r="A429" s="5">
        <v>2933</v>
      </c>
      <c r="B429" s="5">
        <v>24</v>
      </c>
      <c r="C429" s="5">
        <v>26</v>
      </c>
      <c r="D429" s="52">
        <v>23</v>
      </c>
      <c r="F429" s="5">
        <v>24</v>
      </c>
      <c r="G429" s="5">
        <v>26</v>
      </c>
      <c r="H429" s="5">
        <v>2012</v>
      </c>
      <c r="I429" s="52">
        <v>23</v>
      </c>
    </row>
    <row r="430" spans="1:9">
      <c r="A430" s="5">
        <v>4094</v>
      </c>
      <c r="B430" s="5">
        <v>206</v>
      </c>
      <c r="C430" s="5">
        <v>1420</v>
      </c>
      <c r="D430" s="52">
        <v>203</v>
      </c>
      <c r="F430" s="5">
        <v>206</v>
      </c>
      <c r="G430" s="5">
        <v>1420</v>
      </c>
      <c r="H430" s="5">
        <v>4088</v>
      </c>
      <c r="I430" s="52">
        <v>203</v>
      </c>
    </row>
    <row r="431" spans="1:9">
      <c r="A431" s="5">
        <v>452</v>
      </c>
      <c r="B431" s="5">
        <v>186</v>
      </c>
      <c r="C431" s="5">
        <v>889</v>
      </c>
      <c r="D431" s="52">
        <v>184</v>
      </c>
      <c r="F431" s="5">
        <v>186</v>
      </c>
      <c r="G431" s="5">
        <v>889</v>
      </c>
      <c r="H431" s="5">
        <v>450</v>
      </c>
      <c r="I431" s="52">
        <v>184</v>
      </c>
    </row>
    <row r="432" spans="1:9">
      <c r="A432" s="5">
        <v>11420</v>
      </c>
      <c r="B432" s="5">
        <v>1411</v>
      </c>
      <c r="C432" s="5">
        <v>8049</v>
      </c>
      <c r="D432" s="52">
        <v>1342</v>
      </c>
      <c r="F432" s="5">
        <v>1411</v>
      </c>
      <c r="G432" s="5">
        <v>8049</v>
      </c>
      <c r="H432" s="5">
        <v>8032</v>
      </c>
      <c r="I432" s="52">
        <v>1342</v>
      </c>
    </row>
    <row r="433" spans="1:9">
      <c r="A433" s="5">
        <v>5704</v>
      </c>
      <c r="B433" s="5">
        <v>452</v>
      </c>
      <c r="C433" s="5">
        <v>2895</v>
      </c>
      <c r="D433" s="52">
        <v>450</v>
      </c>
      <c r="F433" s="5">
        <v>452</v>
      </c>
      <c r="G433" s="5">
        <v>2895</v>
      </c>
      <c r="H433" s="5">
        <v>5388</v>
      </c>
      <c r="I433" s="52">
        <v>450</v>
      </c>
    </row>
    <row r="434" spans="1:9">
      <c r="A434" s="5">
        <v>7192</v>
      </c>
      <c r="B434" s="5">
        <v>587</v>
      </c>
      <c r="C434" s="5">
        <v>3941</v>
      </c>
      <c r="D434" s="52">
        <v>554</v>
      </c>
      <c r="F434" s="5">
        <v>587</v>
      </c>
      <c r="G434" s="5">
        <v>3941</v>
      </c>
      <c r="H434" s="5">
        <v>6616</v>
      </c>
      <c r="I434" s="52">
        <v>554</v>
      </c>
    </row>
    <row r="435" spans="1:9">
      <c r="A435" s="5">
        <v>9604</v>
      </c>
      <c r="B435" s="5">
        <v>1061</v>
      </c>
      <c r="C435" s="5">
        <v>9614</v>
      </c>
      <c r="D435" s="52">
        <v>1037</v>
      </c>
      <c r="F435" s="5">
        <v>1061</v>
      </c>
      <c r="G435" s="5">
        <v>9614</v>
      </c>
      <c r="H435" s="5">
        <v>7984</v>
      </c>
      <c r="I435" s="52">
        <v>1037</v>
      </c>
    </row>
    <row r="436" spans="1:9">
      <c r="A436" s="5">
        <v>122944</v>
      </c>
      <c r="B436" s="5">
        <v>1373</v>
      </c>
      <c r="C436" s="5">
        <v>2106</v>
      </c>
      <c r="D436" s="52">
        <v>1268</v>
      </c>
      <c r="F436" s="5">
        <v>1373</v>
      </c>
      <c r="G436" s="5">
        <v>2106</v>
      </c>
      <c r="H436" s="5">
        <v>13184</v>
      </c>
      <c r="I436" s="52">
        <v>1268</v>
      </c>
    </row>
    <row r="437" spans="1:9">
      <c r="A437" s="5">
        <v>5730</v>
      </c>
      <c r="B437" s="5">
        <v>103</v>
      </c>
      <c r="C437" s="5">
        <v>97</v>
      </c>
      <c r="D437" s="52">
        <v>71</v>
      </c>
      <c r="F437" s="5">
        <v>103</v>
      </c>
      <c r="G437" s="5">
        <v>97</v>
      </c>
      <c r="H437" s="5">
        <v>4830</v>
      </c>
      <c r="I437" s="52">
        <v>71</v>
      </c>
    </row>
    <row r="438" spans="1:9">
      <c r="A438" s="5">
        <v>4898</v>
      </c>
      <c r="B438" s="5">
        <v>560</v>
      </c>
      <c r="C438" s="5">
        <v>719</v>
      </c>
      <c r="D438" s="52">
        <v>528</v>
      </c>
      <c r="F438" s="5">
        <v>560</v>
      </c>
      <c r="G438" s="5">
        <v>719</v>
      </c>
      <c r="H438" s="5">
        <v>3730</v>
      </c>
      <c r="I438" s="52">
        <v>528</v>
      </c>
    </row>
    <row r="439" spans="1:9">
      <c r="A439" s="5">
        <v>4118</v>
      </c>
      <c r="B439" s="5">
        <v>546</v>
      </c>
      <c r="C439" s="5">
        <v>675</v>
      </c>
      <c r="D439" s="52">
        <v>526</v>
      </c>
      <c r="F439" s="5">
        <v>546</v>
      </c>
      <c r="G439" s="5">
        <v>675</v>
      </c>
      <c r="H439" s="5">
        <v>3466</v>
      </c>
      <c r="I439" s="52">
        <v>526</v>
      </c>
    </row>
    <row r="440" spans="1:9">
      <c r="A440" s="5">
        <v>1845</v>
      </c>
      <c r="B440" s="5">
        <v>9</v>
      </c>
      <c r="C440" s="5">
        <v>9</v>
      </c>
      <c r="D440" s="52">
        <v>9</v>
      </c>
      <c r="F440" s="5">
        <v>9</v>
      </c>
      <c r="G440" s="5">
        <v>9</v>
      </c>
      <c r="H440" s="5">
        <v>1008</v>
      </c>
      <c r="I440" s="52">
        <v>9</v>
      </c>
    </row>
    <row r="441" spans="1:9">
      <c r="A441" s="5">
        <v>34480</v>
      </c>
      <c r="B441" s="5">
        <v>1591</v>
      </c>
      <c r="C441" s="5">
        <v>1926</v>
      </c>
      <c r="D441" s="52">
        <v>1156</v>
      </c>
      <c r="F441" s="5">
        <v>1591</v>
      </c>
      <c r="G441" s="5">
        <v>1926</v>
      </c>
      <c r="H441" s="5">
        <v>30720</v>
      </c>
      <c r="I441" s="52">
        <v>1156</v>
      </c>
    </row>
    <row r="442" spans="1:9">
      <c r="A442" s="5">
        <v>5338</v>
      </c>
      <c r="B442" s="5">
        <v>589</v>
      </c>
      <c r="C442" s="5">
        <v>715</v>
      </c>
      <c r="D442" s="52">
        <v>556</v>
      </c>
      <c r="F442" s="5">
        <v>589</v>
      </c>
      <c r="G442" s="5">
        <v>715</v>
      </c>
      <c r="H442" s="5">
        <v>3920</v>
      </c>
      <c r="I442" s="52">
        <v>556</v>
      </c>
    </row>
    <row r="443" spans="1:9">
      <c r="A443" s="5">
        <v>5312</v>
      </c>
      <c r="B443" s="5">
        <v>603</v>
      </c>
      <c r="C443" s="5">
        <v>795</v>
      </c>
      <c r="D443" s="52">
        <v>582</v>
      </c>
      <c r="F443" s="5">
        <v>603</v>
      </c>
      <c r="G443" s="5">
        <v>795</v>
      </c>
      <c r="H443" s="5">
        <v>3588</v>
      </c>
      <c r="I443" s="52">
        <v>582</v>
      </c>
    </row>
    <row r="444" spans="1:9">
      <c r="A444" s="5">
        <v>4412</v>
      </c>
      <c r="B444" s="5">
        <v>711</v>
      </c>
      <c r="C444" s="5">
        <v>926</v>
      </c>
      <c r="D444" s="52">
        <v>678</v>
      </c>
      <c r="F444" s="5">
        <v>711</v>
      </c>
      <c r="G444" s="5">
        <v>926</v>
      </c>
      <c r="H444" s="5">
        <v>3478</v>
      </c>
      <c r="I444" s="52">
        <v>678</v>
      </c>
    </row>
    <row r="445" spans="1:9">
      <c r="A445" s="5">
        <v>98816</v>
      </c>
      <c r="B445" s="5">
        <v>11452</v>
      </c>
      <c r="C445" s="5">
        <v>18115</v>
      </c>
      <c r="D445" s="52">
        <v>11328</v>
      </c>
      <c r="F445" s="5">
        <v>11452</v>
      </c>
      <c r="G445" s="5">
        <v>18115</v>
      </c>
      <c r="H445" s="5">
        <v>10336</v>
      </c>
      <c r="I445" s="52">
        <v>11328</v>
      </c>
    </row>
    <row r="446" spans="1:9">
      <c r="A446" s="5">
        <v>7220</v>
      </c>
      <c r="B446" s="5">
        <v>2348</v>
      </c>
      <c r="C446" s="5">
        <v>3311</v>
      </c>
      <c r="D446" s="52">
        <v>2300</v>
      </c>
      <c r="F446" s="5">
        <v>2348</v>
      </c>
      <c r="G446" s="5">
        <v>3311</v>
      </c>
      <c r="H446" s="5">
        <v>5296</v>
      </c>
      <c r="I446" s="52">
        <v>2300</v>
      </c>
    </row>
    <row r="447" spans="1:9">
      <c r="A447" s="5">
        <v>14320</v>
      </c>
      <c r="B447" s="5">
        <v>1850</v>
      </c>
      <c r="C447" s="5">
        <v>2170</v>
      </c>
      <c r="D447" s="52">
        <v>1819</v>
      </c>
      <c r="F447" s="5">
        <v>1850</v>
      </c>
      <c r="G447" s="5">
        <v>2170</v>
      </c>
      <c r="H447" s="5">
        <v>4664</v>
      </c>
      <c r="I447" s="52">
        <v>1819</v>
      </c>
    </row>
    <row r="448" spans="1:9">
      <c r="A448" s="5">
        <v>27056</v>
      </c>
      <c r="B448" s="5">
        <v>2299</v>
      </c>
      <c r="C448" s="5">
        <v>2737</v>
      </c>
      <c r="D448" s="52">
        <v>2127</v>
      </c>
      <c r="F448" s="5">
        <v>2299</v>
      </c>
      <c r="G448" s="5">
        <v>2737</v>
      </c>
      <c r="H448" s="5">
        <v>25424</v>
      </c>
      <c r="I448" s="52">
        <v>2127</v>
      </c>
    </row>
    <row r="449" spans="1:9">
      <c r="A449" s="5">
        <v>20528</v>
      </c>
      <c r="B449" s="5">
        <v>1876</v>
      </c>
      <c r="C449" s="5">
        <v>2654</v>
      </c>
      <c r="D449" s="52">
        <v>1800</v>
      </c>
      <c r="F449" s="5">
        <v>1876</v>
      </c>
      <c r="G449" s="5">
        <v>2654</v>
      </c>
      <c r="H449" s="5">
        <v>7632</v>
      </c>
      <c r="I449" s="52">
        <v>1800</v>
      </c>
    </row>
    <row r="450" spans="1:9">
      <c r="A450" s="5">
        <v>6416</v>
      </c>
      <c r="B450" s="5">
        <v>1362</v>
      </c>
      <c r="C450" s="5">
        <v>1652</v>
      </c>
      <c r="D450" s="52">
        <v>1313</v>
      </c>
      <c r="F450" s="5">
        <v>1362</v>
      </c>
      <c r="G450" s="5">
        <v>1652</v>
      </c>
      <c r="H450" s="5">
        <v>4716</v>
      </c>
      <c r="I450" s="52">
        <v>1313</v>
      </c>
    </row>
    <row r="451" spans="1:9">
      <c r="A451" s="5">
        <v>5786</v>
      </c>
      <c r="B451" s="5">
        <v>1237</v>
      </c>
      <c r="C451" s="5">
        <v>1526</v>
      </c>
      <c r="D451" s="52">
        <v>1218</v>
      </c>
      <c r="F451" s="5">
        <v>1237</v>
      </c>
      <c r="G451" s="5">
        <v>1526</v>
      </c>
      <c r="H451" s="5">
        <v>4764</v>
      </c>
      <c r="I451" s="52">
        <v>1218</v>
      </c>
    </row>
    <row r="452" spans="1:9">
      <c r="A452" s="5">
        <v>5878</v>
      </c>
      <c r="B452" s="5">
        <v>1132</v>
      </c>
      <c r="C452" s="5">
        <v>1380</v>
      </c>
      <c r="D452" s="52">
        <v>1087</v>
      </c>
      <c r="F452" s="5">
        <v>1132</v>
      </c>
      <c r="G452" s="5">
        <v>1380</v>
      </c>
      <c r="H452" s="5">
        <v>4528</v>
      </c>
      <c r="I452" s="52">
        <v>1087</v>
      </c>
    </row>
    <row r="453" spans="1:9">
      <c r="A453" s="5">
        <v>9528</v>
      </c>
      <c r="B453" s="5">
        <v>1383</v>
      </c>
      <c r="C453" s="5">
        <v>1834</v>
      </c>
      <c r="D453" s="52">
        <v>1288</v>
      </c>
      <c r="F453" s="5">
        <v>1383</v>
      </c>
      <c r="G453" s="5">
        <v>1834</v>
      </c>
      <c r="H453" s="5">
        <v>6260</v>
      </c>
      <c r="I453" s="52">
        <v>1288</v>
      </c>
    </row>
    <row r="454" spans="1:9">
      <c r="A454" s="5">
        <v>8500</v>
      </c>
      <c r="B454" s="5">
        <v>1095</v>
      </c>
      <c r="C454" s="5">
        <v>1422</v>
      </c>
      <c r="D454" s="52">
        <v>1029</v>
      </c>
      <c r="F454" s="5">
        <v>1095</v>
      </c>
      <c r="G454" s="5">
        <v>1422</v>
      </c>
      <c r="H454" s="5">
        <v>5640</v>
      </c>
      <c r="I454" s="52">
        <v>1029</v>
      </c>
    </row>
    <row r="455" spans="1:9">
      <c r="A455" s="5">
        <v>3796</v>
      </c>
      <c r="B455" s="5">
        <v>949</v>
      </c>
      <c r="C455" s="5">
        <v>1192</v>
      </c>
      <c r="D455" s="52">
        <v>940</v>
      </c>
      <c r="F455" s="5">
        <v>949</v>
      </c>
      <c r="G455" s="5">
        <v>1192</v>
      </c>
      <c r="H455" s="5">
        <v>2694</v>
      </c>
      <c r="I455" s="52">
        <v>940</v>
      </c>
    </row>
    <row r="456" spans="1:9">
      <c r="A456" s="5">
        <v>28128</v>
      </c>
      <c r="B456" s="5">
        <v>2283</v>
      </c>
      <c r="C456" s="5">
        <v>3400</v>
      </c>
      <c r="D456" s="52">
        <v>2190</v>
      </c>
      <c r="F456" s="5">
        <v>2283</v>
      </c>
      <c r="G456" s="5">
        <v>3400</v>
      </c>
      <c r="H456" s="5">
        <v>4560</v>
      </c>
      <c r="I456" s="52">
        <v>2190</v>
      </c>
    </row>
    <row r="457" spans="1:9">
      <c r="A457" s="5">
        <v>7228</v>
      </c>
      <c r="B457" s="5">
        <v>1239</v>
      </c>
      <c r="C457" s="5">
        <v>1612</v>
      </c>
      <c r="D457" s="52">
        <v>1189</v>
      </c>
      <c r="F457" s="5">
        <v>1239</v>
      </c>
      <c r="G457" s="5">
        <v>1612</v>
      </c>
      <c r="H457" s="5">
        <v>5348</v>
      </c>
      <c r="I457" s="52">
        <v>1189</v>
      </c>
    </row>
    <row r="458" spans="1:9">
      <c r="A458" s="5">
        <v>5290</v>
      </c>
      <c r="B458" s="5">
        <v>1053</v>
      </c>
      <c r="C458" s="5">
        <v>1326</v>
      </c>
      <c r="D458" s="52">
        <v>994</v>
      </c>
      <c r="F458" s="5">
        <v>1053</v>
      </c>
      <c r="G458" s="5">
        <v>1326</v>
      </c>
      <c r="H458" s="5">
        <v>3578</v>
      </c>
      <c r="I458" s="52">
        <v>994</v>
      </c>
    </row>
    <row r="459" spans="1:9">
      <c r="A459" s="5">
        <v>55520</v>
      </c>
      <c r="B459" s="5">
        <v>4544</v>
      </c>
      <c r="C459" s="5">
        <v>6624</v>
      </c>
      <c r="D459" s="52">
        <v>3586</v>
      </c>
      <c r="F459" s="5">
        <v>4544</v>
      </c>
      <c r="G459" s="5">
        <v>6624</v>
      </c>
      <c r="H459" s="5">
        <v>47488</v>
      </c>
      <c r="I459" s="52">
        <v>3586</v>
      </c>
    </row>
    <row r="460" spans="1:9">
      <c r="A460" s="5">
        <v>5880</v>
      </c>
      <c r="B460" s="5">
        <v>1291</v>
      </c>
      <c r="C460" s="5">
        <v>1878</v>
      </c>
      <c r="D460" s="52">
        <v>1264</v>
      </c>
      <c r="F460" s="5">
        <v>1291</v>
      </c>
      <c r="G460" s="5">
        <v>1878</v>
      </c>
      <c r="H460" s="5">
        <v>4884</v>
      </c>
      <c r="I460" s="52">
        <v>1264</v>
      </c>
    </row>
    <row r="461" spans="1:9">
      <c r="A461" s="5">
        <v>10040</v>
      </c>
      <c r="B461" s="5">
        <v>1429</v>
      </c>
      <c r="C461" s="5">
        <v>2022</v>
      </c>
      <c r="D461" s="52">
        <v>1346</v>
      </c>
      <c r="F461" s="5">
        <v>1429</v>
      </c>
      <c r="G461" s="5">
        <v>2022</v>
      </c>
      <c r="H461" s="5">
        <v>6964</v>
      </c>
      <c r="I461" s="52">
        <v>1346</v>
      </c>
    </row>
    <row r="462" spans="1:9">
      <c r="A462" s="5">
        <v>153536</v>
      </c>
      <c r="B462" s="5">
        <v>1713</v>
      </c>
      <c r="C462" s="5">
        <v>2493</v>
      </c>
      <c r="D462" s="52">
        <v>1633</v>
      </c>
      <c r="F462" s="5">
        <v>1713</v>
      </c>
      <c r="G462" s="5">
        <v>2493</v>
      </c>
      <c r="H462" s="5">
        <v>5696</v>
      </c>
      <c r="I462" s="52">
        <v>1633</v>
      </c>
    </row>
    <row r="463" spans="1:9">
      <c r="A463" s="5">
        <v>158208</v>
      </c>
      <c r="B463" s="5">
        <v>2482</v>
      </c>
      <c r="C463" s="5">
        <v>3412</v>
      </c>
      <c r="D463" s="52">
        <v>2319</v>
      </c>
      <c r="F463" s="5">
        <v>2482</v>
      </c>
      <c r="G463" s="5">
        <v>3412</v>
      </c>
      <c r="H463" s="5">
        <v>20608</v>
      </c>
      <c r="I463" s="52">
        <v>2319</v>
      </c>
    </row>
    <row r="464" spans="1:9">
      <c r="A464" s="5">
        <v>6484</v>
      </c>
      <c r="B464" s="5">
        <v>1166</v>
      </c>
      <c r="C464" s="5">
        <v>1441</v>
      </c>
      <c r="D464" s="52">
        <v>1115</v>
      </c>
      <c r="F464" s="5">
        <v>1166</v>
      </c>
      <c r="G464" s="5">
        <v>1441</v>
      </c>
      <c r="H464" s="5">
        <v>4280</v>
      </c>
      <c r="I464" s="52">
        <v>1115</v>
      </c>
    </row>
    <row r="465" spans="1:9">
      <c r="A465" s="5">
        <v>4840</v>
      </c>
      <c r="B465" s="5">
        <v>949</v>
      </c>
      <c r="C465" s="5">
        <v>1116</v>
      </c>
      <c r="D465" s="52">
        <v>923</v>
      </c>
      <c r="F465" s="5">
        <v>949</v>
      </c>
      <c r="G465" s="5">
        <v>1116</v>
      </c>
      <c r="H465" s="5">
        <v>3370</v>
      </c>
      <c r="I465" s="52">
        <v>923</v>
      </c>
    </row>
    <row r="466" spans="1:9">
      <c r="A466" s="5">
        <v>15880</v>
      </c>
      <c r="B466" s="5">
        <v>1188</v>
      </c>
      <c r="C466" s="5">
        <v>1410</v>
      </c>
      <c r="D466" s="52">
        <v>1071</v>
      </c>
      <c r="F466" s="5">
        <v>1188</v>
      </c>
      <c r="G466" s="5">
        <v>1410</v>
      </c>
      <c r="H466" s="5">
        <v>13560</v>
      </c>
      <c r="I466" s="52">
        <v>1071</v>
      </c>
    </row>
    <row r="467" spans="1:9">
      <c r="A467" s="5">
        <v>15288</v>
      </c>
      <c r="B467" s="5">
        <v>1573</v>
      </c>
      <c r="C467" s="5">
        <v>2110</v>
      </c>
      <c r="D467" s="52">
        <v>1401</v>
      </c>
      <c r="F467" s="5">
        <v>1573</v>
      </c>
      <c r="G467" s="5">
        <v>2110</v>
      </c>
      <c r="H467" s="5">
        <v>13312</v>
      </c>
      <c r="I467" s="52">
        <v>1401</v>
      </c>
    </row>
    <row r="468" spans="1:9">
      <c r="A468" s="5">
        <v>9528</v>
      </c>
      <c r="B468" s="5">
        <v>1245</v>
      </c>
      <c r="C468" s="5">
        <v>1725</v>
      </c>
      <c r="D468" s="52">
        <v>1175</v>
      </c>
      <c r="F468" s="5">
        <v>1245</v>
      </c>
      <c r="G468" s="5">
        <v>1725</v>
      </c>
      <c r="H468" s="5">
        <v>6672</v>
      </c>
      <c r="I468" s="52">
        <v>1175</v>
      </c>
    </row>
    <row r="469" spans="1:9">
      <c r="A469" s="5">
        <v>9356</v>
      </c>
      <c r="B469" s="5">
        <v>448</v>
      </c>
      <c r="C469" s="5">
        <v>505</v>
      </c>
      <c r="D469" s="52">
        <v>381</v>
      </c>
      <c r="F469" s="5">
        <v>448</v>
      </c>
      <c r="G469" s="5">
        <v>505</v>
      </c>
      <c r="H469" s="5">
        <v>8460</v>
      </c>
      <c r="I469" s="52">
        <v>381</v>
      </c>
    </row>
    <row r="470" spans="1:9">
      <c r="A470" s="5">
        <v>7732</v>
      </c>
      <c r="B470" s="5">
        <v>1066</v>
      </c>
      <c r="C470" s="5">
        <v>1336</v>
      </c>
      <c r="D470" s="52">
        <v>1002</v>
      </c>
      <c r="F470" s="5">
        <v>1066</v>
      </c>
      <c r="G470" s="5">
        <v>1336</v>
      </c>
      <c r="H470" s="5">
        <v>4880</v>
      </c>
      <c r="I470" s="52">
        <v>1002</v>
      </c>
    </row>
    <row r="471" spans="1:9">
      <c r="A471" s="5">
        <v>5240</v>
      </c>
      <c r="B471" s="5">
        <v>857</v>
      </c>
      <c r="C471" s="5">
        <v>1020</v>
      </c>
      <c r="D471" s="52">
        <v>837</v>
      </c>
      <c r="F471" s="5">
        <v>857</v>
      </c>
      <c r="G471" s="5">
        <v>1020</v>
      </c>
      <c r="H471" s="5">
        <v>4232</v>
      </c>
      <c r="I471" s="52">
        <v>837</v>
      </c>
    </row>
    <row r="472" spans="1:9">
      <c r="A472" s="5">
        <v>7132</v>
      </c>
      <c r="B472" s="5">
        <v>1004</v>
      </c>
      <c r="C472" s="5">
        <v>1226</v>
      </c>
      <c r="D472" s="52">
        <v>944</v>
      </c>
      <c r="F472" s="5">
        <v>1004</v>
      </c>
      <c r="G472" s="5">
        <v>1226</v>
      </c>
      <c r="H472" s="5">
        <v>4736</v>
      </c>
      <c r="I472" s="52">
        <v>944</v>
      </c>
    </row>
    <row r="473" spans="1:9">
      <c r="A473" s="5">
        <v>21928</v>
      </c>
      <c r="B473" s="5">
        <v>1512</v>
      </c>
      <c r="C473" s="5">
        <v>1837</v>
      </c>
      <c r="D473" s="52">
        <v>1479</v>
      </c>
      <c r="F473" s="5">
        <v>1512</v>
      </c>
      <c r="G473" s="5">
        <v>1837</v>
      </c>
      <c r="H473" s="5">
        <v>3672</v>
      </c>
      <c r="I473" s="52">
        <v>1479</v>
      </c>
    </row>
    <row r="474" spans="1:9">
      <c r="A474" s="5">
        <v>5754</v>
      </c>
      <c r="B474" s="5">
        <v>1179</v>
      </c>
      <c r="C474" s="5">
        <v>1452</v>
      </c>
      <c r="D474" s="52">
        <v>1143</v>
      </c>
      <c r="F474" s="5">
        <v>1179</v>
      </c>
      <c r="G474" s="5">
        <v>1452</v>
      </c>
      <c r="H474" s="5">
        <v>3546</v>
      </c>
      <c r="I474" s="52">
        <v>1143</v>
      </c>
    </row>
    <row r="475" spans="1:9">
      <c r="A475" s="5">
        <v>37088</v>
      </c>
      <c r="B475" s="5">
        <v>2728</v>
      </c>
      <c r="C475" s="5">
        <v>3183</v>
      </c>
      <c r="D475" s="52">
        <v>2288</v>
      </c>
      <c r="F475" s="5">
        <v>2728</v>
      </c>
      <c r="G475" s="5">
        <v>3183</v>
      </c>
      <c r="H475" s="5">
        <v>34352</v>
      </c>
      <c r="I475" s="52">
        <v>2288</v>
      </c>
    </row>
    <row r="476" spans="1:9">
      <c r="A476" s="5">
        <v>39600</v>
      </c>
      <c r="B476" s="5">
        <v>572</v>
      </c>
      <c r="C476" s="5">
        <v>581</v>
      </c>
      <c r="D476" s="52">
        <v>496</v>
      </c>
      <c r="F476" s="5">
        <v>572</v>
      </c>
      <c r="G476" s="5">
        <v>581</v>
      </c>
      <c r="H476" s="5">
        <v>8176</v>
      </c>
      <c r="I476" s="52">
        <v>496</v>
      </c>
    </row>
    <row r="477" spans="1:9">
      <c r="A477" s="5">
        <v>5536</v>
      </c>
      <c r="B477" s="5">
        <v>1141</v>
      </c>
      <c r="C477" s="5">
        <v>1461</v>
      </c>
      <c r="D477" s="52">
        <v>1099</v>
      </c>
      <c r="F477" s="5">
        <v>1141</v>
      </c>
      <c r="G477" s="5">
        <v>1461</v>
      </c>
      <c r="H477" s="5">
        <v>3098</v>
      </c>
      <c r="I477" s="52">
        <v>1099</v>
      </c>
    </row>
    <row r="478" spans="1:9">
      <c r="A478" s="5">
        <v>6056</v>
      </c>
      <c r="B478" s="5">
        <v>1117</v>
      </c>
      <c r="C478" s="5">
        <v>1427</v>
      </c>
      <c r="D478" s="52">
        <v>1078</v>
      </c>
      <c r="F478" s="5">
        <v>1117</v>
      </c>
      <c r="G478" s="5">
        <v>1427</v>
      </c>
      <c r="H478" s="5">
        <v>3788</v>
      </c>
      <c r="I478" s="52">
        <v>1078</v>
      </c>
    </row>
    <row r="479" spans="1:9">
      <c r="A479" s="5">
        <v>11484</v>
      </c>
      <c r="B479" s="5">
        <v>1762</v>
      </c>
      <c r="C479" s="5">
        <v>2741</v>
      </c>
      <c r="D479" s="52">
        <v>1635</v>
      </c>
      <c r="F479" s="5">
        <v>1762</v>
      </c>
      <c r="G479" s="5">
        <v>2741</v>
      </c>
      <c r="H479" s="5">
        <v>5124</v>
      </c>
      <c r="I479" s="52">
        <v>1635</v>
      </c>
    </row>
    <row r="480" spans="1:9">
      <c r="A480" s="5">
        <v>4938</v>
      </c>
      <c r="B480" s="5">
        <v>66</v>
      </c>
      <c r="C480" s="5">
        <v>70</v>
      </c>
      <c r="D480" s="52">
        <v>63</v>
      </c>
      <c r="F480" s="5">
        <v>66</v>
      </c>
      <c r="G480" s="5">
        <v>70</v>
      </c>
      <c r="H480" s="5">
        <v>3804</v>
      </c>
      <c r="I480" s="52">
        <v>63</v>
      </c>
    </row>
    <row r="481" spans="1:9">
      <c r="A481" s="5">
        <v>66784</v>
      </c>
      <c r="B481" s="5">
        <v>2969</v>
      </c>
      <c r="C481" s="5">
        <v>3645</v>
      </c>
      <c r="D481" s="52">
        <v>2833</v>
      </c>
      <c r="F481" s="5">
        <v>2969</v>
      </c>
      <c r="G481" s="5">
        <v>3645</v>
      </c>
      <c r="H481" s="5">
        <v>11328</v>
      </c>
      <c r="I481" s="52">
        <v>2833</v>
      </c>
    </row>
    <row r="482" spans="1:9">
      <c r="A482" s="5">
        <v>5526</v>
      </c>
      <c r="B482" s="5">
        <v>1096</v>
      </c>
      <c r="C482" s="5">
        <v>1399</v>
      </c>
      <c r="D482" s="52">
        <v>1058</v>
      </c>
      <c r="F482" s="5">
        <v>1096</v>
      </c>
      <c r="G482" s="5">
        <v>1399</v>
      </c>
      <c r="H482" s="5">
        <v>3412</v>
      </c>
      <c r="I482" s="52">
        <v>1058</v>
      </c>
    </row>
    <row r="483" spans="1:9">
      <c r="A483" s="5">
        <v>5040</v>
      </c>
      <c r="B483" s="5">
        <v>1062</v>
      </c>
      <c r="C483" s="5">
        <v>1348</v>
      </c>
      <c r="D483" s="52">
        <v>1023</v>
      </c>
      <c r="F483" s="5">
        <v>1062</v>
      </c>
      <c r="G483" s="5">
        <v>1348</v>
      </c>
      <c r="H483" s="5">
        <v>3068</v>
      </c>
      <c r="I483" s="52">
        <v>1023</v>
      </c>
    </row>
    <row r="484" spans="1:9">
      <c r="A484" s="5">
        <v>5168</v>
      </c>
      <c r="B484" s="5">
        <v>66</v>
      </c>
      <c r="C484" s="5">
        <v>71</v>
      </c>
      <c r="D484" s="52">
        <v>59</v>
      </c>
      <c r="F484" s="5">
        <v>66</v>
      </c>
      <c r="G484" s="5">
        <v>71</v>
      </c>
      <c r="H484" s="5">
        <v>3996</v>
      </c>
      <c r="I484" s="52">
        <v>59</v>
      </c>
    </row>
    <row r="485" spans="1:9">
      <c r="A485" s="5">
        <v>5034</v>
      </c>
      <c r="B485" s="5">
        <v>1020</v>
      </c>
      <c r="C485" s="5">
        <v>1243</v>
      </c>
      <c r="D485" s="52">
        <v>993</v>
      </c>
      <c r="F485" s="5">
        <v>1020</v>
      </c>
      <c r="G485" s="5">
        <v>1243</v>
      </c>
      <c r="H485" s="5">
        <v>3094</v>
      </c>
      <c r="I485" s="52">
        <v>993</v>
      </c>
    </row>
    <row r="486" spans="1:9">
      <c r="A486" s="5">
        <v>4908</v>
      </c>
      <c r="B486" s="5">
        <v>957</v>
      </c>
      <c r="C486" s="5">
        <v>1153</v>
      </c>
      <c r="D486" s="52">
        <v>937</v>
      </c>
      <c r="F486" s="5">
        <v>957</v>
      </c>
      <c r="G486" s="5">
        <v>1153</v>
      </c>
      <c r="H486" s="5">
        <v>2842</v>
      </c>
      <c r="I486" s="52">
        <v>937</v>
      </c>
    </row>
    <row r="487" spans="1:9">
      <c r="A487" s="5">
        <v>9700</v>
      </c>
      <c r="B487" s="5">
        <v>1407</v>
      </c>
      <c r="C487" s="5">
        <v>2007</v>
      </c>
      <c r="D487" s="52">
        <v>1271</v>
      </c>
      <c r="F487" s="5">
        <v>1407</v>
      </c>
      <c r="G487" s="5">
        <v>2007</v>
      </c>
      <c r="H487" s="5">
        <v>4876</v>
      </c>
      <c r="I487" s="52">
        <v>1271</v>
      </c>
    </row>
    <row r="488" spans="1:9">
      <c r="A488" s="5">
        <v>4800</v>
      </c>
      <c r="B488" s="5">
        <v>975</v>
      </c>
      <c r="C488" s="5">
        <v>1278</v>
      </c>
      <c r="D488" s="52">
        <v>938</v>
      </c>
      <c r="F488" s="5">
        <v>975</v>
      </c>
      <c r="G488" s="5">
        <v>1278</v>
      </c>
      <c r="H488" s="5">
        <v>2820</v>
      </c>
      <c r="I488" s="52">
        <v>938</v>
      </c>
    </row>
    <row r="489" spans="1:9">
      <c r="A489" s="5">
        <v>5280</v>
      </c>
      <c r="B489" s="5">
        <v>951</v>
      </c>
      <c r="C489" s="5">
        <v>1237</v>
      </c>
      <c r="D489" s="52">
        <v>911</v>
      </c>
      <c r="F489" s="5">
        <v>951</v>
      </c>
      <c r="G489" s="5">
        <v>1237</v>
      </c>
      <c r="H489" s="5">
        <v>3300</v>
      </c>
      <c r="I489" s="52">
        <v>911</v>
      </c>
    </row>
    <row r="490" spans="1:9">
      <c r="A490" s="5">
        <v>6184</v>
      </c>
      <c r="B490" s="5">
        <v>956</v>
      </c>
      <c r="C490" s="5">
        <v>1140</v>
      </c>
      <c r="D490" s="52">
        <v>901</v>
      </c>
      <c r="F490" s="5">
        <v>956</v>
      </c>
      <c r="G490" s="5">
        <v>1140</v>
      </c>
      <c r="H490" s="5">
        <v>3502</v>
      </c>
      <c r="I490" s="52">
        <v>901</v>
      </c>
    </row>
    <row r="491" spans="1:9">
      <c r="A491" s="5">
        <v>45920</v>
      </c>
      <c r="B491" s="5">
        <v>753</v>
      </c>
      <c r="C491" s="5">
        <v>763</v>
      </c>
      <c r="D491" s="52">
        <v>655</v>
      </c>
      <c r="F491" s="5">
        <v>753</v>
      </c>
      <c r="G491" s="5">
        <v>763</v>
      </c>
      <c r="H491" s="5">
        <v>10720</v>
      </c>
      <c r="I491" s="52">
        <v>655</v>
      </c>
    </row>
    <row r="492" spans="1:9">
      <c r="A492" s="5">
        <v>8412</v>
      </c>
      <c r="B492" s="5">
        <v>1179</v>
      </c>
      <c r="C492" s="5">
        <v>1632</v>
      </c>
      <c r="D492" s="52">
        <v>1111</v>
      </c>
      <c r="F492" s="5">
        <v>1179</v>
      </c>
      <c r="G492" s="5">
        <v>1632</v>
      </c>
      <c r="H492" s="5">
        <v>5348</v>
      </c>
      <c r="I492" s="52">
        <v>1111</v>
      </c>
    </row>
    <row r="493" spans="1:9">
      <c r="A493" s="5">
        <v>5400</v>
      </c>
      <c r="B493" s="5">
        <v>810</v>
      </c>
      <c r="C493" s="5">
        <v>1003</v>
      </c>
      <c r="D493" s="52">
        <v>756</v>
      </c>
      <c r="F493" s="5">
        <v>810</v>
      </c>
      <c r="G493" s="5">
        <v>1003</v>
      </c>
      <c r="H493" s="5">
        <v>3230</v>
      </c>
      <c r="I493" s="52">
        <v>756</v>
      </c>
    </row>
    <row r="494" spans="1:9">
      <c r="A494" s="5">
        <v>4684</v>
      </c>
      <c r="B494" s="5">
        <v>733</v>
      </c>
      <c r="C494" s="5">
        <v>985</v>
      </c>
      <c r="D494" s="52">
        <v>708</v>
      </c>
      <c r="F494" s="5">
        <v>733</v>
      </c>
      <c r="G494" s="5">
        <v>985</v>
      </c>
      <c r="H494" s="5">
        <v>2876</v>
      </c>
      <c r="I494" s="52">
        <v>708</v>
      </c>
    </row>
    <row r="495" spans="1:9">
      <c r="A495" s="5">
        <v>3480</v>
      </c>
      <c r="B495" s="5">
        <v>537</v>
      </c>
      <c r="C495" s="5">
        <v>687</v>
      </c>
      <c r="D495" s="52">
        <v>508</v>
      </c>
      <c r="F495" s="5">
        <v>537</v>
      </c>
      <c r="G495" s="5">
        <v>687</v>
      </c>
      <c r="H495" s="5">
        <v>2104</v>
      </c>
      <c r="I495" s="52">
        <v>508</v>
      </c>
    </row>
    <row r="496" spans="1:9">
      <c r="A496" s="5">
        <v>3778</v>
      </c>
      <c r="B496" s="5">
        <v>625</v>
      </c>
      <c r="C496" s="5">
        <v>795</v>
      </c>
      <c r="D496" s="52">
        <v>572</v>
      </c>
      <c r="F496" s="5">
        <v>625</v>
      </c>
      <c r="G496" s="5">
        <v>795</v>
      </c>
      <c r="H496" s="5">
        <v>2388</v>
      </c>
      <c r="I496" s="52">
        <v>572</v>
      </c>
    </row>
    <row r="497" spans="1:9">
      <c r="A497" s="5">
        <v>4156</v>
      </c>
      <c r="B497" s="5">
        <v>626</v>
      </c>
      <c r="C497" s="5">
        <v>832</v>
      </c>
      <c r="D497" s="52">
        <v>574</v>
      </c>
      <c r="F497" s="5">
        <v>626</v>
      </c>
      <c r="G497" s="5">
        <v>832</v>
      </c>
      <c r="H497" s="5">
        <v>2452</v>
      </c>
      <c r="I497" s="52">
        <v>574</v>
      </c>
    </row>
    <row r="498" spans="1:9">
      <c r="A498" s="5">
        <v>4188</v>
      </c>
      <c r="B498" s="5">
        <v>564</v>
      </c>
      <c r="C498" s="5">
        <v>743</v>
      </c>
      <c r="D498" s="52">
        <v>524</v>
      </c>
      <c r="F498" s="5">
        <v>564</v>
      </c>
      <c r="G498" s="5">
        <v>743</v>
      </c>
      <c r="H498" s="5">
        <v>2200</v>
      </c>
      <c r="I498" s="52">
        <v>524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F88E-4F40-A042-989B-61DD28981374}">
  <dimension ref="A1:N498"/>
  <sheetViews>
    <sheetView zoomScale="75" workbookViewId="0">
      <selection activeCell="I2" sqref="I2"/>
    </sheetView>
  </sheetViews>
  <sheetFormatPr baseColWidth="10" defaultRowHeight="16"/>
  <cols>
    <col min="1" max="1" width="14.83203125" customWidth="1"/>
    <col min="2" max="2" width="13.1640625" customWidth="1"/>
    <col min="3" max="3" width="12.33203125" customWidth="1"/>
    <col min="4" max="4" width="13" customWidth="1"/>
    <col min="6" max="6" width="13.1640625" customWidth="1"/>
    <col min="7" max="7" width="13.33203125" customWidth="1"/>
    <col min="8" max="8" width="12.33203125" customWidth="1"/>
    <col min="9" max="9" width="13" customWidth="1"/>
  </cols>
  <sheetData>
    <row r="1" spans="1:14">
      <c r="A1" s="71" t="s">
        <v>79</v>
      </c>
      <c r="B1" s="81"/>
      <c r="C1" s="81"/>
      <c r="D1" s="72"/>
      <c r="F1" s="71" t="s">
        <v>80</v>
      </c>
      <c r="G1" s="81"/>
      <c r="H1" s="81"/>
      <c r="I1" s="72"/>
    </row>
    <row r="2" spans="1:14">
      <c r="A2" s="5" t="s">
        <v>0</v>
      </c>
      <c r="B2" s="5" t="s">
        <v>4</v>
      </c>
      <c r="C2" s="5" t="s">
        <v>7</v>
      </c>
      <c r="D2" s="5" t="s">
        <v>107</v>
      </c>
      <c r="F2" s="5" t="s">
        <v>4</v>
      </c>
      <c r="G2" s="5" t="s">
        <v>6</v>
      </c>
      <c r="H2" s="5" t="s">
        <v>7</v>
      </c>
      <c r="I2" s="5" t="s">
        <v>107</v>
      </c>
      <c r="K2" s="36">
        <f t="array" ref="K2:N6">LINEST(D3:D498,B3:C498,TRUE,TRUE)</f>
        <v>0.87586142149431345</v>
      </c>
      <c r="L2" s="24">
        <v>0.1568034625773074</v>
      </c>
      <c r="M2" s="24">
        <v>42.846236842142275</v>
      </c>
      <c r="N2" s="25" t="e">
        <v>#N/A</v>
      </c>
    </row>
    <row r="3" spans="1:14">
      <c r="A3" s="5">
        <v>2752</v>
      </c>
      <c r="B3" s="5">
        <v>159</v>
      </c>
      <c r="C3" s="5">
        <v>119</v>
      </c>
      <c r="D3" s="5">
        <v>109</v>
      </c>
      <c r="F3" s="5">
        <v>159</v>
      </c>
      <c r="G3" s="5">
        <v>1640</v>
      </c>
      <c r="H3" s="5">
        <v>119</v>
      </c>
      <c r="I3" s="5">
        <v>109</v>
      </c>
      <c r="K3" s="16">
        <v>4.0067269611847284E-2</v>
      </c>
      <c r="L3" s="17">
        <v>1.2262093214882978E-2</v>
      </c>
      <c r="M3" s="17">
        <v>28.608050459911524</v>
      </c>
      <c r="N3" s="43" t="e">
        <v>#N/A</v>
      </c>
    </row>
    <row r="4" spans="1:14">
      <c r="A4" s="5">
        <v>10460</v>
      </c>
      <c r="B4" s="5">
        <v>1674</v>
      </c>
      <c r="C4" s="5">
        <v>1108</v>
      </c>
      <c r="D4" s="5">
        <v>1361</v>
      </c>
      <c r="F4" s="5">
        <v>1674</v>
      </c>
      <c r="G4" s="5">
        <v>6112</v>
      </c>
      <c r="H4" s="5">
        <v>1108</v>
      </c>
      <c r="I4" s="5">
        <v>1361</v>
      </c>
      <c r="K4" s="16">
        <v>0.74512134677563624</v>
      </c>
      <c r="L4" s="17">
        <v>447.38812797949294</v>
      </c>
      <c r="M4" s="17" t="e">
        <v>#N/A</v>
      </c>
      <c r="N4" s="43" t="e">
        <v>#N/A</v>
      </c>
    </row>
    <row r="5" spans="1:14">
      <c r="A5" s="5">
        <v>2413</v>
      </c>
      <c r="B5" s="5">
        <v>154</v>
      </c>
      <c r="C5" s="5">
        <v>132</v>
      </c>
      <c r="D5" s="5">
        <v>113</v>
      </c>
      <c r="F5" s="5">
        <v>154</v>
      </c>
      <c r="G5" s="5">
        <v>1503</v>
      </c>
      <c r="H5" s="5">
        <v>132</v>
      </c>
      <c r="I5" s="5">
        <v>113</v>
      </c>
      <c r="K5" s="16">
        <v>720.62689305923072</v>
      </c>
      <c r="L5" s="17">
        <v>493</v>
      </c>
      <c r="M5" s="17" t="e">
        <v>#N/A</v>
      </c>
      <c r="N5" s="43" t="e">
        <v>#N/A</v>
      </c>
    </row>
    <row r="6" spans="1:14">
      <c r="A6" s="5">
        <v>50128</v>
      </c>
      <c r="B6" s="5">
        <v>1119</v>
      </c>
      <c r="C6" s="5">
        <v>1386</v>
      </c>
      <c r="D6" s="5">
        <v>790</v>
      </c>
      <c r="F6" s="5">
        <v>1119</v>
      </c>
      <c r="G6" s="5">
        <v>32048</v>
      </c>
      <c r="H6" s="5">
        <v>1386</v>
      </c>
      <c r="I6" s="5">
        <v>790</v>
      </c>
      <c r="K6" s="18">
        <v>288475790.3482399</v>
      </c>
      <c r="L6" s="44">
        <v>98676975.569098592</v>
      </c>
      <c r="M6" s="44" t="e">
        <v>#N/A</v>
      </c>
      <c r="N6" s="19" t="e">
        <v>#N/A</v>
      </c>
    </row>
    <row r="7" spans="1:14">
      <c r="A7" s="5">
        <v>7244</v>
      </c>
      <c r="B7" s="5">
        <v>580</v>
      </c>
      <c r="C7" s="5">
        <v>396</v>
      </c>
      <c r="D7" s="5">
        <v>410</v>
      </c>
      <c r="F7" s="5">
        <v>580</v>
      </c>
      <c r="G7" s="5">
        <v>3200</v>
      </c>
      <c r="H7" s="5">
        <v>396</v>
      </c>
      <c r="I7" s="5">
        <v>410</v>
      </c>
    </row>
    <row r="8" spans="1:14">
      <c r="A8" s="5">
        <v>10472</v>
      </c>
      <c r="B8" s="5">
        <v>1389</v>
      </c>
      <c r="C8" s="5">
        <v>1016</v>
      </c>
      <c r="D8" s="5">
        <v>1073</v>
      </c>
      <c r="F8" s="5">
        <v>1389</v>
      </c>
      <c r="G8" s="5">
        <v>7852</v>
      </c>
      <c r="H8" s="5">
        <v>1016</v>
      </c>
      <c r="I8" s="5">
        <v>1073</v>
      </c>
    </row>
    <row r="9" spans="1:14">
      <c r="A9" s="5">
        <v>11692</v>
      </c>
      <c r="B9" s="5">
        <v>364</v>
      </c>
      <c r="C9" s="5">
        <v>379</v>
      </c>
      <c r="D9" s="5">
        <v>265</v>
      </c>
      <c r="F9" s="5">
        <v>364</v>
      </c>
      <c r="G9" s="5">
        <v>9328</v>
      </c>
      <c r="H9" s="5">
        <v>379</v>
      </c>
      <c r="I9" s="5">
        <v>265</v>
      </c>
      <c r="K9" s="36">
        <f t="array" ref="K9:N13">LINEST(I3:I498,F3:H498,TRUE,TRUE)</f>
        <v>0.90427041681390852</v>
      </c>
      <c r="L9" s="24">
        <v>-3.4126684440026599E-3</v>
      </c>
      <c r="M9" s="24">
        <v>0.15642009766396872</v>
      </c>
      <c r="N9" s="25">
        <v>48.596651157537622</v>
      </c>
    </row>
    <row r="10" spans="1:14">
      <c r="A10" s="5">
        <v>13720</v>
      </c>
      <c r="B10" s="5">
        <v>305</v>
      </c>
      <c r="C10" s="5">
        <v>422</v>
      </c>
      <c r="D10" s="5">
        <v>232</v>
      </c>
      <c r="F10" s="5">
        <v>305</v>
      </c>
      <c r="G10" s="5">
        <v>11056</v>
      </c>
      <c r="H10" s="5">
        <v>422</v>
      </c>
      <c r="I10" s="5">
        <v>232</v>
      </c>
      <c r="K10" s="16">
        <v>4.9199526074452327E-2</v>
      </c>
      <c r="L10" s="17">
        <v>3.4297591275300526E-3</v>
      </c>
      <c r="M10" s="17">
        <v>1.2268268273255374E-2</v>
      </c>
      <c r="N10" s="43">
        <v>29.186235650149094</v>
      </c>
    </row>
    <row r="11" spans="1:14">
      <c r="A11" s="5">
        <v>11844</v>
      </c>
      <c r="B11" s="5">
        <v>1692</v>
      </c>
      <c r="C11" s="5">
        <v>1250</v>
      </c>
      <c r="D11" s="5">
        <v>1407</v>
      </c>
      <c r="F11" s="5">
        <v>1692</v>
      </c>
      <c r="G11" s="5">
        <v>7912</v>
      </c>
      <c r="H11" s="5">
        <v>1250</v>
      </c>
      <c r="I11" s="5">
        <v>1407</v>
      </c>
      <c r="K11" s="16">
        <v>0.7456332127416021</v>
      </c>
      <c r="L11" s="17">
        <v>447.39263880999863</v>
      </c>
      <c r="M11" s="17" t="e">
        <v>#N/A</v>
      </c>
      <c r="N11" s="43" t="e">
        <v>#N/A</v>
      </c>
    </row>
    <row r="12" spans="1:14">
      <c r="A12" s="5">
        <v>4694</v>
      </c>
      <c r="B12" s="5">
        <v>250</v>
      </c>
      <c r="C12" s="5">
        <v>199</v>
      </c>
      <c r="D12" s="5">
        <v>183</v>
      </c>
      <c r="F12" s="5">
        <v>250</v>
      </c>
      <c r="G12" s="5">
        <v>2324</v>
      </c>
      <c r="H12" s="5">
        <v>199</v>
      </c>
      <c r="I12" s="5">
        <v>183</v>
      </c>
      <c r="K12" s="16">
        <v>480.73826071247652</v>
      </c>
      <c r="L12" s="17">
        <v>492</v>
      </c>
      <c r="M12" s="17" t="e">
        <v>#N/A</v>
      </c>
      <c r="N12" s="43" t="e">
        <v>#N/A</v>
      </c>
    </row>
    <row r="13" spans="1:14">
      <c r="A13" s="5">
        <v>21744</v>
      </c>
      <c r="B13" s="5">
        <v>4540</v>
      </c>
      <c r="C13" s="5">
        <v>3798</v>
      </c>
      <c r="D13" s="5">
        <v>4100</v>
      </c>
      <c r="F13" s="5">
        <v>4540</v>
      </c>
      <c r="G13" s="5">
        <v>18952</v>
      </c>
      <c r="H13" s="5">
        <v>3798</v>
      </c>
      <c r="I13" s="5">
        <v>4100</v>
      </c>
      <c r="K13" s="18">
        <v>288673960.67274255</v>
      </c>
      <c r="L13" s="44">
        <v>98478805.24459596</v>
      </c>
      <c r="M13" s="44" t="e">
        <v>#N/A</v>
      </c>
      <c r="N13" s="19" t="e">
        <v>#N/A</v>
      </c>
    </row>
    <row r="14" spans="1:14">
      <c r="A14" s="5">
        <v>3112</v>
      </c>
      <c r="B14" s="5">
        <v>145</v>
      </c>
      <c r="C14" s="5">
        <v>165</v>
      </c>
      <c r="D14" s="5">
        <v>127</v>
      </c>
      <c r="F14" s="5">
        <v>145</v>
      </c>
      <c r="G14" s="5">
        <v>2174</v>
      </c>
      <c r="H14" s="5">
        <v>165</v>
      </c>
      <c r="I14" s="5">
        <v>127</v>
      </c>
    </row>
    <row r="15" spans="1:14">
      <c r="A15" s="5">
        <v>2847</v>
      </c>
      <c r="B15" s="5">
        <v>133</v>
      </c>
      <c r="C15" s="5">
        <v>152</v>
      </c>
      <c r="D15" s="5">
        <v>115</v>
      </c>
      <c r="F15" s="5">
        <v>133</v>
      </c>
      <c r="G15" s="5">
        <v>2072</v>
      </c>
      <c r="H15" s="5">
        <v>152</v>
      </c>
      <c r="I15" s="5">
        <v>115</v>
      </c>
    </row>
    <row r="16" spans="1:14">
      <c r="A16" s="5">
        <v>2549</v>
      </c>
      <c r="B16" s="5">
        <v>168</v>
      </c>
      <c r="C16" s="5">
        <v>183</v>
      </c>
      <c r="D16" s="5">
        <v>134</v>
      </c>
      <c r="F16" s="5">
        <v>168</v>
      </c>
      <c r="G16" s="5">
        <v>1917</v>
      </c>
      <c r="H16" s="5">
        <v>183</v>
      </c>
      <c r="I16" s="5">
        <v>134</v>
      </c>
    </row>
    <row r="17" spans="1:9">
      <c r="A17" s="5">
        <v>22784</v>
      </c>
      <c r="B17" s="5">
        <v>417</v>
      </c>
      <c r="C17" s="5">
        <v>684</v>
      </c>
      <c r="D17" s="5">
        <v>337</v>
      </c>
      <c r="F17" s="5">
        <v>417</v>
      </c>
      <c r="G17" s="5">
        <v>19312</v>
      </c>
      <c r="H17" s="5">
        <v>684</v>
      </c>
      <c r="I17" s="5">
        <v>337</v>
      </c>
    </row>
    <row r="18" spans="1:9">
      <c r="A18" s="5">
        <v>10060</v>
      </c>
      <c r="B18" s="5">
        <v>1425</v>
      </c>
      <c r="C18" s="5">
        <v>1162</v>
      </c>
      <c r="D18" s="5">
        <v>1209</v>
      </c>
      <c r="F18" s="5">
        <v>1425</v>
      </c>
      <c r="G18" s="5">
        <v>8548</v>
      </c>
      <c r="H18" s="5">
        <v>1162</v>
      </c>
      <c r="I18" s="5">
        <v>1209</v>
      </c>
    </row>
    <row r="19" spans="1:9">
      <c r="A19" s="5">
        <v>1722</v>
      </c>
      <c r="B19" s="5">
        <v>148</v>
      </c>
      <c r="C19" s="5">
        <v>123</v>
      </c>
      <c r="D19" s="5">
        <v>123</v>
      </c>
      <c r="F19" s="5">
        <v>148</v>
      </c>
      <c r="G19" s="5">
        <v>1050</v>
      </c>
      <c r="H19" s="5">
        <v>123</v>
      </c>
      <c r="I19" s="5">
        <v>123</v>
      </c>
    </row>
    <row r="20" spans="1:9">
      <c r="A20" s="5">
        <v>53264</v>
      </c>
      <c r="B20" s="5">
        <v>1655</v>
      </c>
      <c r="C20" s="5">
        <v>1307</v>
      </c>
      <c r="D20" s="5">
        <v>1103</v>
      </c>
      <c r="F20" s="5">
        <v>1655</v>
      </c>
      <c r="G20" s="5">
        <v>39776</v>
      </c>
      <c r="H20" s="5">
        <v>1307</v>
      </c>
      <c r="I20" s="5">
        <v>1103</v>
      </c>
    </row>
    <row r="21" spans="1:9">
      <c r="A21" s="5">
        <v>3930</v>
      </c>
      <c r="B21" s="5">
        <v>112</v>
      </c>
      <c r="C21" s="5">
        <v>101</v>
      </c>
      <c r="D21" s="5">
        <v>86</v>
      </c>
      <c r="F21" s="5">
        <v>112</v>
      </c>
      <c r="G21" s="5">
        <v>2410</v>
      </c>
      <c r="H21" s="5">
        <v>101</v>
      </c>
      <c r="I21" s="5">
        <v>86</v>
      </c>
    </row>
    <row r="22" spans="1:9">
      <c r="A22" s="5">
        <v>1591</v>
      </c>
      <c r="B22" s="5">
        <v>111</v>
      </c>
      <c r="C22" s="5">
        <v>100</v>
      </c>
      <c r="D22" s="5">
        <v>88</v>
      </c>
      <c r="F22" s="5">
        <v>111</v>
      </c>
      <c r="G22" s="5">
        <v>1161</v>
      </c>
      <c r="H22" s="5">
        <v>100</v>
      </c>
      <c r="I22" s="5">
        <v>88</v>
      </c>
    </row>
    <row r="23" spans="1:9">
      <c r="A23" s="5">
        <v>2848</v>
      </c>
      <c r="B23" s="5">
        <v>184</v>
      </c>
      <c r="C23" s="5">
        <v>157</v>
      </c>
      <c r="D23" s="5">
        <v>142</v>
      </c>
      <c r="F23" s="5">
        <v>184</v>
      </c>
      <c r="G23" s="5">
        <v>1963</v>
      </c>
      <c r="H23" s="5">
        <v>157</v>
      </c>
      <c r="I23" s="5">
        <v>142</v>
      </c>
    </row>
    <row r="24" spans="1:9">
      <c r="A24" s="5">
        <v>1384</v>
      </c>
      <c r="B24" s="5">
        <v>20</v>
      </c>
      <c r="C24" s="5">
        <v>15</v>
      </c>
      <c r="D24" s="5">
        <v>15</v>
      </c>
      <c r="F24" s="5">
        <v>20</v>
      </c>
      <c r="G24" s="5">
        <v>1172</v>
      </c>
      <c r="H24" s="5">
        <v>15</v>
      </c>
      <c r="I24" s="5">
        <v>15</v>
      </c>
    </row>
    <row r="25" spans="1:9">
      <c r="A25" s="5">
        <v>3454</v>
      </c>
      <c r="B25" s="5">
        <v>130</v>
      </c>
      <c r="C25" s="5">
        <v>106</v>
      </c>
      <c r="D25" s="5">
        <v>104</v>
      </c>
      <c r="F25" s="5">
        <v>130</v>
      </c>
      <c r="G25" s="5">
        <v>3100</v>
      </c>
      <c r="H25" s="5">
        <v>106</v>
      </c>
      <c r="I25" s="5">
        <v>104</v>
      </c>
    </row>
    <row r="26" spans="1:9">
      <c r="A26" s="5">
        <v>2723</v>
      </c>
      <c r="B26" s="5">
        <v>143</v>
      </c>
      <c r="C26" s="5">
        <v>143</v>
      </c>
      <c r="D26" s="5">
        <v>118</v>
      </c>
      <c r="F26" s="5">
        <v>143</v>
      </c>
      <c r="G26" s="5">
        <v>1621</v>
      </c>
      <c r="H26" s="5">
        <v>143</v>
      </c>
      <c r="I26" s="5">
        <v>118</v>
      </c>
    </row>
    <row r="27" spans="1:9">
      <c r="A27" s="5">
        <v>8488</v>
      </c>
      <c r="B27" s="5">
        <v>1489</v>
      </c>
      <c r="C27" s="5">
        <v>995</v>
      </c>
      <c r="D27" s="5">
        <v>1270</v>
      </c>
      <c r="F27" s="5">
        <v>1489</v>
      </c>
      <c r="G27" s="5">
        <v>5244</v>
      </c>
      <c r="H27" s="5">
        <v>995</v>
      </c>
      <c r="I27" s="5">
        <v>1270</v>
      </c>
    </row>
    <row r="28" spans="1:9">
      <c r="A28" s="5">
        <v>8284</v>
      </c>
      <c r="B28" s="5">
        <v>1711</v>
      </c>
      <c r="C28" s="5">
        <v>1200</v>
      </c>
      <c r="D28" s="5">
        <v>1462</v>
      </c>
      <c r="F28" s="5">
        <v>1711</v>
      </c>
      <c r="G28" s="5">
        <v>5372</v>
      </c>
      <c r="H28" s="5">
        <v>1200</v>
      </c>
      <c r="I28" s="5">
        <v>1462</v>
      </c>
    </row>
    <row r="29" spans="1:9">
      <c r="A29" s="5">
        <v>19552</v>
      </c>
      <c r="B29" s="5">
        <v>3420</v>
      </c>
      <c r="C29" s="5">
        <v>1779</v>
      </c>
      <c r="D29" s="5">
        <v>2531</v>
      </c>
      <c r="F29" s="5">
        <v>3420</v>
      </c>
      <c r="G29" s="5">
        <v>9824</v>
      </c>
      <c r="H29" s="5">
        <v>1779</v>
      </c>
      <c r="I29" s="5">
        <v>2531</v>
      </c>
    </row>
    <row r="30" spans="1:9">
      <c r="A30" s="5">
        <v>2478</v>
      </c>
      <c r="B30" s="5">
        <v>149</v>
      </c>
      <c r="C30" s="5">
        <v>166</v>
      </c>
      <c r="D30" s="5">
        <v>124</v>
      </c>
      <c r="F30" s="5">
        <v>149</v>
      </c>
      <c r="G30" s="5">
        <v>1443</v>
      </c>
      <c r="H30" s="5">
        <v>166</v>
      </c>
      <c r="I30" s="5">
        <v>124</v>
      </c>
    </row>
    <row r="31" spans="1:9">
      <c r="A31" s="5">
        <v>9560</v>
      </c>
      <c r="B31" s="5">
        <v>885</v>
      </c>
      <c r="C31" s="5">
        <v>621</v>
      </c>
      <c r="D31" s="5">
        <v>559</v>
      </c>
      <c r="F31" s="5">
        <v>885</v>
      </c>
      <c r="G31" s="5">
        <v>4748</v>
      </c>
      <c r="H31" s="5">
        <v>621</v>
      </c>
      <c r="I31" s="5">
        <v>559</v>
      </c>
    </row>
    <row r="32" spans="1:9">
      <c r="A32" s="5">
        <v>36208</v>
      </c>
      <c r="B32" s="5">
        <v>1728</v>
      </c>
      <c r="C32" s="5">
        <v>559</v>
      </c>
      <c r="D32" s="5">
        <v>1068</v>
      </c>
      <c r="F32" s="5">
        <v>1728</v>
      </c>
      <c r="G32" s="5">
        <v>14112</v>
      </c>
      <c r="H32" s="5">
        <v>559</v>
      </c>
      <c r="I32" s="5">
        <v>1068</v>
      </c>
    </row>
    <row r="33" spans="1:9">
      <c r="A33" s="5">
        <v>4940</v>
      </c>
      <c r="B33" s="5">
        <v>501</v>
      </c>
      <c r="C33" s="5">
        <v>273</v>
      </c>
      <c r="D33" s="5">
        <v>306</v>
      </c>
      <c r="F33" s="5">
        <v>501</v>
      </c>
      <c r="G33" s="5">
        <v>2930</v>
      </c>
      <c r="H33" s="5">
        <v>273</v>
      </c>
      <c r="I33" s="5">
        <v>306</v>
      </c>
    </row>
    <row r="34" spans="1:9">
      <c r="A34" s="5">
        <v>1683</v>
      </c>
      <c r="B34" s="5">
        <v>221</v>
      </c>
      <c r="C34" s="5">
        <v>131</v>
      </c>
      <c r="D34" s="5">
        <v>171</v>
      </c>
      <c r="F34" s="5">
        <v>221</v>
      </c>
      <c r="G34" s="5">
        <v>858</v>
      </c>
      <c r="H34" s="5">
        <v>131</v>
      </c>
      <c r="I34" s="5">
        <v>171</v>
      </c>
    </row>
    <row r="35" spans="1:9">
      <c r="A35" s="5">
        <v>5280</v>
      </c>
      <c r="B35" s="5">
        <v>345</v>
      </c>
      <c r="C35" s="5">
        <v>268</v>
      </c>
      <c r="D35" s="5">
        <v>237</v>
      </c>
      <c r="F35" s="5">
        <v>345</v>
      </c>
      <c r="G35" s="5">
        <v>2422</v>
      </c>
      <c r="H35" s="5">
        <v>268</v>
      </c>
      <c r="I35" s="5">
        <v>237</v>
      </c>
    </row>
    <row r="36" spans="1:9">
      <c r="A36" s="5">
        <v>3002</v>
      </c>
      <c r="B36" s="5">
        <v>247</v>
      </c>
      <c r="C36" s="5">
        <v>194</v>
      </c>
      <c r="D36" s="5">
        <v>185</v>
      </c>
      <c r="F36" s="5">
        <v>247</v>
      </c>
      <c r="G36" s="5">
        <v>1676</v>
      </c>
      <c r="H36" s="5">
        <v>194</v>
      </c>
      <c r="I36" s="5">
        <v>185</v>
      </c>
    </row>
    <row r="37" spans="1:9">
      <c r="A37" s="5">
        <v>3766</v>
      </c>
      <c r="B37" s="5">
        <v>431</v>
      </c>
      <c r="C37" s="5">
        <v>244</v>
      </c>
      <c r="D37" s="5">
        <v>260</v>
      </c>
      <c r="F37" s="5">
        <v>431</v>
      </c>
      <c r="G37" s="5">
        <v>2938</v>
      </c>
      <c r="H37" s="5">
        <v>244</v>
      </c>
      <c r="I37" s="5">
        <v>260</v>
      </c>
    </row>
    <row r="38" spans="1:9">
      <c r="A38" s="5">
        <v>4512</v>
      </c>
      <c r="B38" s="5">
        <v>431</v>
      </c>
      <c r="C38" s="5">
        <v>316</v>
      </c>
      <c r="D38" s="5">
        <v>284</v>
      </c>
      <c r="F38" s="5">
        <v>431</v>
      </c>
      <c r="G38" s="5">
        <v>2954</v>
      </c>
      <c r="H38" s="5">
        <v>316</v>
      </c>
      <c r="I38" s="5">
        <v>284</v>
      </c>
    </row>
    <row r="39" spans="1:9">
      <c r="A39" s="5">
        <v>2690</v>
      </c>
      <c r="B39" s="5">
        <v>226</v>
      </c>
      <c r="C39" s="5">
        <v>199</v>
      </c>
      <c r="D39" s="5">
        <v>168</v>
      </c>
      <c r="F39" s="5">
        <v>226</v>
      </c>
      <c r="G39" s="5">
        <v>1727</v>
      </c>
      <c r="H39" s="5">
        <v>199</v>
      </c>
      <c r="I39" s="5">
        <v>168</v>
      </c>
    </row>
    <row r="40" spans="1:9">
      <c r="A40" s="5">
        <v>19800</v>
      </c>
      <c r="B40" s="5">
        <v>805</v>
      </c>
      <c r="C40" s="5">
        <v>248</v>
      </c>
      <c r="D40" s="5">
        <v>424</v>
      </c>
      <c r="F40" s="5">
        <v>805</v>
      </c>
      <c r="G40" s="5">
        <v>2752</v>
      </c>
      <c r="H40" s="5">
        <v>248</v>
      </c>
      <c r="I40" s="5">
        <v>424</v>
      </c>
    </row>
    <row r="41" spans="1:9">
      <c r="A41" s="5">
        <v>17576</v>
      </c>
      <c r="B41" s="5">
        <v>6547</v>
      </c>
      <c r="C41" s="5">
        <v>4104</v>
      </c>
      <c r="D41" s="5">
        <v>5202</v>
      </c>
      <c r="F41" s="5">
        <v>6547</v>
      </c>
      <c r="G41" s="5">
        <v>11792</v>
      </c>
      <c r="H41" s="5">
        <v>4104</v>
      </c>
      <c r="I41" s="5">
        <v>5202</v>
      </c>
    </row>
    <row r="42" spans="1:9">
      <c r="A42" s="5">
        <v>3290</v>
      </c>
      <c r="B42" s="5">
        <v>402</v>
      </c>
      <c r="C42" s="5">
        <v>247</v>
      </c>
      <c r="D42" s="5">
        <v>284</v>
      </c>
      <c r="F42" s="5">
        <v>402</v>
      </c>
      <c r="G42" s="5">
        <v>2584</v>
      </c>
      <c r="H42" s="5">
        <v>247</v>
      </c>
      <c r="I42" s="5">
        <v>284</v>
      </c>
    </row>
    <row r="43" spans="1:9">
      <c r="A43" s="5">
        <v>13280</v>
      </c>
      <c r="B43" s="5">
        <v>2720</v>
      </c>
      <c r="C43" s="5">
        <v>1716</v>
      </c>
      <c r="D43" s="5">
        <v>1912</v>
      </c>
      <c r="F43" s="5">
        <v>2720</v>
      </c>
      <c r="G43" s="5">
        <v>9344</v>
      </c>
      <c r="H43" s="5">
        <v>1716</v>
      </c>
      <c r="I43" s="5">
        <v>1912</v>
      </c>
    </row>
    <row r="44" spans="1:9">
      <c r="A44" s="5">
        <v>18480</v>
      </c>
      <c r="B44" s="5">
        <v>460</v>
      </c>
      <c r="C44" s="5">
        <v>319</v>
      </c>
      <c r="D44" s="5">
        <v>366</v>
      </c>
      <c r="F44" s="5">
        <v>460</v>
      </c>
      <c r="G44" s="5">
        <v>6752</v>
      </c>
      <c r="H44" s="5">
        <v>319</v>
      </c>
      <c r="I44" s="5">
        <v>366</v>
      </c>
    </row>
    <row r="45" spans="1:9">
      <c r="A45" s="5">
        <v>7268</v>
      </c>
      <c r="B45" s="5">
        <v>12074</v>
      </c>
      <c r="C45" s="5">
        <v>1975</v>
      </c>
      <c r="D45" s="5">
        <v>2079</v>
      </c>
      <c r="F45" s="5">
        <v>12074</v>
      </c>
      <c r="G45" s="5">
        <v>7096</v>
      </c>
      <c r="H45" s="5">
        <v>1975</v>
      </c>
      <c r="I45" s="5">
        <v>2079</v>
      </c>
    </row>
    <row r="46" spans="1:9">
      <c r="A46" s="5">
        <v>2645</v>
      </c>
      <c r="B46" s="5">
        <v>170</v>
      </c>
      <c r="C46" s="5">
        <v>101</v>
      </c>
      <c r="D46" s="5">
        <v>109</v>
      </c>
      <c r="F46" s="5">
        <v>170</v>
      </c>
      <c r="G46" s="5">
        <v>1377</v>
      </c>
      <c r="H46" s="5">
        <v>101</v>
      </c>
      <c r="I46" s="5">
        <v>109</v>
      </c>
    </row>
    <row r="47" spans="1:9">
      <c r="A47" s="5">
        <v>4284</v>
      </c>
      <c r="B47" s="5">
        <v>513</v>
      </c>
      <c r="C47" s="5">
        <v>291</v>
      </c>
      <c r="D47" s="5">
        <v>316</v>
      </c>
      <c r="F47" s="5">
        <v>513</v>
      </c>
      <c r="G47" s="5">
        <v>3634</v>
      </c>
      <c r="H47" s="5">
        <v>291</v>
      </c>
      <c r="I47" s="5">
        <v>316</v>
      </c>
    </row>
    <row r="48" spans="1:9">
      <c r="A48" s="5">
        <v>7968</v>
      </c>
      <c r="B48" s="5">
        <v>223</v>
      </c>
      <c r="C48" s="5">
        <v>138</v>
      </c>
      <c r="D48" s="5">
        <v>158</v>
      </c>
      <c r="F48" s="5">
        <v>223</v>
      </c>
      <c r="G48" s="5">
        <v>3492</v>
      </c>
      <c r="H48" s="5">
        <v>138</v>
      </c>
      <c r="I48" s="5">
        <v>158</v>
      </c>
    </row>
    <row r="49" spans="1:9">
      <c r="A49" s="5">
        <v>16576</v>
      </c>
      <c r="B49" s="5">
        <v>4802</v>
      </c>
      <c r="C49" s="5">
        <v>3014</v>
      </c>
      <c r="D49" s="5">
        <v>3464</v>
      </c>
      <c r="F49" s="5">
        <v>4802</v>
      </c>
      <c r="G49" s="5">
        <v>12888</v>
      </c>
      <c r="H49" s="5">
        <v>3014</v>
      </c>
      <c r="I49" s="5">
        <v>3464</v>
      </c>
    </row>
    <row r="50" spans="1:9">
      <c r="A50" s="5">
        <v>1925</v>
      </c>
      <c r="B50" s="5">
        <v>126</v>
      </c>
      <c r="C50" s="5">
        <v>77</v>
      </c>
      <c r="D50" s="5">
        <v>83</v>
      </c>
      <c r="F50" s="5">
        <v>126</v>
      </c>
      <c r="G50" s="5">
        <v>1180</v>
      </c>
      <c r="H50" s="5">
        <v>77</v>
      </c>
      <c r="I50" s="5">
        <v>83</v>
      </c>
    </row>
    <row r="51" spans="1:9">
      <c r="A51" s="5">
        <v>3786</v>
      </c>
      <c r="B51" s="5">
        <v>450</v>
      </c>
      <c r="C51" s="5">
        <v>280</v>
      </c>
      <c r="D51" s="5">
        <v>283</v>
      </c>
      <c r="F51" s="5">
        <v>450</v>
      </c>
      <c r="G51" s="5">
        <v>3216</v>
      </c>
      <c r="H51" s="5">
        <v>280</v>
      </c>
      <c r="I51" s="5">
        <v>283</v>
      </c>
    </row>
    <row r="52" spans="1:9">
      <c r="A52" s="5">
        <v>1536</v>
      </c>
      <c r="B52" s="5">
        <v>99</v>
      </c>
      <c r="C52" s="5">
        <v>76</v>
      </c>
      <c r="D52" s="5">
        <v>76</v>
      </c>
      <c r="F52" s="5">
        <v>99</v>
      </c>
      <c r="G52" s="5">
        <v>1407</v>
      </c>
      <c r="H52" s="5">
        <v>76</v>
      </c>
      <c r="I52" s="5">
        <v>76</v>
      </c>
    </row>
    <row r="53" spans="1:9">
      <c r="A53" s="5">
        <v>1728</v>
      </c>
      <c r="B53" s="5">
        <v>95</v>
      </c>
      <c r="C53" s="5">
        <v>77</v>
      </c>
      <c r="D53" s="5">
        <v>65</v>
      </c>
      <c r="F53" s="5">
        <v>95</v>
      </c>
      <c r="G53" s="5">
        <v>1232</v>
      </c>
      <c r="H53" s="5">
        <v>77</v>
      </c>
      <c r="I53" s="5">
        <v>65</v>
      </c>
    </row>
    <row r="54" spans="1:9">
      <c r="A54" s="5">
        <v>25248</v>
      </c>
      <c r="B54" s="5">
        <v>863</v>
      </c>
      <c r="C54" s="5">
        <v>451</v>
      </c>
      <c r="D54" s="5">
        <v>467</v>
      </c>
      <c r="F54" s="5">
        <v>863</v>
      </c>
      <c r="G54" s="5">
        <v>8608</v>
      </c>
      <c r="H54" s="5">
        <v>451</v>
      </c>
      <c r="I54" s="5">
        <v>467</v>
      </c>
    </row>
    <row r="55" spans="1:9">
      <c r="A55" s="5">
        <v>4894</v>
      </c>
      <c r="B55" s="5">
        <v>264</v>
      </c>
      <c r="C55" s="5">
        <v>246</v>
      </c>
      <c r="D55" s="5">
        <v>181</v>
      </c>
      <c r="F55" s="5">
        <v>264</v>
      </c>
      <c r="G55" s="5">
        <v>2712</v>
      </c>
      <c r="H55" s="5">
        <v>246</v>
      </c>
      <c r="I55" s="5">
        <v>181</v>
      </c>
    </row>
    <row r="56" spans="1:9">
      <c r="A56" s="5">
        <v>2935</v>
      </c>
      <c r="B56" s="5">
        <v>401</v>
      </c>
      <c r="C56" s="5">
        <v>201</v>
      </c>
      <c r="D56" s="5">
        <v>182</v>
      </c>
      <c r="F56" s="5">
        <v>401</v>
      </c>
      <c r="G56" s="5">
        <v>2044</v>
      </c>
      <c r="H56" s="5">
        <v>201</v>
      </c>
      <c r="I56" s="5">
        <v>182</v>
      </c>
    </row>
    <row r="57" spans="1:9">
      <c r="A57" s="5">
        <v>2425</v>
      </c>
      <c r="B57" s="5">
        <v>433</v>
      </c>
      <c r="C57" s="5">
        <v>175</v>
      </c>
      <c r="D57" s="5">
        <v>213</v>
      </c>
      <c r="F57" s="5">
        <v>433</v>
      </c>
      <c r="G57" s="5">
        <v>1510</v>
      </c>
      <c r="H57" s="5">
        <v>175</v>
      </c>
      <c r="I57" s="5">
        <v>213</v>
      </c>
    </row>
    <row r="58" spans="1:9">
      <c r="A58" s="5">
        <v>16416</v>
      </c>
      <c r="B58" s="5">
        <v>539</v>
      </c>
      <c r="C58" s="5">
        <v>363</v>
      </c>
      <c r="D58" s="5">
        <v>411</v>
      </c>
      <c r="F58" s="5">
        <v>539</v>
      </c>
      <c r="G58" s="5">
        <v>9568</v>
      </c>
      <c r="H58" s="5">
        <v>363</v>
      </c>
      <c r="I58" s="5">
        <v>411</v>
      </c>
    </row>
    <row r="59" spans="1:9">
      <c r="A59" s="5">
        <v>5812</v>
      </c>
      <c r="B59" s="5">
        <v>301</v>
      </c>
      <c r="C59" s="5">
        <v>240</v>
      </c>
      <c r="D59" s="5">
        <v>204</v>
      </c>
      <c r="F59" s="5">
        <v>301</v>
      </c>
      <c r="G59" s="5">
        <v>2764</v>
      </c>
      <c r="H59" s="5">
        <v>240</v>
      </c>
      <c r="I59" s="5">
        <v>204</v>
      </c>
    </row>
    <row r="60" spans="1:9">
      <c r="A60" s="5">
        <v>2545</v>
      </c>
      <c r="B60" s="5">
        <v>167</v>
      </c>
      <c r="C60" s="5">
        <v>134</v>
      </c>
      <c r="D60" s="5">
        <v>131</v>
      </c>
      <c r="F60" s="5">
        <v>167</v>
      </c>
      <c r="G60" s="5">
        <v>1901</v>
      </c>
      <c r="H60" s="5">
        <v>134</v>
      </c>
      <c r="I60" s="5">
        <v>131</v>
      </c>
    </row>
    <row r="61" spans="1:9">
      <c r="A61" s="5">
        <v>2257</v>
      </c>
      <c r="B61" s="5">
        <v>327</v>
      </c>
      <c r="C61" s="5">
        <v>168</v>
      </c>
      <c r="D61" s="5">
        <v>173</v>
      </c>
      <c r="F61" s="5">
        <v>327</v>
      </c>
      <c r="G61" s="5">
        <v>1557</v>
      </c>
      <c r="H61" s="5">
        <v>168</v>
      </c>
      <c r="I61" s="5">
        <v>173</v>
      </c>
    </row>
    <row r="62" spans="1:9">
      <c r="A62" s="5">
        <v>27072</v>
      </c>
      <c r="B62" s="5">
        <v>487</v>
      </c>
      <c r="C62" s="5">
        <v>263</v>
      </c>
      <c r="D62" s="5">
        <v>304</v>
      </c>
      <c r="F62" s="5">
        <v>487</v>
      </c>
      <c r="G62" s="5">
        <v>9712</v>
      </c>
      <c r="H62" s="5">
        <v>263</v>
      </c>
      <c r="I62" s="5">
        <v>304</v>
      </c>
    </row>
    <row r="63" spans="1:9">
      <c r="A63" s="5">
        <v>10940</v>
      </c>
      <c r="B63" s="5">
        <v>591</v>
      </c>
      <c r="C63" s="5">
        <v>319</v>
      </c>
      <c r="D63" s="5">
        <v>335</v>
      </c>
      <c r="F63" s="5">
        <v>591</v>
      </c>
      <c r="G63" s="5">
        <v>5100</v>
      </c>
      <c r="H63" s="5">
        <v>319</v>
      </c>
      <c r="I63" s="5">
        <v>335</v>
      </c>
    </row>
    <row r="64" spans="1:9">
      <c r="A64" s="5">
        <v>50912</v>
      </c>
      <c r="B64" s="5">
        <v>952</v>
      </c>
      <c r="C64" s="5">
        <v>346</v>
      </c>
      <c r="D64" s="5">
        <v>513</v>
      </c>
      <c r="F64" s="5">
        <v>952</v>
      </c>
      <c r="G64" s="5">
        <v>12704</v>
      </c>
      <c r="H64" s="5">
        <v>346</v>
      </c>
      <c r="I64" s="5">
        <v>513</v>
      </c>
    </row>
    <row r="65" spans="1:9">
      <c r="A65" s="5">
        <v>28752</v>
      </c>
      <c r="B65" s="5">
        <v>1268</v>
      </c>
      <c r="C65" s="5">
        <v>408</v>
      </c>
      <c r="D65" s="5">
        <v>654</v>
      </c>
      <c r="F65" s="5">
        <v>1268</v>
      </c>
      <c r="G65" s="5">
        <v>7456</v>
      </c>
      <c r="H65" s="5">
        <v>408</v>
      </c>
      <c r="I65" s="5">
        <v>654</v>
      </c>
    </row>
    <row r="66" spans="1:9">
      <c r="A66" s="5">
        <v>27216</v>
      </c>
      <c r="B66" s="5">
        <v>540</v>
      </c>
      <c r="C66" s="5">
        <v>315</v>
      </c>
      <c r="D66" s="5">
        <v>335</v>
      </c>
      <c r="F66" s="5">
        <v>540</v>
      </c>
      <c r="G66" s="5">
        <v>7760</v>
      </c>
      <c r="H66" s="5">
        <v>315</v>
      </c>
      <c r="I66" s="5">
        <v>335</v>
      </c>
    </row>
    <row r="67" spans="1:9">
      <c r="A67" s="5">
        <v>2352</v>
      </c>
      <c r="B67" s="5">
        <v>258</v>
      </c>
      <c r="C67" s="5">
        <v>181</v>
      </c>
      <c r="D67" s="5">
        <v>182</v>
      </c>
      <c r="F67" s="5">
        <v>258</v>
      </c>
      <c r="G67" s="5">
        <v>1761</v>
      </c>
      <c r="H67" s="5">
        <v>181</v>
      </c>
      <c r="I67" s="5">
        <v>182</v>
      </c>
    </row>
    <row r="68" spans="1:9">
      <c r="A68" s="5">
        <v>3416</v>
      </c>
      <c r="B68" s="5">
        <v>641</v>
      </c>
      <c r="C68" s="5">
        <v>280</v>
      </c>
      <c r="D68" s="5">
        <v>298</v>
      </c>
      <c r="F68" s="5">
        <v>641</v>
      </c>
      <c r="G68" s="5">
        <v>2388</v>
      </c>
      <c r="H68" s="5">
        <v>280</v>
      </c>
      <c r="I68" s="5">
        <v>298</v>
      </c>
    </row>
    <row r="69" spans="1:9">
      <c r="A69" s="5">
        <v>2149</v>
      </c>
      <c r="B69" s="5">
        <v>219</v>
      </c>
      <c r="C69" s="5">
        <v>161</v>
      </c>
      <c r="D69" s="5">
        <v>156</v>
      </c>
      <c r="F69" s="5">
        <v>219</v>
      </c>
      <c r="G69" s="5">
        <v>1640</v>
      </c>
      <c r="H69" s="5">
        <v>161</v>
      </c>
      <c r="I69" s="5">
        <v>156</v>
      </c>
    </row>
    <row r="70" spans="1:9">
      <c r="A70" s="5">
        <v>53456</v>
      </c>
      <c r="B70" s="5">
        <v>1469</v>
      </c>
      <c r="C70" s="5">
        <v>884</v>
      </c>
      <c r="D70" s="5">
        <v>995</v>
      </c>
      <c r="F70" s="5">
        <v>1469</v>
      </c>
      <c r="G70" s="5">
        <v>14912</v>
      </c>
      <c r="H70" s="5">
        <v>884</v>
      </c>
      <c r="I70" s="5">
        <v>995</v>
      </c>
    </row>
    <row r="71" spans="1:9">
      <c r="A71" s="5">
        <v>2168</v>
      </c>
      <c r="B71" s="5">
        <v>202</v>
      </c>
      <c r="C71" s="5">
        <v>171</v>
      </c>
      <c r="D71" s="5">
        <v>168</v>
      </c>
      <c r="F71" s="5">
        <v>202</v>
      </c>
      <c r="G71" s="5">
        <v>1539</v>
      </c>
      <c r="H71" s="5">
        <v>171</v>
      </c>
      <c r="I71" s="5">
        <v>168</v>
      </c>
    </row>
    <row r="72" spans="1:9">
      <c r="A72" s="5">
        <v>3102</v>
      </c>
      <c r="B72" s="5">
        <v>512</v>
      </c>
      <c r="C72" s="5">
        <v>275</v>
      </c>
      <c r="D72" s="5">
        <v>288</v>
      </c>
      <c r="F72" s="5">
        <v>512</v>
      </c>
      <c r="G72" s="5">
        <v>1780</v>
      </c>
      <c r="H72" s="5">
        <v>275</v>
      </c>
      <c r="I72" s="5">
        <v>288</v>
      </c>
    </row>
    <row r="73" spans="1:9">
      <c r="A73" s="5">
        <v>39344</v>
      </c>
      <c r="B73" s="5">
        <v>695</v>
      </c>
      <c r="C73" s="5">
        <v>336</v>
      </c>
      <c r="D73" s="5">
        <v>460</v>
      </c>
      <c r="F73" s="5">
        <v>695</v>
      </c>
      <c r="G73" s="5">
        <v>11392</v>
      </c>
      <c r="H73" s="5">
        <v>336</v>
      </c>
      <c r="I73" s="5">
        <v>460</v>
      </c>
    </row>
    <row r="74" spans="1:9">
      <c r="A74" s="5">
        <v>100768</v>
      </c>
      <c r="B74" s="5">
        <v>2331</v>
      </c>
      <c r="C74" s="5">
        <v>885</v>
      </c>
      <c r="D74" s="5">
        <v>1735</v>
      </c>
      <c r="F74" s="5">
        <v>2331</v>
      </c>
      <c r="G74" s="5">
        <v>18880</v>
      </c>
      <c r="H74" s="5">
        <v>885</v>
      </c>
      <c r="I74" s="5">
        <v>1735</v>
      </c>
    </row>
    <row r="75" spans="1:9">
      <c r="A75" s="5">
        <v>9056</v>
      </c>
      <c r="B75" s="5">
        <v>1153</v>
      </c>
      <c r="C75" s="5">
        <v>740</v>
      </c>
      <c r="D75" s="5">
        <v>847</v>
      </c>
      <c r="F75" s="5">
        <v>1153</v>
      </c>
      <c r="G75" s="5">
        <v>5180</v>
      </c>
      <c r="H75" s="5">
        <v>740</v>
      </c>
      <c r="I75" s="5">
        <v>847</v>
      </c>
    </row>
    <row r="76" spans="1:9">
      <c r="A76" s="5">
        <v>11444</v>
      </c>
      <c r="B76" s="5">
        <v>717</v>
      </c>
      <c r="C76" s="5">
        <v>438</v>
      </c>
      <c r="D76" s="5">
        <v>418</v>
      </c>
      <c r="F76" s="5">
        <v>717</v>
      </c>
      <c r="G76" s="5">
        <v>4320</v>
      </c>
      <c r="H76" s="5">
        <v>438</v>
      </c>
      <c r="I76" s="5">
        <v>418</v>
      </c>
    </row>
    <row r="77" spans="1:9">
      <c r="A77" s="5">
        <v>13544</v>
      </c>
      <c r="B77" s="5">
        <v>667</v>
      </c>
      <c r="C77" s="5">
        <v>447</v>
      </c>
      <c r="D77" s="5">
        <v>458</v>
      </c>
      <c r="F77" s="5">
        <v>667</v>
      </c>
      <c r="G77" s="5">
        <v>11760</v>
      </c>
      <c r="H77" s="5">
        <v>447</v>
      </c>
      <c r="I77" s="5">
        <v>458</v>
      </c>
    </row>
    <row r="78" spans="1:9">
      <c r="A78" s="5">
        <v>37376</v>
      </c>
      <c r="B78" s="5">
        <v>1341</v>
      </c>
      <c r="C78" s="5">
        <v>724</v>
      </c>
      <c r="D78" s="5">
        <v>808</v>
      </c>
      <c r="F78" s="5">
        <v>1341</v>
      </c>
      <c r="G78" s="5">
        <v>10880</v>
      </c>
      <c r="H78" s="5">
        <v>724</v>
      </c>
      <c r="I78" s="5">
        <v>808</v>
      </c>
    </row>
    <row r="79" spans="1:9">
      <c r="A79" s="5">
        <v>1228</v>
      </c>
      <c r="B79" s="5">
        <v>19</v>
      </c>
      <c r="C79" s="5">
        <v>17</v>
      </c>
      <c r="D79" s="5">
        <v>17</v>
      </c>
      <c r="F79" s="5">
        <v>19</v>
      </c>
      <c r="G79" s="5">
        <v>1228</v>
      </c>
      <c r="H79" s="5">
        <v>17</v>
      </c>
      <c r="I79" s="5">
        <v>17</v>
      </c>
    </row>
    <row r="80" spans="1:9">
      <c r="A80" s="5">
        <v>22984</v>
      </c>
      <c r="B80" s="5">
        <v>542</v>
      </c>
      <c r="C80" s="5">
        <v>262</v>
      </c>
      <c r="D80" s="5">
        <v>374</v>
      </c>
      <c r="F80" s="5">
        <v>542</v>
      </c>
      <c r="G80" s="5">
        <v>4968</v>
      </c>
      <c r="H80" s="5">
        <v>262</v>
      </c>
      <c r="I80" s="5">
        <v>374</v>
      </c>
    </row>
    <row r="81" spans="1:9">
      <c r="A81" s="5">
        <v>1445</v>
      </c>
      <c r="B81" s="5">
        <v>211</v>
      </c>
      <c r="C81" s="5">
        <v>154</v>
      </c>
      <c r="D81" s="5">
        <v>167</v>
      </c>
      <c r="F81" s="5">
        <v>211</v>
      </c>
      <c r="G81" s="5">
        <v>1005</v>
      </c>
      <c r="H81" s="5">
        <v>154</v>
      </c>
      <c r="I81" s="5">
        <v>167</v>
      </c>
    </row>
    <row r="82" spans="1:9">
      <c r="A82" s="5">
        <v>3754</v>
      </c>
      <c r="B82" s="5">
        <v>2085</v>
      </c>
      <c r="C82" s="5">
        <v>598</v>
      </c>
      <c r="D82" s="5">
        <v>640</v>
      </c>
      <c r="F82" s="5">
        <v>2085</v>
      </c>
      <c r="G82" s="5">
        <v>3224</v>
      </c>
      <c r="H82" s="5">
        <v>598</v>
      </c>
      <c r="I82" s="5">
        <v>640</v>
      </c>
    </row>
    <row r="83" spans="1:9">
      <c r="A83" s="5">
        <v>8728</v>
      </c>
      <c r="B83" s="5">
        <v>2828</v>
      </c>
      <c r="C83" s="5">
        <v>2099</v>
      </c>
      <c r="D83" s="5">
        <v>2235</v>
      </c>
      <c r="F83" s="5">
        <v>2828</v>
      </c>
      <c r="G83" s="5">
        <v>7344</v>
      </c>
      <c r="H83" s="5">
        <v>2099</v>
      </c>
      <c r="I83" s="5">
        <v>2235</v>
      </c>
    </row>
    <row r="84" spans="1:9">
      <c r="A84" s="5">
        <v>5990</v>
      </c>
      <c r="B84" s="5">
        <v>512</v>
      </c>
      <c r="C84" s="5">
        <v>428</v>
      </c>
      <c r="D84" s="5">
        <v>361</v>
      </c>
      <c r="F84" s="5">
        <v>512</v>
      </c>
      <c r="G84" s="5">
        <v>2628</v>
      </c>
      <c r="H84" s="5">
        <v>428</v>
      </c>
      <c r="I84" s="5">
        <v>361</v>
      </c>
    </row>
    <row r="85" spans="1:9">
      <c r="A85" s="5">
        <v>4582</v>
      </c>
      <c r="B85" s="5">
        <v>431</v>
      </c>
      <c r="C85" s="5">
        <v>305</v>
      </c>
      <c r="D85" s="5">
        <v>306</v>
      </c>
      <c r="F85" s="5">
        <v>431</v>
      </c>
      <c r="G85" s="5">
        <v>1722</v>
      </c>
      <c r="H85" s="5">
        <v>305</v>
      </c>
      <c r="I85" s="5">
        <v>306</v>
      </c>
    </row>
    <row r="86" spans="1:9">
      <c r="A86" s="5">
        <v>2938</v>
      </c>
      <c r="B86" s="5">
        <v>379</v>
      </c>
      <c r="C86" s="5">
        <v>236</v>
      </c>
      <c r="D86" s="5">
        <v>243</v>
      </c>
      <c r="F86" s="5">
        <v>379</v>
      </c>
      <c r="G86" s="5">
        <v>1848</v>
      </c>
      <c r="H86" s="5">
        <v>236</v>
      </c>
      <c r="I86" s="5">
        <v>243</v>
      </c>
    </row>
    <row r="87" spans="1:9">
      <c r="A87" s="5">
        <v>6692</v>
      </c>
      <c r="B87" s="5">
        <v>141</v>
      </c>
      <c r="C87" s="5">
        <v>156</v>
      </c>
      <c r="D87" s="5">
        <v>108</v>
      </c>
      <c r="F87" s="5">
        <v>141</v>
      </c>
      <c r="G87" s="5">
        <v>3336</v>
      </c>
      <c r="H87" s="5">
        <v>156</v>
      </c>
      <c r="I87" s="5">
        <v>108</v>
      </c>
    </row>
    <row r="88" spans="1:9">
      <c r="A88" s="5">
        <v>2566</v>
      </c>
      <c r="B88" s="5">
        <v>469</v>
      </c>
      <c r="C88" s="5">
        <v>266</v>
      </c>
      <c r="D88" s="5">
        <v>280</v>
      </c>
      <c r="F88" s="5">
        <v>469</v>
      </c>
      <c r="G88" s="5">
        <v>1806</v>
      </c>
      <c r="H88" s="5">
        <v>266</v>
      </c>
      <c r="I88" s="5">
        <v>280</v>
      </c>
    </row>
    <row r="89" spans="1:9">
      <c r="A89" s="5">
        <v>21176</v>
      </c>
      <c r="B89" s="5">
        <v>329</v>
      </c>
      <c r="C89" s="5">
        <v>185</v>
      </c>
      <c r="D89" s="5">
        <v>228</v>
      </c>
      <c r="F89" s="5">
        <v>329</v>
      </c>
      <c r="G89" s="5">
        <v>5248</v>
      </c>
      <c r="H89" s="5">
        <v>185</v>
      </c>
      <c r="I89" s="5">
        <v>228</v>
      </c>
    </row>
    <row r="90" spans="1:9">
      <c r="A90" s="5">
        <v>4012</v>
      </c>
      <c r="B90" s="5">
        <v>477</v>
      </c>
      <c r="C90" s="5">
        <v>403</v>
      </c>
      <c r="D90" s="5">
        <v>319</v>
      </c>
      <c r="F90" s="5">
        <v>477</v>
      </c>
      <c r="G90" s="5">
        <v>2218</v>
      </c>
      <c r="H90" s="5">
        <v>403</v>
      </c>
      <c r="I90" s="5">
        <v>319</v>
      </c>
    </row>
    <row r="91" spans="1:9">
      <c r="A91" s="5">
        <v>1531</v>
      </c>
      <c r="B91" s="5">
        <v>1359</v>
      </c>
      <c r="C91" s="5">
        <v>143</v>
      </c>
      <c r="D91" s="5">
        <v>189</v>
      </c>
      <c r="F91" s="5">
        <v>1359</v>
      </c>
      <c r="G91" s="5">
        <v>690</v>
      </c>
      <c r="H91" s="5">
        <v>143</v>
      </c>
      <c r="I91" s="5">
        <v>189</v>
      </c>
    </row>
    <row r="92" spans="1:9">
      <c r="A92" s="5">
        <v>2938</v>
      </c>
      <c r="B92" s="5">
        <v>483</v>
      </c>
      <c r="C92" s="5">
        <v>287</v>
      </c>
      <c r="D92" s="5">
        <v>283</v>
      </c>
      <c r="F92" s="5">
        <v>483</v>
      </c>
      <c r="G92" s="5">
        <v>2078</v>
      </c>
      <c r="H92" s="5">
        <v>287</v>
      </c>
      <c r="I92" s="5">
        <v>283</v>
      </c>
    </row>
    <row r="93" spans="1:9">
      <c r="A93" s="5">
        <v>24720</v>
      </c>
      <c r="B93" s="5">
        <v>850</v>
      </c>
      <c r="C93" s="5">
        <v>504</v>
      </c>
      <c r="D93" s="5">
        <v>564</v>
      </c>
      <c r="F93" s="5">
        <v>850</v>
      </c>
      <c r="G93" s="5">
        <v>8120</v>
      </c>
      <c r="H93" s="5">
        <v>504</v>
      </c>
      <c r="I93" s="5">
        <v>564</v>
      </c>
    </row>
    <row r="94" spans="1:9">
      <c r="A94" s="5">
        <v>2219</v>
      </c>
      <c r="B94" s="5">
        <v>329</v>
      </c>
      <c r="C94" s="5">
        <v>221</v>
      </c>
      <c r="D94" s="5">
        <v>220</v>
      </c>
      <c r="F94" s="5">
        <v>329</v>
      </c>
      <c r="G94" s="5">
        <v>1495</v>
      </c>
      <c r="H94" s="5">
        <v>221</v>
      </c>
      <c r="I94" s="5">
        <v>220</v>
      </c>
    </row>
    <row r="95" spans="1:9">
      <c r="A95" s="5">
        <v>4732</v>
      </c>
      <c r="B95" s="5">
        <v>518</v>
      </c>
      <c r="C95" s="5">
        <v>445</v>
      </c>
      <c r="D95" s="5">
        <v>352</v>
      </c>
      <c r="F95" s="5">
        <v>518</v>
      </c>
      <c r="G95" s="5">
        <v>3136</v>
      </c>
      <c r="H95" s="5">
        <v>445</v>
      </c>
      <c r="I95" s="5">
        <v>352</v>
      </c>
    </row>
    <row r="96" spans="1:9">
      <c r="A96" s="5">
        <v>2225</v>
      </c>
      <c r="B96" s="5">
        <v>289</v>
      </c>
      <c r="C96" s="5">
        <v>233</v>
      </c>
      <c r="D96" s="5">
        <v>216</v>
      </c>
      <c r="F96" s="5">
        <v>289</v>
      </c>
      <c r="G96" s="5">
        <v>1389</v>
      </c>
      <c r="H96" s="5">
        <v>233</v>
      </c>
      <c r="I96" s="5">
        <v>216</v>
      </c>
    </row>
    <row r="97" spans="1:9">
      <c r="A97" s="5">
        <v>2626</v>
      </c>
      <c r="B97" s="5">
        <v>299</v>
      </c>
      <c r="C97" s="5">
        <v>244</v>
      </c>
      <c r="D97" s="5">
        <v>213</v>
      </c>
      <c r="F97" s="5">
        <v>299</v>
      </c>
      <c r="G97" s="5">
        <v>1605</v>
      </c>
      <c r="H97" s="5">
        <v>244</v>
      </c>
      <c r="I97" s="5">
        <v>213</v>
      </c>
    </row>
    <row r="98" spans="1:9">
      <c r="A98" s="5">
        <v>3090</v>
      </c>
      <c r="B98" s="5">
        <v>360</v>
      </c>
      <c r="C98" s="5">
        <v>293</v>
      </c>
      <c r="D98" s="5">
        <v>257</v>
      </c>
      <c r="F98" s="5">
        <v>360</v>
      </c>
      <c r="G98" s="5">
        <v>1796</v>
      </c>
      <c r="H98" s="5">
        <v>293</v>
      </c>
      <c r="I98" s="5">
        <v>257</v>
      </c>
    </row>
    <row r="99" spans="1:9">
      <c r="A99" s="5">
        <v>1101</v>
      </c>
      <c r="B99" s="5">
        <v>2418</v>
      </c>
      <c r="C99" s="5">
        <v>220</v>
      </c>
      <c r="D99" s="5">
        <v>287</v>
      </c>
      <c r="F99" s="5">
        <v>2418</v>
      </c>
      <c r="G99" s="5">
        <v>704</v>
      </c>
      <c r="H99" s="5">
        <v>220</v>
      </c>
      <c r="I99" s="5">
        <v>287</v>
      </c>
    </row>
    <row r="100" spans="1:9">
      <c r="A100" s="5">
        <v>2819</v>
      </c>
      <c r="B100" s="5">
        <v>303</v>
      </c>
      <c r="C100" s="5">
        <v>240</v>
      </c>
      <c r="D100" s="5">
        <v>218</v>
      </c>
      <c r="F100" s="5">
        <v>303</v>
      </c>
      <c r="G100" s="5">
        <v>1622</v>
      </c>
      <c r="H100" s="5">
        <v>240</v>
      </c>
      <c r="I100" s="5">
        <v>218</v>
      </c>
    </row>
    <row r="101" spans="1:9">
      <c r="A101" s="5">
        <v>12468</v>
      </c>
      <c r="B101" s="5">
        <v>2576</v>
      </c>
      <c r="C101" s="5">
        <v>1661</v>
      </c>
      <c r="D101" s="5">
        <v>1966</v>
      </c>
      <c r="F101" s="5">
        <v>2576</v>
      </c>
      <c r="G101" s="5">
        <v>7636</v>
      </c>
      <c r="H101" s="5">
        <v>1661</v>
      </c>
      <c r="I101" s="5">
        <v>1966</v>
      </c>
    </row>
    <row r="102" spans="1:9">
      <c r="A102" s="5">
        <v>12776</v>
      </c>
      <c r="B102" s="5">
        <v>881</v>
      </c>
      <c r="C102" s="5">
        <v>575</v>
      </c>
      <c r="D102" s="5">
        <v>539</v>
      </c>
      <c r="F102" s="5">
        <v>881</v>
      </c>
      <c r="G102" s="5">
        <v>7800</v>
      </c>
      <c r="H102" s="5">
        <v>575</v>
      </c>
      <c r="I102" s="5">
        <v>539</v>
      </c>
    </row>
    <row r="103" spans="1:9">
      <c r="A103" s="5">
        <v>1357</v>
      </c>
      <c r="B103" s="5">
        <v>55</v>
      </c>
      <c r="C103" s="5">
        <v>32</v>
      </c>
      <c r="D103" s="5">
        <v>37</v>
      </c>
      <c r="F103" s="5">
        <v>55</v>
      </c>
      <c r="G103" s="5">
        <v>1120</v>
      </c>
      <c r="H103" s="5">
        <v>32</v>
      </c>
      <c r="I103" s="5">
        <v>37</v>
      </c>
    </row>
    <row r="104" spans="1:9">
      <c r="A104" s="5">
        <v>68896</v>
      </c>
      <c r="B104" s="5">
        <v>1952</v>
      </c>
      <c r="C104" s="5">
        <v>1354</v>
      </c>
      <c r="D104" s="5">
        <v>1326</v>
      </c>
      <c r="F104" s="5">
        <v>1952</v>
      </c>
      <c r="G104" s="5">
        <v>19840</v>
      </c>
      <c r="H104" s="5">
        <v>1354</v>
      </c>
      <c r="I104" s="5">
        <v>1326</v>
      </c>
    </row>
    <row r="105" spans="1:9">
      <c r="A105" s="5">
        <v>1711</v>
      </c>
      <c r="B105" s="5">
        <v>339</v>
      </c>
      <c r="C105" s="5">
        <v>205</v>
      </c>
      <c r="D105" s="5">
        <v>245</v>
      </c>
      <c r="F105" s="5">
        <v>339</v>
      </c>
      <c r="G105" s="5">
        <v>1118</v>
      </c>
      <c r="H105" s="5">
        <v>205</v>
      </c>
      <c r="I105" s="5">
        <v>245</v>
      </c>
    </row>
    <row r="106" spans="1:9">
      <c r="A106" s="5">
        <v>1388</v>
      </c>
      <c r="B106" s="5">
        <v>931</v>
      </c>
      <c r="C106" s="5">
        <v>172</v>
      </c>
      <c r="D106" s="5">
        <v>219</v>
      </c>
      <c r="F106" s="5">
        <v>931</v>
      </c>
      <c r="G106" s="5">
        <v>1214</v>
      </c>
      <c r="H106" s="5">
        <v>172</v>
      </c>
      <c r="I106" s="5">
        <v>219</v>
      </c>
    </row>
    <row r="107" spans="1:9">
      <c r="A107" s="5">
        <v>2645</v>
      </c>
      <c r="B107" s="5">
        <v>482</v>
      </c>
      <c r="C107" s="5">
        <v>265</v>
      </c>
      <c r="D107" s="5">
        <v>315</v>
      </c>
      <c r="F107" s="5">
        <v>482</v>
      </c>
      <c r="G107" s="5">
        <v>2101</v>
      </c>
      <c r="H107" s="5">
        <v>265</v>
      </c>
      <c r="I107" s="5">
        <v>315</v>
      </c>
    </row>
    <row r="108" spans="1:9">
      <c r="A108" s="5">
        <v>70144</v>
      </c>
      <c r="B108" s="5">
        <v>4782</v>
      </c>
      <c r="C108" s="5">
        <v>1542</v>
      </c>
      <c r="D108" s="5">
        <v>2628</v>
      </c>
      <c r="F108" s="5">
        <v>4782</v>
      </c>
      <c r="G108" s="5">
        <v>20608</v>
      </c>
      <c r="H108" s="5">
        <v>1542</v>
      </c>
      <c r="I108" s="5">
        <v>2628</v>
      </c>
    </row>
    <row r="109" spans="1:9">
      <c r="A109" s="5">
        <v>3674</v>
      </c>
      <c r="B109" s="5">
        <v>487</v>
      </c>
      <c r="C109" s="5">
        <v>328</v>
      </c>
      <c r="D109" s="5">
        <v>330</v>
      </c>
      <c r="F109" s="5">
        <v>487</v>
      </c>
      <c r="G109" s="5">
        <v>1890</v>
      </c>
      <c r="H109" s="5">
        <v>328</v>
      </c>
      <c r="I109" s="5">
        <v>330</v>
      </c>
    </row>
    <row r="110" spans="1:9">
      <c r="A110" s="5">
        <v>9504</v>
      </c>
      <c r="B110" s="5">
        <v>1512</v>
      </c>
      <c r="C110" s="5">
        <v>981</v>
      </c>
      <c r="D110" s="5">
        <v>1032</v>
      </c>
      <c r="F110" s="5">
        <v>1512</v>
      </c>
      <c r="G110" s="5">
        <v>7616</v>
      </c>
      <c r="H110" s="5">
        <v>981</v>
      </c>
      <c r="I110" s="5">
        <v>1032</v>
      </c>
    </row>
    <row r="111" spans="1:9">
      <c r="A111" s="5">
        <v>2426</v>
      </c>
      <c r="B111" s="5">
        <v>325</v>
      </c>
      <c r="C111" s="5">
        <v>248</v>
      </c>
      <c r="D111" s="5">
        <v>237</v>
      </c>
      <c r="F111" s="5">
        <v>325</v>
      </c>
      <c r="G111" s="5">
        <v>1684</v>
      </c>
      <c r="H111" s="5">
        <v>248</v>
      </c>
      <c r="I111" s="5">
        <v>237</v>
      </c>
    </row>
    <row r="112" spans="1:9">
      <c r="A112" s="5">
        <v>13872</v>
      </c>
      <c r="B112" s="5">
        <v>3395</v>
      </c>
      <c r="C112" s="5">
        <v>2252</v>
      </c>
      <c r="D112" s="5">
        <v>2570</v>
      </c>
      <c r="F112" s="5">
        <v>3395</v>
      </c>
      <c r="G112" s="5">
        <v>10432</v>
      </c>
      <c r="H112" s="5">
        <v>2252</v>
      </c>
      <c r="I112" s="5">
        <v>2570</v>
      </c>
    </row>
    <row r="113" spans="1:9">
      <c r="A113" s="5">
        <v>1673</v>
      </c>
      <c r="B113" s="5">
        <v>1619</v>
      </c>
      <c r="C113" s="5">
        <v>268</v>
      </c>
      <c r="D113" s="5">
        <v>324</v>
      </c>
      <c r="F113" s="5">
        <v>1619</v>
      </c>
      <c r="G113" s="5">
        <v>1469</v>
      </c>
      <c r="H113" s="5">
        <v>268</v>
      </c>
      <c r="I113" s="5">
        <v>324</v>
      </c>
    </row>
    <row r="114" spans="1:9">
      <c r="A114" s="5">
        <v>2428</v>
      </c>
      <c r="B114" s="5">
        <v>323</v>
      </c>
      <c r="C114" s="5">
        <v>236</v>
      </c>
      <c r="D114" s="5">
        <v>238</v>
      </c>
      <c r="F114" s="5">
        <v>323</v>
      </c>
      <c r="G114" s="5">
        <v>1560</v>
      </c>
      <c r="H114" s="5">
        <v>236</v>
      </c>
      <c r="I114" s="5">
        <v>238</v>
      </c>
    </row>
    <row r="115" spans="1:9">
      <c r="A115" s="5">
        <v>2227</v>
      </c>
      <c r="B115" s="5">
        <v>430</v>
      </c>
      <c r="C115" s="5">
        <v>306</v>
      </c>
      <c r="D115" s="5">
        <v>314</v>
      </c>
      <c r="F115" s="5">
        <v>430</v>
      </c>
      <c r="G115" s="5">
        <v>1702</v>
      </c>
      <c r="H115" s="5">
        <v>306</v>
      </c>
      <c r="I115" s="5">
        <v>314</v>
      </c>
    </row>
    <row r="116" spans="1:9">
      <c r="A116" s="5">
        <v>1592</v>
      </c>
      <c r="B116" s="5">
        <v>414</v>
      </c>
      <c r="C116" s="5">
        <v>327</v>
      </c>
      <c r="D116" s="5">
        <v>356</v>
      </c>
      <c r="F116" s="5">
        <v>414</v>
      </c>
      <c r="G116" s="5">
        <v>1454</v>
      </c>
      <c r="H116" s="5">
        <v>327</v>
      </c>
      <c r="I116" s="5">
        <v>356</v>
      </c>
    </row>
    <row r="117" spans="1:9">
      <c r="A117" s="5">
        <v>813</v>
      </c>
      <c r="B117" s="5">
        <v>387</v>
      </c>
      <c r="C117" s="5">
        <v>280</v>
      </c>
      <c r="D117" s="5">
        <v>319</v>
      </c>
      <c r="F117" s="5">
        <v>387</v>
      </c>
      <c r="G117" s="5">
        <v>695</v>
      </c>
      <c r="H117" s="5">
        <v>280</v>
      </c>
      <c r="I117" s="5">
        <v>319</v>
      </c>
    </row>
    <row r="118" spans="1:9">
      <c r="A118" s="5">
        <v>32208</v>
      </c>
      <c r="B118" s="5">
        <v>2286</v>
      </c>
      <c r="C118" s="5">
        <v>1724</v>
      </c>
      <c r="D118" s="5">
        <v>1490</v>
      </c>
      <c r="F118" s="5">
        <v>2286</v>
      </c>
      <c r="G118" s="5">
        <v>31648</v>
      </c>
      <c r="H118" s="5">
        <v>1724</v>
      </c>
      <c r="I118" s="5">
        <v>1490</v>
      </c>
    </row>
    <row r="119" spans="1:9">
      <c r="A119" s="5">
        <v>729</v>
      </c>
      <c r="B119" s="5">
        <v>331</v>
      </c>
      <c r="C119" s="5">
        <v>262</v>
      </c>
      <c r="D119" s="5">
        <v>298</v>
      </c>
      <c r="F119" s="5">
        <v>331</v>
      </c>
      <c r="G119" s="5">
        <v>650</v>
      </c>
      <c r="H119" s="5">
        <v>262</v>
      </c>
      <c r="I119" s="5">
        <v>298</v>
      </c>
    </row>
    <row r="120" spans="1:9">
      <c r="A120" s="5">
        <v>834</v>
      </c>
      <c r="B120" s="5">
        <v>510</v>
      </c>
      <c r="C120" s="5">
        <v>351</v>
      </c>
      <c r="D120" s="5">
        <v>392</v>
      </c>
      <c r="F120" s="5">
        <v>510</v>
      </c>
      <c r="G120" s="5">
        <v>704</v>
      </c>
      <c r="H120" s="5">
        <v>351</v>
      </c>
      <c r="I120" s="5">
        <v>392</v>
      </c>
    </row>
    <row r="121" spans="1:9">
      <c r="A121" s="5">
        <v>786</v>
      </c>
      <c r="B121" s="5">
        <v>318</v>
      </c>
      <c r="C121" s="5">
        <v>222</v>
      </c>
      <c r="D121" s="5">
        <v>257</v>
      </c>
      <c r="F121" s="5">
        <v>318</v>
      </c>
      <c r="G121" s="5">
        <v>660</v>
      </c>
      <c r="H121" s="5">
        <v>222</v>
      </c>
      <c r="I121" s="5">
        <v>257</v>
      </c>
    </row>
    <row r="122" spans="1:9">
      <c r="A122" s="5">
        <v>15816</v>
      </c>
      <c r="B122" s="5">
        <v>3289</v>
      </c>
      <c r="C122" s="5">
        <v>2361</v>
      </c>
      <c r="D122" s="5">
        <v>2654</v>
      </c>
      <c r="F122" s="5">
        <v>3289</v>
      </c>
      <c r="G122" s="5">
        <v>11912</v>
      </c>
      <c r="H122" s="5">
        <v>2361</v>
      </c>
      <c r="I122" s="5">
        <v>2654</v>
      </c>
    </row>
    <row r="123" spans="1:9">
      <c r="A123" s="5">
        <v>619</v>
      </c>
      <c r="B123" s="5">
        <v>292</v>
      </c>
      <c r="C123" s="5">
        <v>217</v>
      </c>
      <c r="D123" s="5">
        <v>254</v>
      </c>
      <c r="F123" s="5">
        <v>292</v>
      </c>
      <c r="G123" s="5">
        <v>516</v>
      </c>
      <c r="H123" s="5">
        <v>217</v>
      </c>
      <c r="I123" s="5">
        <v>254</v>
      </c>
    </row>
    <row r="124" spans="1:9">
      <c r="A124" s="5">
        <v>617</v>
      </c>
      <c r="B124" s="5">
        <v>265</v>
      </c>
      <c r="C124" s="5">
        <v>191</v>
      </c>
      <c r="D124" s="5">
        <v>223</v>
      </c>
      <c r="F124" s="5">
        <v>265</v>
      </c>
      <c r="G124" s="5">
        <v>521</v>
      </c>
      <c r="H124" s="5">
        <v>191</v>
      </c>
      <c r="I124" s="5">
        <v>223</v>
      </c>
    </row>
    <row r="125" spans="1:9">
      <c r="A125" s="5">
        <v>677</v>
      </c>
      <c r="B125" s="5">
        <v>264</v>
      </c>
      <c r="C125" s="5">
        <v>196</v>
      </c>
      <c r="D125" s="5">
        <v>228</v>
      </c>
      <c r="F125" s="5">
        <v>264</v>
      </c>
      <c r="G125" s="5">
        <v>580</v>
      </c>
      <c r="H125" s="5">
        <v>196</v>
      </c>
      <c r="I125" s="5">
        <v>228</v>
      </c>
    </row>
    <row r="126" spans="1:9">
      <c r="A126" s="5">
        <v>3366</v>
      </c>
      <c r="B126" s="5">
        <v>495</v>
      </c>
      <c r="C126" s="5">
        <v>385</v>
      </c>
      <c r="D126" s="5">
        <v>345</v>
      </c>
      <c r="F126" s="5">
        <v>495</v>
      </c>
      <c r="G126" s="5">
        <v>1674</v>
      </c>
      <c r="H126" s="5">
        <v>385</v>
      </c>
      <c r="I126" s="5">
        <v>345</v>
      </c>
    </row>
    <row r="127" spans="1:9">
      <c r="A127" s="5">
        <v>747</v>
      </c>
      <c r="B127" s="5">
        <v>287</v>
      </c>
      <c r="C127" s="5">
        <v>194</v>
      </c>
      <c r="D127" s="5">
        <v>220</v>
      </c>
      <c r="F127" s="5">
        <v>287</v>
      </c>
      <c r="G127" s="5">
        <v>632</v>
      </c>
      <c r="H127" s="5">
        <v>194</v>
      </c>
      <c r="I127" s="5">
        <v>220</v>
      </c>
    </row>
    <row r="128" spans="1:9">
      <c r="A128" s="5">
        <v>645</v>
      </c>
      <c r="B128" s="5">
        <v>224</v>
      </c>
      <c r="C128" s="5">
        <v>166</v>
      </c>
      <c r="D128" s="5">
        <v>192</v>
      </c>
      <c r="F128" s="5">
        <v>224</v>
      </c>
      <c r="G128" s="5">
        <v>554</v>
      </c>
      <c r="H128" s="5">
        <v>166</v>
      </c>
      <c r="I128" s="5">
        <v>192</v>
      </c>
    </row>
    <row r="129" spans="1:9">
      <c r="A129" s="5">
        <v>754</v>
      </c>
      <c r="B129" s="5">
        <v>252</v>
      </c>
      <c r="C129" s="5">
        <v>175</v>
      </c>
      <c r="D129" s="5">
        <v>205</v>
      </c>
      <c r="F129" s="5">
        <v>252</v>
      </c>
      <c r="G129" s="5">
        <v>690</v>
      </c>
      <c r="H129" s="5">
        <v>175</v>
      </c>
      <c r="I129" s="5">
        <v>205</v>
      </c>
    </row>
    <row r="130" spans="1:9">
      <c r="A130" s="5">
        <v>910</v>
      </c>
      <c r="B130" s="5">
        <v>247</v>
      </c>
      <c r="C130" s="5">
        <v>176</v>
      </c>
      <c r="D130" s="5">
        <v>201</v>
      </c>
      <c r="F130" s="5">
        <v>247</v>
      </c>
      <c r="G130" s="5">
        <v>782</v>
      </c>
      <c r="H130" s="5">
        <v>176</v>
      </c>
      <c r="I130" s="5">
        <v>201</v>
      </c>
    </row>
    <row r="131" spans="1:9">
      <c r="A131" s="5">
        <v>3906</v>
      </c>
      <c r="B131" s="5">
        <v>2632</v>
      </c>
      <c r="C131" s="5">
        <v>774</v>
      </c>
      <c r="D131" s="5">
        <v>863</v>
      </c>
      <c r="F131" s="5">
        <v>2632</v>
      </c>
      <c r="G131" s="5">
        <v>3768</v>
      </c>
      <c r="H131" s="5">
        <v>774</v>
      </c>
      <c r="I131" s="5">
        <v>863</v>
      </c>
    </row>
    <row r="132" spans="1:9">
      <c r="A132" s="5">
        <v>659</v>
      </c>
      <c r="B132" s="5">
        <v>239</v>
      </c>
      <c r="C132" s="5">
        <v>169</v>
      </c>
      <c r="D132" s="5">
        <v>194</v>
      </c>
      <c r="F132" s="5">
        <v>239</v>
      </c>
      <c r="G132" s="5">
        <v>576</v>
      </c>
      <c r="H132" s="5">
        <v>169</v>
      </c>
      <c r="I132" s="5">
        <v>194</v>
      </c>
    </row>
    <row r="133" spans="1:9">
      <c r="A133" s="5">
        <v>652</v>
      </c>
      <c r="B133" s="5">
        <v>249</v>
      </c>
      <c r="C133" s="5">
        <v>182</v>
      </c>
      <c r="D133" s="5">
        <v>206</v>
      </c>
      <c r="F133" s="5">
        <v>249</v>
      </c>
      <c r="G133" s="5">
        <v>588</v>
      </c>
      <c r="H133" s="5">
        <v>182</v>
      </c>
      <c r="I133" s="5">
        <v>206</v>
      </c>
    </row>
    <row r="134" spans="1:9">
      <c r="A134" s="5">
        <v>861</v>
      </c>
      <c r="B134" s="5">
        <v>239</v>
      </c>
      <c r="C134" s="5">
        <v>180</v>
      </c>
      <c r="D134" s="5">
        <v>192</v>
      </c>
      <c r="F134" s="5">
        <v>239</v>
      </c>
      <c r="G134" s="5">
        <v>717</v>
      </c>
      <c r="H134" s="5">
        <v>180</v>
      </c>
      <c r="I134" s="5">
        <v>192</v>
      </c>
    </row>
    <row r="135" spans="1:9">
      <c r="A135" s="5">
        <v>3690</v>
      </c>
      <c r="B135" s="5">
        <v>644</v>
      </c>
      <c r="C135" s="5">
        <v>377</v>
      </c>
      <c r="D135" s="5">
        <v>388</v>
      </c>
      <c r="F135" s="5">
        <v>644</v>
      </c>
      <c r="G135" s="5">
        <v>3290</v>
      </c>
      <c r="H135" s="5">
        <v>377</v>
      </c>
      <c r="I135" s="5">
        <v>388</v>
      </c>
    </row>
    <row r="136" spans="1:9">
      <c r="A136" s="5">
        <v>4664</v>
      </c>
      <c r="B136" s="5">
        <v>251</v>
      </c>
      <c r="C136" s="5">
        <v>173</v>
      </c>
      <c r="D136" s="5">
        <v>182</v>
      </c>
      <c r="F136" s="5">
        <v>251</v>
      </c>
      <c r="G136" s="5">
        <v>3324</v>
      </c>
      <c r="H136" s="5">
        <v>173</v>
      </c>
      <c r="I136" s="5">
        <v>182</v>
      </c>
    </row>
    <row r="137" spans="1:9">
      <c r="A137" s="5">
        <v>1080</v>
      </c>
      <c r="B137" s="5">
        <v>249</v>
      </c>
      <c r="C137" s="5">
        <v>184</v>
      </c>
      <c r="D137" s="5">
        <v>189</v>
      </c>
      <c r="F137" s="5">
        <v>249</v>
      </c>
      <c r="G137" s="5">
        <v>934</v>
      </c>
      <c r="H137" s="5">
        <v>184</v>
      </c>
      <c r="I137" s="5">
        <v>189</v>
      </c>
    </row>
    <row r="138" spans="1:9">
      <c r="A138" s="5">
        <v>8896</v>
      </c>
      <c r="B138" s="5">
        <v>1932</v>
      </c>
      <c r="C138" s="5">
        <v>1292</v>
      </c>
      <c r="D138" s="5">
        <v>1426</v>
      </c>
      <c r="F138" s="5">
        <v>1932</v>
      </c>
      <c r="G138" s="5">
        <v>7020</v>
      </c>
      <c r="H138" s="5">
        <v>1292</v>
      </c>
      <c r="I138" s="5">
        <v>1426</v>
      </c>
    </row>
    <row r="139" spans="1:9">
      <c r="A139" s="5">
        <v>4018</v>
      </c>
      <c r="B139" s="5">
        <v>616</v>
      </c>
      <c r="C139" s="5">
        <v>351</v>
      </c>
      <c r="D139" s="5">
        <v>374</v>
      </c>
      <c r="F139" s="5">
        <v>616</v>
      </c>
      <c r="G139" s="5">
        <v>2992</v>
      </c>
      <c r="H139" s="5">
        <v>351</v>
      </c>
      <c r="I139" s="5">
        <v>374</v>
      </c>
    </row>
    <row r="140" spans="1:9">
      <c r="A140" s="5">
        <v>68992</v>
      </c>
      <c r="B140" s="5">
        <v>1345</v>
      </c>
      <c r="C140" s="5">
        <v>635</v>
      </c>
      <c r="D140" s="5">
        <v>975</v>
      </c>
      <c r="F140" s="5">
        <v>1345</v>
      </c>
      <c r="G140" s="5">
        <v>8032</v>
      </c>
      <c r="H140" s="5">
        <v>635</v>
      </c>
      <c r="I140" s="5">
        <v>975</v>
      </c>
    </row>
    <row r="141" spans="1:9">
      <c r="A141" s="5">
        <v>13152</v>
      </c>
      <c r="B141" s="5">
        <v>3179</v>
      </c>
      <c r="C141" s="5">
        <v>2278</v>
      </c>
      <c r="D141" s="5">
        <v>2438</v>
      </c>
      <c r="F141" s="5">
        <v>3179</v>
      </c>
      <c r="G141" s="5">
        <v>10280</v>
      </c>
      <c r="H141" s="5">
        <v>2278</v>
      </c>
      <c r="I141" s="5">
        <v>2438</v>
      </c>
    </row>
    <row r="142" spans="1:9">
      <c r="A142" s="5">
        <v>31136</v>
      </c>
      <c r="B142" s="5">
        <v>9237</v>
      </c>
      <c r="C142" s="5">
        <v>4376</v>
      </c>
      <c r="D142" s="5">
        <v>5934</v>
      </c>
      <c r="F142" s="5">
        <v>9237</v>
      </c>
      <c r="G142" s="5">
        <v>18048</v>
      </c>
      <c r="H142" s="5">
        <v>4376</v>
      </c>
      <c r="I142" s="5">
        <v>5934</v>
      </c>
    </row>
    <row r="143" spans="1:9">
      <c r="A143" s="5">
        <v>16776</v>
      </c>
      <c r="B143" s="5">
        <v>720</v>
      </c>
      <c r="C143" s="5">
        <v>590</v>
      </c>
      <c r="D143" s="5">
        <v>440</v>
      </c>
      <c r="F143" s="5">
        <v>720</v>
      </c>
      <c r="G143" s="5">
        <v>6200</v>
      </c>
      <c r="H143" s="5">
        <v>590</v>
      </c>
      <c r="I143" s="5">
        <v>440</v>
      </c>
    </row>
    <row r="144" spans="1:9">
      <c r="A144" s="5">
        <v>50736</v>
      </c>
      <c r="B144" s="5">
        <v>8308</v>
      </c>
      <c r="C144" s="5">
        <v>1275</v>
      </c>
      <c r="D144" s="5">
        <v>1450</v>
      </c>
      <c r="F144" s="5">
        <v>8308</v>
      </c>
      <c r="G144" s="5">
        <v>15552</v>
      </c>
      <c r="H144" s="5">
        <v>1275</v>
      </c>
      <c r="I144" s="5">
        <v>1450</v>
      </c>
    </row>
    <row r="145" spans="1:9">
      <c r="A145" s="5">
        <v>5324</v>
      </c>
      <c r="B145" s="5">
        <v>861</v>
      </c>
      <c r="C145" s="5">
        <v>448</v>
      </c>
      <c r="D145" s="5">
        <v>483</v>
      </c>
      <c r="F145" s="5">
        <v>861</v>
      </c>
      <c r="G145" s="5">
        <v>4054</v>
      </c>
      <c r="H145" s="5">
        <v>448</v>
      </c>
      <c r="I145" s="5">
        <v>483</v>
      </c>
    </row>
    <row r="146" spans="1:9">
      <c r="A146" s="5">
        <v>18120</v>
      </c>
      <c r="B146" s="5">
        <v>463</v>
      </c>
      <c r="C146" s="5">
        <v>327</v>
      </c>
      <c r="D146" s="5">
        <v>282</v>
      </c>
      <c r="F146" s="5">
        <v>463</v>
      </c>
      <c r="G146" s="5">
        <v>2616</v>
      </c>
      <c r="H146" s="5">
        <v>327</v>
      </c>
      <c r="I146" s="5">
        <v>282</v>
      </c>
    </row>
    <row r="147" spans="1:9">
      <c r="A147" s="5">
        <v>2291</v>
      </c>
      <c r="B147" s="5">
        <v>325</v>
      </c>
      <c r="C147" s="5">
        <v>253</v>
      </c>
      <c r="D147" s="5">
        <v>243</v>
      </c>
      <c r="F147" s="5">
        <v>325</v>
      </c>
      <c r="G147" s="5">
        <v>1723</v>
      </c>
      <c r="H147" s="5">
        <v>253</v>
      </c>
      <c r="I147" s="5">
        <v>243</v>
      </c>
    </row>
    <row r="148" spans="1:9">
      <c r="A148" s="5">
        <v>10744</v>
      </c>
      <c r="B148" s="5">
        <v>2201</v>
      </c>
      <c r="C148" s="5">
        <v>1834</v>
      </c>
      <c r="D148" s="5">
        <v>1877</v>
      </c>
      <c r="F148" s="5">
        <v>2201</v>
      </c>
      <c r="G148" s="5">
        <v>8964</v>
      </c>
      <c r="H148" s="5">
        <v>1834</v>
      </c>
      <c r="I148" s="5">
        <v>1877</v>
      </c>
    </row>
    <row r="149" spans="1:9">
      <c r="A149" s="5">
        <v>3616</v>
      </c>
      <c r="B149" s="5">
        <v>118</v>
      </c>
      <c r="C149" s="5">
        <v>93</v>
      </c>
      <c r="D149" s="5">
        <v>90</v>
      </c>
      <c r="F149" s="5">
        <v>118</v>
      </c>
      <c r="G149" s="5">
        <v>2138</v>
      </c>
      <c r="H149" s="5">
        <v>93</v>
      </c>
      <c r="I149" s="5">
        <v>90</v>
      </c>
    </row>
    <row r="150" spans="1:9">
      <c r="A150" s="5">
        <v>39984</v>
      </c>
      <c r="B150" s="5">
        <v>3932</v>
      </c>
      <c r="C150" s="5">
        <v>1609</v>
      </c>
      <c r="D150" s="5">
        <v>1921</v>
      </c>
      <c r="F150" s="5">
        <v>3932</v>
      </c>
      <c r="G150" s="5">
        <v>21328</v>
      </c>
      <c r="H150" s="5">
        <v>1609</v>
      </c>
      <c r="I150" s="5">
        <v>1921</v>
      </c>
    </row>
    <row r="151" spans="1:9">
      <c r="A151" s="5">
        <v>4010</v>
      </c>
      <c r="B151" s="5">
        <v>534</v>
      </c>
      <c r="C151" s="5">
        <v>354</v>
      </c>
      <c r="D151" s="5">
        <v>370</v>
      </c>
      <c r="F151" s="5">
        <v>534</v>
      </c>
      <c r="G151" s="5">
        <v>2362</v>
      </c>
      <c r="H151" s="5">
        <v>354</v>
      </c>
      <c r="I151" s="5">
        <v>370</v>
      </c>
    </row>
    <row r="152" spans="1:9">
      <c r="A152" s="5">
        <v>6564</v>
      </c>
      <c r="B152" s="5">
        <v>957</v>
      </c>
      <c r="C152" s="5">
        <v>563</v>
      </c>
      <c r="D152" s="5">
        <v>602</v>
      </c>
      <c r="F152" s="5">
        <v>957</v>
      </c>
      <c r="G152" s="5">
        <v>4024</v>
      </c>
      <c r="H152" s="5">
        <v>563</v>
      </c>
      <c r="I152" s="5">
        <v>602</v>
      </c>
    </row>
    <row r="153" spans="1:9">
      <c r="A153" s="5">
        <v>8612</v>
      </c>
      <c r="B153" s="5">
        <v>1390</v>
      </c>
      <c r="C153" s="5">
        <v>630</v>
      </c>
      <c r="D153" s="5">
        <v>727</v>
      </c>
      <c r="F153" s="5">
        <v>1390</v>
      </c>
      <c r="G153" s="5">
        <v>7208</v>
      </c>
      <c r="H153" s="5">
        <v>630</v>
      </c>
      <c r="I153" s="5">
        <v>727</v>
      </c>
    </row>
    <row r="154" spans="1:9">
      <c r="A154" s="5">
        <v>5568</v>
      </c>
      <c r="B154" s="5">
        <v>867</v>
      </c>
      <c r="C154" s="5">
        <v>537</v>
      </c>
      <c r="D154" s="5">
        <v>545</v>
      </c>
      <c r="F154" s="5">
        <v>867</v>
      </c>
      <c r="G154" s="5">
        <v>3162</v>
      </c>
      <c r="H154" s="5">
        <v>537</v>
      </c>
      <c r="I154" s="5">
        <v>545</v>
      </c>
    </row>
    <row r="155" spans="1:9">
      <c r="A155" s="5">
        <v>1685</v>
      </c>
      <c r="B155" s="5">
        <v>424</v>
      </c>
      <c r="C155" s="5">
        <v>237</v>
      </c>
      <c r="D155" s="5">
        <v>295</v>
      </c>
      <c r="F155" s="5">
        <v>424</v>
      </c>
      <c r="G155" s="5">
        <v>953</v>
      </c>
      <c r="H155" s="5">
        <v>237</v>
      </c>
      <c r="I155" s="5">
        <v>295</v>
      </c>
    </row>
    <row r="156" spans="1:9">
      <c r="A156" s="5">
        <v>3756</v>
      </c>
      <c r="B156" s="5">
        <v>613</v>
      </c>
      <c r="C156" s="5">
        <v>365</v>
      </c>
      <c r="D156" s="5">
        <v>408</v>
      </c>
      <c r="F156" s="5">
        <v>613</v>
      </c>
      <c r="G156" s="5">
        <v>2556</v>
      </c>
      <c r="H156" s="5">
        <v>365</v>
      </c>
      <c r="I156" s="5">
        <v>408</v>
      </c>
    </row>
    <row r="157" spans="1:9">
      <c r="A157" s="5">
        <v>2656</v>
      </c>
      <c r="B157" s="5">
        <v>445</v>
      </c>
      <c r="C157" s="5">
        <v>309</v>
      </c>
      <c r="D157" s="5">
        <v>309</v>
      </c>
      <c r="F157" s="5">
        <v>445</v>
      </c>
      <c r="G157" s="5">
        <v>1722</v>
      </c>
      <c r="H157" s="5">
        <v>309</v>
      </c>
      <c r="I157" s="5">
        <v>309</v>
      </c>
    </row>
    <row r="158" spans="1:9">
      <c r="A158" s="5">
        <v>5086</v>
      </c>
      <c r="B158" s="5">
        <v>757</v>
      </c>
      <c r="C158" s="5">
        <v>489</v>
      </c>
      <c r="D158" s="5">
        <v>509</v>
      </c>
      <c r="F158" s="5">
        <v>757</v>
      </c>
      <c r="G158" s="5">
        <v>3298</v>
      </c>
      <c r="H158" s="5">
        <v>489</v>
      </c>
      <c r="I158" s="5">
        <v>509</v>
      </c>
    </row>
    <row r="159" spans="1:9">
      <c r="A159" s="5">
        <v>2055</v>
      </c>
      <c r="B159" s="5">
        <v>412</v>
      </c>
      <c r="C159" s="5">
        <v>277</v>
      </c>
      <c r="D159" s="5">
        <v>288</v>
      </c>
      <c r="F159" s="5">
        <v>412</v>
      </c>
      <c r="G159" s="5">
        <v>1507</v>
      </c>
      <c r="H159" s="5">
        <v>277</v>
      </c>
      <c r="I159" s="5">
        <v>288</v>
      </c>
    </row>
    <row r="160" spans="1:9">
      <c r="A160" s="5">
        <v>9384</v>
      </c>
      <c r="B160" s="5">
        <v>652</v>
      </c>
      <c r="C160" s="5">
        <v>604</v>
      </c>
      <c r="D160" s="5">
        <v>452</v>
      </c>
      <c r="F160" s="5">
        <v>652</v>
      </c>
      <c r="G160" s="5">
        <v>7020</v>
      </c>
      <c r="H160" s="5">
        <v>604</v>
      </c>
      <c r="I160" s="5">
        <v>452</v>
      </c>
    </row>
    <row r="161" spans="1:9">
      <c r="A161" s="5">
        <v>3992</v>
      </c>
      <c r="B161" s="5">
        <v>688</v>
      </c>
      <c r="C161" s="5">
        <v>435</v>
      </c>
      <c r="D161" s="5">
        <v>447</v>
      </c>
      <c r="F161" s="5">
        <v>688</v>
      </c>
      <c r="G161" s="5">
        <v>2420</v>
      </c>
      <c r="H161" s="5">
        <v>435</v>
      </c>
      <c r="I161" s="5">
        <v>447</v>
      </c>
    </row>
    <row r="162" spans="1:9">
      <c r="A162" s="5">
        <v>7512</v>
      </c>
      <c r="B162" s="5">
        <v>951</v>
      </c>
      <c r="C162" s="5">
        <v>530</v>
      </c>
      <c r="D162" s="5">
        <v>614</v>
      </c>
      <c r="F162" s="5">
        <v>951</v>
      </c>
      <c r="G162" s="5">
        <v>3260</v>
      </c>
      <c r="H162" s="5">
        <v>530</v>
      </c>
      <c r="I162" s="5">
        <v>614</v>
      </c>
    </row>
    <row r="163" spans="1:9">
      <c r="A163" s="5">
        <v>11096</v>
      </c>
      <c r="B163" s="5">
        <v>2106</v>
      </c>
      <c r="C163" s="5">
        <v>1604</v>
      </c>
      <c r="D163" s="5">
        <v>1724</v>
      </c>
      <c r="F163" s="5">
        <v>2106</v>
      </c>
      <c r="G163" s="5">
        <v>8120</v>
      </c>
      <c r="H163" s="5">
        <v>1604</v>
      </c>
      <c r="I163" s="5">
        <v>1724</v>
      </c>
    </row>
    <row r="164" spans="1:9">
      <c r="A164" s="5">
        <v>2790</v>
      </c>
      <c r="B164" s="5">
        <v>513</v>
      </c>
      <c r="C164" s="5">
        <v>351</v>
      </c>
      <c r="D164" s="5">
        <v>360</v>
      </c>
      <c r="F164" s="5">
        <v>513</v>
      </c>
      <c r="G164" s="5">
        <v>1999</v>
      </c>
      <c r="H164" s="5">
        <v>351</v>
      </c>
      <c r="I164" s="5">
        <v>360</v>
      </c>
    </row>
    <row r="165" spans="1:9">
      <c r="A165" s="5">
        <v>13856</v>
      </c>
      <c r="B165" s="5">
        <v>672</v>
      </c>
      <c r="C165" s="5">
        <v>389</v>
      </c>
      <c r="D165" s="5">
        <v>450</v>
      </c>
      <c r="F165" s="5">
        <v>672</v>
      </c>
      <c r="G165" s="5">
        <v>9064</v>
      </c>
      <c r="H165" s="5">
        <v>389</v>
      </c>
      <c r="I165" s="5">
        <v>450</v>
      </c>
    </row>
    <row r="166" spans="1:9">
      <c r="A166" s="5">
        <v>10748</v>
      </c>
      <c r="B166" s="5">
        <v>719</v>
      </c>
      <c r="C166" s="5">
        <v>704</v>
      </c>
      <c r="D166" s="5">
        <v>498</v>
      </c>
      <c r="F166" s="5">
        <v>719</v>
      </c>
      <c r="G166" s="5">
        <v>7624</v>
      </c>
      <c r="H166" s="5">
        <v>704</v>
      </c>
      <c r="I166" s="5">
        <v>498</v>
      </c>
    </row>
    <row r="167" spans="1:9">
      <c r="A167" s="5">
        <v>41984</v>
      </c>
      <c r="B167" s="5">
        <v>4074</v>
      </c>
      <c r="C167" s="5">
        <v>2126</v>
      </c>
      <c r="D167" s="5">
        <v>2420</v>
      </c>
      <c r="F167" s="5">
        <v>4074</v>
      </c>
      <c r="G167" s="5">
        <v>20928</v>
      </c>
      <c r="H167" s="5">
        <v>2126</v>
      </c>
      <c r="I167" s="5">
        <v>2420</v>
      </c>
    </row>
    <row r="168" spans="1:9">
      <c r="A168" s="5">
        <v>2522</v>
      </c>
      <c r="B168" s="5">
        <v>547</v>
      </c>
      <c r="C168" s="5">
        <v>333</v>
      </c>
      <c r="D168" s="5">
        <v>390</v>
      </c>
      <c r="F168" s="5">
        <v>547</v>
      </c>
      <c r="G168" s="5">
        <v>1674</v>
      </c>
      <c r="H168" s="5">
        <v>333</v>
      </c>
      <c r="I168" s="5">
        <v>390</v>
      </c>
    </row>
    <row r="169" spans="1:9">
      <c r="A169" s="5">
        <v>4480</v>
      </c>
      <c r="B169" s="5">
        <v>599</v>
      </c>
      <c r="C169" s="5">
        <v>416</v>
      </c>
      <c r="D169" s="5">
        <v>430</v>
      </c>
      <c r="F169" s="5">
        <v>599</v>
      </c>
      <c r="G169" s="5">
        <v>2704</v>
      </c>
      <c r="H169" s="5">
        <v>416</v>
      </c>
      <c r="I169" s="5">
        <v>430</v>
      </c>
    </row>
    <row r="170" spans="1:9">
      <c r="A170" s="5">
        <v>1543</v>
      </c>
      <c r="B170" s="5">
        <v>463</v>
      </c>
      <c r="C170" s="5">
        <v>267</v>
      </c>
      <c r="D170" s="5">
        <v>334</v>
      </c>
      <c r="F170" s="5">
        <v>463</v>
      </c>
      <c r="G170" s="5">
        <v>1228</v>
      </c>
      <c r="H170" s="5">
        <v>267</v>
      </c>
      <c r="I170" s="5">
        <v>334</v>
      </c>
    </row>
    <row r="171" spans="1:9">
      <c r="A171" s="5">
        <v>21256</v>
      </c>
      <c r="B171" s="5">
        <v>5906</v>
      </c>
      <c r="C171" s="5">
        <v>4318</v>
      </c>
      <c r="D171" s="5">
        <v>4754</v>
      </c>
      <c r="F171" s="5">
        <v>5906</v>
      </c>
      <c r="G171" s="5">
        <v>17592</v>
      </c>
      <c r="H171" s="5">
        <v>4318</v>
      </c>
      <c r="I171" s="5">
        <v>4754</v>
      </c>
    </row>
    <row r="172" spans="1:9">
      <c r="A172" s="5">
        <v>4484</v>
      </c>
      <c r="B172" s="5">
        <v>629</v>
      </c>
      <c r="C172" s="5">
        <v>382</v>
      </c>
      <c r="D172" s="5">
        <v>424</v>
      </c>
      <c r="F172" s="5">
        <v>629</v>
      </c>
      <c r="G172" s="5">
        <v>2412</v>
      </c>
      <c r="H172" s="5">
        <v>382</v>
      </c>
      <c r="I172" s="5">
        <v>424</v>
      </c>
    </row>
    <row r="173" spans="1:9">
      <c r="A173" s="5">
        <v>4398</v>
      </c>
      <c r="B173" s="5">
        <v>669</v>
      </c>
      <c r="C173" s="5">
        <v>431</v>
      </c>
      <c r="D173" s="5">
        <v>446</v>
      </c>
      <c r="F173" s="5">
        <v>669</v>
      </c>
      <c r="G173" s="5">
        <v>2616</v>
      </c>
      <c r="H173" s="5">
        <v>431</v>
      </c>
      <c r="I173" s="5">
        <v>446</v>
      </c>
    </row>
    <row r="174" spans="1:9">
      <c r="A174" s="5">
        <v>13216</v>
      </c>
      <c r="B174" s="5">
        <v>2969</v>
      </c>
      <c r="C174" s="5">
        <v>2342</v>
      </c>
      <c r="D174" s="5">
        <v>2584</v>
      </c>
      <c r="F174" s="5">
        <v>2969</v>
      </c>
      <c r="G174" s="5">
        <v>10232</v>
      </c>
      <c r="H174" s="5">
        <v>2342</v>
      </c>
      <c r="I174" s="5">
        <v>2584</v>
      </c>
    </row>
    <row r="175" spans="1:9">
      <c r="A175" s="5">
        <v>22304</v>
      </c>
      <c r="B175" s="5">
        <v>1618</v>
      </c>
      <c r="C175" s="5">
        <v>1349</v>
      </c>
      <c r="D175" s="5">
        <v>984</v>
      </c>
      <c r="F175" s="5">
        <v>1618</v>
      </c>
      <c r="G175" s="5">
        <v>13304</v>
      </c>
      <c r="H175" s="5">
        <v>1349</v>
      </c>
      <c r="I175" s="5">
        <v>984</v>
      </c>
    </row>
    <row r="176" spans="1:9">
      <c r="A176" s="5">
        <v>6208</v>
      </c>
      <c r="B176" s="5">
        <v>678</v>
      </c>
      <c r="C176" s="5">
        <v>495</v>
      </c>
      <c r="D176" s="5">
        <v>473</v>
      </c>
      <c r="F176" s="5">
        <v>678</v>
      </c>
      <c r="G176" s="5">
        <v>4016</v>
      </c>
      <c r="H176" s="5">
        <v>495</v>
      </c>
      <c r="I176" s="5">
        <v>473</v>
      </c>
    </row>
    <row r="177" spans="1:9">
      <c r="A177" s="5">
        <v>4518</v>
      </c>
      <c r="B177" s="5">
        <v>729</v>
      </c>
      <c r="C177" s="5">
        <v>439</v>
      </c>
      <c r="D177" s="5">
        <v>482</v>
      </c>
      <c r="F177" s="5">
        <v>729</v>
      </c>
      <c r="G177" s="5">
        <v>2254</v>
      </c>
      <c r="H177" s="5">
        <v>439</v>
      </c>
      <c r="I177" s="5">
        <v>482</v>
      </c>
    </row>
    <row r="178" spans="1:9">
      <c r="A178" s="5">
        <v>3582</v>
      </c>
      <c r="B178" s="5">
        <v>597</v>
      </c>
      <c r="C178" s="5">
        <v>404</v>
      </c>
      <c r="D178" s="5">
        <v>430</v>
      </c>
      <c r="F178" s="5">
        <v>597</v>
      </c>
      <c r="G178" s="5">
        <v>2124</v>
      </c>
      <c r="H178" s="5">
        <v>404</v>
      </c>
      <c r="I178" s="5">
        <v>430</v>
      </c>
    </row>
    <row r="179" spans="1:9">
      <c r="A179" s="5">
        <v>9124</v>
      </c>
      <c r="B179" s="5">
        <v>1797</v>
      </c>
      <c r="C179" s="5">
        <v>1331</v>
      </c>
      <c r="D179" s="5">
        <v>1397</v>
      </c>
      <c r="F179" s="5">
        <v>1797</v>
      </c>
      <c r="G179" s="5">
        <v>7092</v>
      </c>
      <c r="H179" s="5">
        <v>1331</v>
      </c>
      <c r="I179" s="5">
        <v>1397</v>
      </c>
    </row>
    <row r="180" spans="1:9">
      <c r="A180" s="5">
        <v>14152</v>
      </c>
      <c r="B180" s="5">
        <v>836</v>
      </c>
      <c r="C180" s="5">
        <v>404</v>
      </c>
      <c r="D180" s="5">
        <v>549</v>
      </c>
      <c r="F180" s="5">
        <v>836</v>
      </c>
      <c r="G180" s="5">
        <v>6632</v>
      </c>
      <c r="H180" s="5">
        <v>404</v>
      </c>
      <c r="I180" s="5">
        <v>549</v>
      </c>
    </row>
    <row r="181" spans="1:9">
      <c r="A181" s="5">
        <v>4260</v>
      </c>
      <c r="B181" s="5">
        <v>622</v>
      </c>
      <c r="C181" s="5">
        <v>436</v>
      </c>
      <c r="D181" s="5">
        <v>435</v>
      </c>
      <c r="F181" s="5">
        <v>622</v>
      </c>
      <c r="G181" s="5">
        <v>2432</v>
      </c>
      <c r="H181" s="5">
        <v>436</v>
      </c>
      <c r="I181" s="5">
        <v>435</v>
      </c>
    </row>
    <row r="182" spans="1:9">
      <c r="A182" s="5">
        <v>30624</v>
      </c>
      <c r="B182" s="5">
        <v>3253</v>
      </c>
      <c r="C182" s="5">
        <v>1376</v>
      </c>
      <c r="D182" s="5">
        <v>1956</v>
      </c>
      <c r="F182" s="5">
        <v>3253</v>
      </c>
      <c r="G182" s="5">
        <v>15744</v>
      </c>
      <c r="H182" s="5">
        <v>1376</v>
      </c>
      <c r="I182" s="5">
        <v>1956</v>
      </c>
    </row>
    <row r="183" spans="1:9">
      <c r="A183" s="5">
        <v>2363</v>
      </c>
      <c r="B183" s="5">
        <v>476</v>
      </c>
      <c r="C183" s="5">
        <v>297</v>
      </c>
      <c r="D183" s="5">
        <v>348</v>
      </c>
      <c r="F183" s="5">
        <v>476</v>
      </c>
      <c r="G183" s="5">
        <v>1788</v>
      </c>
      <c r="H183" s="5">
        <v>297</v>
      </c>
      <c r="I183" s="5">
        <v>348</v>
      </c>
    </row>
    <row r="184" spans="1:9">
      <c r="A184" s="5">
        <v>2232</v>
      </c>
      <c r="B184" s="5">
        <v>458</v>
      </c>
      <c r="C184" s="5">
        <v>278</v>
      </c>
      <c r="D184" s="5">
        <v>335</v>
      </c>
      <c r="F184" s="5">
        <v>458</v>
      </c>
      <c r="G184" s="5">
        <v>1740</v>
      </c>
      <c r="H184" s="5">
        <v>278</v>
      </c>
      <c r="I184" s="5">
        <v>335</v>
      </c>
    </row>
    <row r="185" spans="1:9">
      <c r="A185" s="5">
        <v>4048</v>
      </c>
      <c r="B185" s="5">
        <v>602</v>
      </c>
      <c r="C185" s="5">
        <v>368</v>
      </c>
      <c r="D185" s="5">
        <v>405</v>
      </c>
      <c r="F185" s="5">
        <v>602</v>
      </c>
      <c r="G185" s="5">
        <v>2280</v>
      </c>
      <c r="H185" s="5">
        <v>368</v>
      </c>
      <c r="I185" s="5">
        <v>405</v>
      </c>
    </row>
    <row r="186" spans="1:9">
      <c r="A186" s="5">
        <v>1804</v>
      </c>
      <c r="B186" s="5">
        <v>352</v>
      </c>
      <c r="C186" s="5">
        <v>234</v>
      </c>
      <c r="D186" s="5">
        <v>280</v>
      </c>
      <c r="F186" s="5">
        <v>352</v>
      </c>
      <c r="G186" s="5">
        <v>1354</v>
      </c>
      <c r="H186" s="5">
        <v>234</v>
      </c>
      <c r="I186" s="5">
        <v>280</v>
      </c>
    </row>
    <row r="187" spans="1:9">
      <c r="A187" s="5">
        <v>2351</v>
      </c>
      <c r="B187" s="5">
        <v>392</v>
      </c>
      <c r="C187" s="5">
        <v>288</v>
      </c>
      <c r="D187" s="5">
        <v>298</v>
      </c>
      <c r="F187" s="5">
        <v>392</v>
      </c>
      <c r="G187" s="5">
        <v>1791</v>
      </c>
      <c r="H187" s="5">
        <v>288</v>
      </c>
      <c r="I187" s="5">
        <v>298</v>
      </c>
    </row>
    <row r="188" spans="1:9">
      <c r="A188" s="5">
        <v>3100</v>
      </c>
      <c r="B188" s="5">
        <v>609</v>
      </c>
      <c r="C188" s="5">
        <v>367</v>
      </c>
      <c r="D188" s="5">
        <v>422</v>
      </c>
      <c r="F188" s="5">
        <v>609</v>
      </c>
      <c r="G188" s="5">
        <v>2274</v>
      </c>
      <c r="H188" s="5">
        <v>367</v>
      </c>
      <c r="I188" s="5">
        <v>422</v>
      </c>
    </row>
    <row r="189" spans="1:9">
      <c r="A189" s="5">
        <v>2360</v>
      </c>
      <c r="B189" s="5">
        <v>486</v>
      </c>
      <c r="C189" s="5">
        <v>300</v>
      </c>
      <c r="D189" s="5">
        <v>365</v>
      </c>
      <c r="F189" s="5">
        <v>486</v>
      </c>
      <c r="G189" s="5">
        <v>1603</v>
      </c>
      <c r="H189" s="5">
        <v>300</v>
      </c>
      <c r="I189" s="5">
        <v>365</v>
      </c>
    </row>
    <row r="190" spans="1:9">
      <c r="A190" s="5">
        <v>19648</v>
      </c>
      <c r="B190" s="5">
        <v>990</v>
      </c>
      <c r="C190" s="5">
        <v>1020</v>
      </c>
      <c r="D190" s="5">
        <v>695</v>
      </c>
      <c r="F190" s="5">
        <v>990</v>
      </c>
      <c r="G190" s="5">
        <v>13528</v>
      </c>
      <c r="H190" s="5">
        <v>1020</v>
      </c>
      <c r="I190" s="5">
        <v>695</v>
      </c>
    </row>
    <row r="191" spans="1:9">
      <c r="A191" s="5">
        <v>2295</v>
      </c>
      <c r="B191" s="5">
        <v>402</v>
      </c>
      <c r="C191" s="5">
        <v>269</v>
      </c>
      <c r="D191" s="5">
        <v>324</v>
      </c>
      <c r="F191" s="5">
        <v>402</v>
      </c>
      <c r="G191" s="5">
        <v>1882</v>
      </c>
      <c r="H191" s="5">
        <v>269</v>
      </c>
      <c r="I191" s="5">
        <v>324</v>
      </c>
    </row>
    <row r="192" spans="1:9">
      <c r="A192" s="5">
        <v>3934</v>
      </c>
      <c r="B192" s="5">
        <v>599</v>
      </c>
      <c r="C192" s="5">
        <v>384</v>
      </c>
      <c r="D192" s="5">
        <v>437</v>
      </c>
      <c r="F192" s="5">
        <v>599</v>
      </c>
      <c r="G192" s="5">
        <v>3082</v>
      </c>
      <c r="H192" s="5">
        <v>384</v>
      </c>
      <c r="I192" s="5">
        <v>437</v>
      </c>
    </row>
    <row r="193" spans="1:9">
      <c r="A193" s="5">
        <v>34512</v>
      </c>
      <c r="B193" s="5">
        <v>1977</v>
      </c>
      <c r="C193" s="5">
        <v>1278</v>
      </c>
      <c r="D193" s="5">
        <v>1333</v>
      </c>
      <c r="F193" s="5">
        <v>1977</v>
      </c>
      <c r="G193" s="5">
        <v>22816</v>
      </c>
      <c r="H193" s="5">
        <v>1278</v>
      </c>
      <c r="I193" s="5">
        <v>1333</v>
      </c>
    </row>
    <row r="194" spans="1:9">
      <c r="A194" s="5">
        <v>5282</v>
      </c>
      <c r="B194" s="5">
        <v>772</v>
      </c>
      <c r="C194" s="5">
        <v>470</v>
      </c>
      <c r="D194" s="5">
        <v>530</v>
      </c>
      <c r="F194" s="5">
        <v>772</v>
      </c>
      <c r="G194" s="5">
        <v>3244</v>
      </c>
      <c r="H194" s="5">
        <v>470</v>
      </c>
      <c r="I194" s="5">
        <v>530</v>
      </c>
    </row>
    <row r="195" spans="1:9">
      <c r="A195" s="5">
        <v>1809</v>
      </c>
      <c r="B195" s="5">
        <v>494</v>
      </c>
      <c r="C195" s="5">
        <v>289</v>
      </c>
      <c r="D195" s="5">
        <v>359</v>
      </c>
      <c r="F195" s="5">
        <v>494</v>
      </c>
      <c r="G195" s="5">
        <v>1435</v>
      </c>
      <c r="H195" s="5">
        <v>289</v>
      </c>
      <c r="I195" s="5">
        <v>359</v>
      </c>
    </row>
    <row r="196" spans="1:9">
      <c r="A196" s="5">
        <v>1920</v>
      </c>
      <c r="B196" s="5">
        <v>428</v>
      </c>
      <c r="C196" s="5">
        <v>251</v>
      </c>
      <c r="D196" s="5">
        <v>331</v>
      </c>
      <c r="F196" s="5">
        <v>428</v>
      </c>
      <c r="G196" s="5">
        <v>1519</v>
      </c>
      <c r="H196" s="5">
        <v>251</v>
      </c>
      <c r="I196" s="5">
        <v>331</v>
      </c>
    </row>
    <row r="197" spans="1:9">
      <c r="A197" s="5">
        <v>1954</v>
      </c>
      <c r="B197" s="5">
        <v>443</v>
      </c>
      <c r="C197" s="5">
        <v>252</v>
      </c>
      <c r="D197" s="5">
        <v>333</v>
      </c>
      <c r="F197" s="5">
        <v>443</v>
      </c>
      <c r="G197" s="5">
        <v>1772</v>
      </c>
      <c r="H197" s="5">
        <v>252</v>
      </c>
      <c r="I197" s="5">
        <v>333</v>
      </c>
    </row>
    <row r="198" spans="1:9">
      <c r="A198" s="5">
        <v>33536</v>
      </c>
      <c r="B198" s="5">
        <v>1678</v>
      </c>
      <c r="C198" s="5">
        <v>1564</v>
      </c>
      <c r="D198" s="5">
        <v>1016</v>
      </c>
      <c r="F198" s="5">
        <v>1678</v>
      </c>
      <c r="G198" s="5">
        <v>24448</v>
      </c>
      <c r="H198" s="5">
        <v>1564</v>
      </c>
      <c r="I198" s="5">
        <v>1016</v>
      </c>
    </row>
    <row r="199" spans="1:9">
      <c r="A199" s="5">
        <v>4204</v>
      </c>
      <c r="B199" s="5">
        <v>596</v>
      </c>
      <c r="C199" s="5">
        <v>387</v>
      </c>
      <c r="D199" s="5">
        <v>408</v>
      </c>
      <c r="F199" s="5">
        <v>596</v>
      </c>
      <c r="G199" s="5">
        <v>2974</v>
      </c>
      <c r="H199" s="5">
        <v>387</v>
      </c>
      <c r="I199" s="5">
        <v>408</v>
      </c>
    </row>
    <row r="200" spans="1:9">
      <c r="A200" s="5">
        <v>3376</v>
      </c>
      <c r="B200" s="5">
        <v>631</v>
      </c>
      <c r="C200" s="5">
        <v>331</v>
      </c>
      <c r="D200" s="5">
        <v>409</v>
      </c>
      <c r="F200" s="5">
        <v>631</v>
      </c>
      <c r="G200" s="5">
        <v>2806</v>
      </c>
      <c r="H200" s="5">
        <v>331</v>
      </c>
      <c r="I200" s="5">
        <v>409</v>
      </c>
    </row>
    <row r="201" spans="1:9">
      <c r="A201" s="5">
        <v>9236</v>
      </c>
      <c r="B201" s="5">
        <v>1560</v>
      </c>
      <c r="C201" s="5">
        <v>1075</v>
      </c>
      <c r="D201" s="5">
        <v>1130</v>
      </c>
      <c r="F201" s="5">
        <v>1560</v>
      </c>
      <c r="G201" s="5">
        <v>7880</v>
      </c>
      <c r="H201" s="5">
        <v>1075</v>
      </c>
      <c r="I201" s="5">
        <v>1130</v>
      </c>
    </row>
    <row r="202" spans="1:9">
      <c r="A202" s="5">
        <v>72864</v>
      </c>
      <c r="B202" s="5">
        <v>1158</v>
      </c>
      <c r="C202" s="5">
        <v>646</v>
      </c>
      <c r="D202" s="5">
        <v>759</v>
      </c>
      <c r="F202" s="5">
        <v>1158</v>
      </c>
      <c r="G202" s="5">
        <v>30912</v>
      </c>
      <c r="H202" s="5">
        <v>646</v>
      </c>
      <c r="I202" s="5">
        <v>759</v>
      </c>
    </row>
    <row r="203" spans="1:9">
      <c r="A203" s="5">
        <v>3358</v>
      </c>
      <c r="B203" s="5">
        <v>523</v>
      </c>
      <c r="C203" s="5">
        <v>298</v>
      </c>
      <c r="D203" s="5">
        <v>323</v>
      </c>
      <c r="F203" s="5">
        <v>523</v>
      </c>
      <c r="G203" s="5">
        <v>2426</v>
      </c>
      <c r="H203" s="5">
        <v>298</v>
      </c>
      <c r="I203" s="5">
        <v>323</v>
      </c>
    </row>
    <row r="204" spans="1:9">
      <c r="A204" s="5">
        <v>3254</v>
      </c>
      <c r="B204" s="5">
        <v>513</v>
      </c>
      <c r="C204" s="5">
        <v>283</v>
      </c>
      <c r="D204" s="5">
        <v>344</v>
      </c>
      <c r="F204" s="5">
        <v>513</v>
      </c>
      <c r="G204" s="5">
        <v>2846</v>
      </c>
      <c r="H204" s="5">
        <v>283</v>
      </c>
      <c r="I204" s="5">
        <v>344</v>
      </c>
    </row>
    <row r="205" spans="1:9">
      <c r="A205" s="5">
        <v>50640</v>
      </c>
      <c r="B205" s="5">
        <v>2779</v>
      </c>
      <c r="C205" s="5">
        <v>1790</v>
      </c>
      <c r="D205" s="5">
        <v>1577</v>
      </c>
      <c r="F205" s="5">
        <v>2779</v>
      </c>
      <c r="G205" s="5">
        <v>34880</v>
      </c>
      <c r="H205" s="5">
        <v>1790</v>
      </c>
      <c r="I205" s="5">
        <v>1577</v>
      </c>
    </row>
    <row r="206" spans="1:9">
      <c r="A206" s="5">
        <v>3734</v>
      </c>
      <c r="B206" s="5">
        <v>794</v>
      </c>
      <c r="C206" s="5">
        <v>389</v>
      </c>
      <c r="D206" s="5">
        <v>434</v>
      </c>
      <c r="F206" s="5">
        <v>794</v>
      </c>
      <c r="G206" s="5">
        <v>2868</v>
      </c>
      <c r="H206" s="5">
        <v>389</v>
      </c>
      <c r="I206" s="5">
        <v>434</v>
      </c>
    </row>
    <row r="207" spans="1:9">
      <c r="A207" s="5">
        <v>2594</v>
      </c>
      <c r="B207" s="5">
        <v>529</v>
      </c>
      <c r="C207" s="5">
        <v>248</v>
      </c>
      <c r="D207" s="5">
        <v>315</v>
      </c>
      <c r="F207" s="5">
        <v>529</v>
      </c>
      <c r="G207" s="5">
        <v>2067</v>
      </c>
      <c r="H207" s="5">
        <v>248</v>
      </c>
      <c r="I207" s="5">
        <v>315</v>
      </c>
    </row>
    <row r="208" spans="1:9">
      <c r="A208" s="5">
        <v>2232</v>
      </c>
      <c r="B208" s="5">
        <v>440</v>
      </c>
      <c r="C208" s="5">
        <v>257</v>
      </c>
      <c r="D208" s="5">
        <v>322</v>
      </c>
      <c r="F208" s="5">
        <v>440</v>
      </c>
      <c r="G208" s="5">
        <v>1306</v>
      </c>
      <c r="H208" s="5">
        <v>257</v>
      </c>
      <c r="I208" s="5">
        <v>322</v>
      </c>
    </row>
    <row r="209" spans="1:9">
      <c r="A209" s="5">
        <v>22120</v>
      </c>
      <c r="B209" s="5">
        <v>1751</v>
      </c>
      <c r="C209" s="5">
        <v>796</v>
      </c>
      <c r="D209" s="5">
        <v>906</v>
      </c>
      <c r="F209" s="5">
        <v>1751</v>
      </c>
      <c r="G209" s="5">
        <v>17528</v>
      </c>
      <c r="H209" s="5">
        <v>796</v>
      </c>
      <c r="I209" s="5">
        <v>906</v>
      </c>
    </row>
    <row r="210" spans="1:9">
      <c r="A210" s="5">
        <v>7980</v>
      </c>
      <c r="B210" s="5">
        <v>521</v>
      </c>
      <c r="C210" s="5">
        <v>467</v>
      </c>
      <c r="D210" s="5">
        <v>398</v>
      </c>
      <c r="F210" s="5">
        <v>521</v>
      </c>
      <c r="G210" s="5">
        <v>5372</v>
      </c>
      <c r="H210" s="5">
        <v>467</v>
      </c>
      <c r="I210" s="5">
        <v>398</v>
      </c>
    </row>
    <row r="211" spans="1:9">
      <c r="A211" s="5">
        <v>1659</v>
      </c>
      <c r="B211" s="5">
        <v>424</v>
      </c>
      <c r="C211" s="5">
        <v>239</v>
      </c>
      <c r="D211" s="5">
        <v>321</v>
      </c>
      <c r="F211" s="5">
        <v>424</v>
      </c>
      <c r="G211" s="5">
        <v>915</v>
      </c>
      <c r="H211" s="5">
        <v>239</v>
      </c>
      <c r="I211" s="5">
        <v>321</v>
      </c>
    </row>
    <row r="212" spans="1:9">
      <c r="A212" s="5">
        <v>1006</v>
      </c>
      <c r="B212" s="5">
        <v>354</v>
      </c>
      <c r="C212" s="5">
        <v>187</v>
      </c>
      <c r="D212" s="5">
        <v>268</v>
      </c>
      <c r="F212" s="5">
        <v>354</v>
      </c>
      <c r="G212" s="5">
        <v>651</v>
      </c>
      <c r="H212" s="5">
        <v>187</v>
      </c>
      <c r="I212" s="5">
        <v>268</v>
      </c>
    </row>
    <row r="213" spans="1:9">
      <c r="A213" s="5">
        <v>12728</v>
      </c>
      <c r="B213" s="5">
        <v>683</v>
      </c>
      <c r="C213" s="5">
        <v>657</v>
      </c>
      <c r="D213" s="5">
        <v>461</v>
      </c>
      <c r="F213" s="5">
        <v>683</v>
      </c>
      <c r="G213" s="5">
        <v>8844</v>
      </c>
      <c r="H213" s="5">
        <v>657</v>
      </c>
      <c r="I213" s="5">
        <v>461</v>
      </c>
    </row>
    <row r="214" spans="1:9">
      <c r="A214" s="5">
        <v>28880</v>
      </c>
      <c r="B214" s="5">
        <v>1971</v>
      </c>
      <c r="C214" s="5">
        <v>740</v>
      </c>
      <c r="D214" s="5">
        <v>991</v>
      </c>
      <c r="F214" s="5">
        <v>1971</v>
      </c>
      <c r="G214" s="5">
        <v>15808</v>
      </c>
      <c r="H214" s="5">
        <v>740</v>
      </c>
      <c r="I214" s="5">
        <v>991</v>
      </c>
    </row>
    <row r="215" spans="1:9">
      <c r="A215" s="5">
        <v>1330</v>
      </c>
      <c r="B215" s="5">
        <v>433</v>
      </c>
      <c r="C215" s="5">
        <v>230</v>
      </c>
      <c r="D215" s="5">
        <v>351</v>
      </c>
      <c r="F215" s="5">
        <v>433</v>
      </c>
      <c r="G215" s="5">
        <v>827</v>
      </c>
      <c r="H215" s="5">
        <v>230</v>
      </c>
      <c r="I215" s="5">
        <v>351</v>
      </c>
    </row>
    <row r="216" spans="1:9">
      <c r="A216" s="5">
        <v>14424</v>
      </c>
      <c r="B216" s="5">
        <v>383</v>
      </c>
      <c r="C216" s="5">
        <v>291</v>
      </c>
      <c r="D216" s="5">
        <v>286</v>
      </c>
      <c r="F216" s="5">
        <v>383</v>
      </c>
      <c r="G216" s="5">
        <v>14056</v>
      </c>
      <c r="H216" s="5">
        <v>291</v>
      </c>
      <c r="I216" s="5">
        <v>286</v>
      </c>
    </row>
    <row r="217" spans="1:9">
      <c r="A217" s="5">
        <v>14200</v>
      </c>
      <c r="B217" s="5">
        <v>3214</v>
      </c>
      <c r="C217" s="5">
        <v>1233</v>
      </c>
      <c r="D217" s="5">
        <v>1354</v>
      </c>
      <c r="F217" s="5">
        <v>3214</v>
      </c>
      <c r="G217" s="5">
        <v>13376</v>
      </c>
      <c r="H217" s="5">
        <v>1233</v>
      </c>
      <c r="I217" s="5">
        <v>1354</v>
      </c>
    </row>
    <row r="218" spans="1:9">
      <c r="A218" s="5">
        <v>5746</v>
      </c>
      <c r="B218" s="5">
        <v>1063</v>
      </c>
      <c r="C218" s="5">
        <v>584</v>
      </c>
      <c r="D218" s="5">
        <v>632</v>
      </c>
      <c r="F218" s="5">
        <v>1063</v>
      </c>
      <c r="G218" s="5">
        <v>4288</v>
      </c>
      <c r="H218" s="5">
        <v>584</v>
      </c>
      <c r="I218" s="5">
        <v>632</v>
      </c>
    </row>
    <row r="219" spans="1:9">
      <c r="A219" s="5">
        <v>2540</v>
      </c>
      <c r="B219" s="5">
        <v>458</v>
      </c>
      <c r="C219" s="5">
        <v>279</v>
      </c>
      <c r="D219" s="5">
        <v>330</v>
      </c>
      <c r="F219" s="5">
        <v>458</v>
      </c>
      <c r="G219" s="5">
        <v>2063</v>
      </c>
      <c r="H219" s="5">
        <v>279</v>
      </c>
      <c r="I219" s="5">
        <v>330</v>
      </c>
    </row>
    <row r="220" spans="1:9">
      <c r="A220" s="5">
        <v>4324</v>
      </c>
      <c r="B220" s="5">
        <v>676</v>
      </c>
      <c r="C220" s="5">
        <v>401</v>
      </c>
      <c r="D220" s="5">
        <v>431</v>
      </c>
      <c r="F220" s="5">
        <v>676</v>
      </c>
      <c r="G220" s="5">
        <v>3008</v>
      </c>
      <c r="H220" s="5">
        <v>401</v>
      </c>
      <c r="I220" s="5">
        <v>431</v>
      </c>
    </row>
    <row r="221" spans="1:9">
      <c r="A221" s="5">
        <v>8260</v>
      </c>
      <c r="B221" s="5">
        <v>1211</v>
      </c>
      <c r="C221" s="5">
        <v>956</v>
      </c>
      <c r="D221" s="5">
        <v>953</v>
      </c>
      <c r="F221" s="5">
        <v>1211</v>
      </c>
      <c r="G221" s="5">
        <v>7360</v>
      </c>
      <c r="H221" s="5">
        <v>956</v>
      </c>
      <c r="I221" s="5">
        <v>953</v>
      </c>
    </row>
    <row r="222" spans="1:9">
      <c r="A222" s="5">
        <v>20168</v>
      </c>
      <c r="B222" s="5">
        <v>5106</v>
      </c>
      <c r="C222" s="5">
        <v>2806</v>
      </c>
      <c r="D222" s="5">
        <v>3244</v>
      </c>
      <c r="F222" s="5">
        <v>5106</v>
      </c>
      <c r="G222" s="5">
        <v>15056</v>
      </c>
      <c r="H222" s="5">
        <v>2806</v>
      </c>
      <c r="I222" s="5">
        <v>3244</v>
      </c>
    </row>
    <row r="223" spans="1:9">
      <c r="A223" s="5">
        <v>5046</v>
      </c>
      <c r="B223" s="5">
        <v>906</v>
      </c>
      <c r="C223" s="5">
        <v>421</v>
      </c>
      <c r="D223" s="5">
        <v>477</v>
      </c>
      <c r="F223" s="5">
        <v>906</v>
      </c>
      <c r="G223" s="5">
        <v>4184</v>
      </c>
      <c r="H223" s="5">
        <v>421</v>
      </c>
      <c r="I223" s="5">
        <v>477</v>
      </c>
    </row>
    <row r="224" spans="1:9">
      <c r="A224" s="5">
        <v>15296</v>
      </c>
      <c r="B224" s="5">
        <v>3627</v>
      </c>
      <c r="C224" s="5">
        <v>2602</v>
      </c>
      <c r="D224" s="5">
        <v>2781</v>
      </c>
      <c r="F224" s="5">
        <v>3627</v>
      </c>
      <c r="G224" s="5">
        <v>13296</v>
      </c>
      <c r="H224" s="5">
        <v>2602</v>
      </c>
      <c r="I224" s="5">
        <v>2781</v>
      </c>
    </row>
    <row r="225" spans="1:9">
      <c r="A225" s="5">
        <v>3414</v>
      </c>
      <c r="B225" s="5">
        <v>525</v>
      </c>
      <c r="C225" s="5">
        <v>360</v>
      </c>
      <c r="D225" s="5">
        <v>342</v>
      </c>
      <c r="F225" s="5">
        <v>525</v>
      </c>
      <c r="G225" s="5">
        <v>2390</v>
      </c>
      <c r="H225" s="5">
        <v>360</v>
      </c>
      <c r="I225" s="5">
        <v>342</v>
      </c>
    </row>
    <row r="226" spans="1:9">
      <c r="A226" s="5">
        <v>95424</v>
      </c>
      <c r="B226" s="5">
        <v>882</v>
      </c>
      <c r="C226" s="5">
        <v>417</v>
      </c>
      <c r="D226" s="5">
        <v>575</v>
      </c>
      <c r="F226" s="5">
        <v>882</v>
      </c>
      <c r="G226" s="5">
        <v>22016</v>
      </c>
      <c r="H226" s="5">
        <v>417</v>
      </c>
      <c r="I226" s="5">
        <v>575</v>
      </c>
    </row>
    <row r="227" spans="1:9">
      <c r="A227" s="5">
        <v>14824</v>
      </c>
      <c r="B227" s="5">
        <v>966</v>
      </c>
      <c r="C227" s="5">
        <v>650</v>
      </c>
      <c r="D227" s="5">
        <v>591</v>
      </c>
      <c r="F227" s="5">
        <v>966</v>
      </c>
      <c r="G227" s="5">
        <v>8560</v>
      </c>
      <c r="H227" s="5">
        <v>650</v>
      </c>
      <c r="I227" s="5">
        <v>591</v>
      </c>
    </row>
    <row r="228" spans="1:9">
      <c r="A228" s="5">
        <v>3504</v>
      </c>
      <c r="B228" s="5">
        <v>497</v>
      </c>
      <c r="C228" s="5">
        <v>348</v>
      </c>
      <c r="D228" s="5">
        <v>374</v>
      </c>
      <c r="F228" s="5">
        <v>497</v>
      </c>
      <c r="G228" s="5">
        <v>2730</v>
      </c>
      <c r="H228" s="5">
        <v>348</v>
      </c>
      <c r="I228" s="5">
        <v>374</v>
      </c>
    </row>
    <row r="229" spans="1:9">
      <c r="A229" s="5">
        <v>2822</v>
      </c>
      <c r="B229" s="5">
        <v>486</v>
      </c>
      <c r="C229" s="5">
        <v>327</v>
      </c>
      <c r="D229" s="5">
        <v>351</v>
      </c>
      <c r="F229" s="5">
        <v>486</v>
      </c>
      <c r="G229" s="5">
        <v>2020</v>
      </c>
      <c r="H229" s="5">
        <v>327</v>
      </c>
      <c r="I229" s="5">
        <v>351</v>
      </c>
    </row>
    <row r="230" spans="1:9">
      <c r="A230" s="5">
        <v>2973</v>
      </c>
      <c r="B230" s="5">
        <v>415</v>
      </c>
      <c r="C230" s="5">
        <v>266</v>
      </c>
      <c r="D230" s="5">
        <v>297</v>
      </c>
      <c r="F230" s="5">
        <v>415</v>
      </c>
      <c r="G230" s="5">
        <v>2208</v>
      </c>
      <c r="H230" s="5">
        <v>266</v>
      </c>
      <c r="I230" s="5">
        <v>297</v>
      </c>
    </row>
    <row r="231" spans="1:9">
      <c r="A231" s="5">
        <v>10824</v>
      </c>
      <c r="B231" s="5">
        <v>153</v>
      </c>
      <c r="C231" s="5">
        <v>126</v>
      </c>
      <c r="D231" s="5">
        <v>126</v>
      </c>
      <c r="F231" s="5">
        <v>153</v>
      </c>
      <c r="G231" s="5">
        <v>10384</v>
      </c>
      <c r="H231" s="5">
        <v>126</v>
      </c>
      <c r="I231" s="5">
        <v>126</v>
      </c>
    </row>
    <row r="232" spans="1:9">
      <c r="A232" s="5">
        <v>4592</v>
      </c>
      <c r="B232" s="5">
        <v>423</v>
      </c>
      <c r="C232" s="5">
        <v>222</v>
      </c>
      <c r="D232" s="5">
        <v>289</v>
      </c>
      <c r="F232" s="5">
        <v>423</v>
      </c>
      <c r="G232" s="5">
        <v>2100</v>
      </c>
      <c r="H232" s="5">
        <v>222</v>
      </c>
      <c r="I232" s="5">
        <v>289</v>
      </c>
    </row>
    <row r="233" spans="1:9">
      <c r="A233" s="5">
        <v>3176</v>
      </c>
      <c r="B233" s="5">
        <v>577</v>
      </c>
      <c r="C233" s="5">
        <v>279</v>
      </c>
      <c r="D233" s="5">
        <v>319</v>
      </c>
      <c r="F233" s="5">
        <v>577</v>
      </c>
      <c r="G233" s="5">
        <v>2426</v>
      </c>
      <c r="H233" s="5">
        <v>279</v>
      </c>
      <c r="I233" s="5">
        <v>319</v>
      </c>
    </row>
    <row r="234" spans="1:9">
      <c r="A234" s="5">
        <v>10956</v>
      </c>
      <c r="B234" s="5">
        <v>130</v>
      </c>
      <c r="C234" s="5">
        <v>123</v>
      </c>
      <c r="D234" s="5">
        <v>119</v>
      </c>
      <c r="F234" s="5">
        <v>130</v>
      </c>
      <c r="G234" s="5">
        <v>10564</v>
      </c>
      <c r="H234" s="5">
        <v>123</v>
      </c>
      <c r="I234" s="5">
        <v>119</v>
      </c>
    </row>
    <row r="235" spans="1:9">
      <c r="A235" s="5">
        <v>10888</v>
      </c>
      <c r="B235" s="5">
        <v>1370</v>
      </c>
      <c r="C235" s="5">
        <v>722</v>
      </c>
      <c r="D235" s="5">
        <v>783</v>
      </c>
      <c r="F235" s="5">
        <v>1370</v>
      </c>
      <c r="G235" s="5">
        <v>8048</v>
      </c>
      <c r="H235" s="5">
        <v>722</v>
      </c>
      <c r="I235" s="5">
        <v>783</v>
      </c>
    </row>
    <row r="236" spans="1:9">
      <c r="A236" s="5">
        <v>3594</v>
      </c>
      <c r="B236" s="5">
        <v>530</v>
      </c>
      <c r="C236" s="5">
        <v>309</v>
      </c>
      <c r="D236" s="5">
        <v>354</v>
      </c>
      <c r="F236" s="5">
        <v>530</v>
      </c>
      <c r="G236" s="5">
        <v>2468</v>
      </c>
      <c r="H236" s="5">
        <v>309</v>
      </c>
      <c r="I236" s="5">
        <v>354</v>
      </c>
    </row>
    <row r="237" spans="1:9">
      <c r="A237" s="5">
        <v>3384</v>
      </c>
      <c r="B237" s="5">
        <v>561</v>
      </c>
      <c r="C237" s="5">
        <v>344</v>
      </c>
      <c r="D237" s="5">
        <v>395</v>
      </c>
      <c r="F237" s="5">
        <v>561</v>
      </c>
      <c r="G237" s="5">
        <v>2508</v>
      </c>
      <c r="H237" s="5">
        <v>344</v>
      </c>
      <c r="I237" s="5">
        <v>395</v>
      </c>
    </row>
    <row r="238" spans="1:9">
      <c r="A238" s="5">
        <v>4096</v>
      </c>
      <c r="B238" s="5">
        <v>723</v>
      </c>
      <c r="C238" s="5">
        <v>355</v>
      </c>
      <c r="D238" s="5">
        <v>406</v>
      </c>
      <c r="F238" s="5">
        <v>723</v>
      </c>
      <c r="G238" s="5">
        <v>2826</v>
      </c>
      <c r="H238" s="5">
        <v>355</v>
      </c>
      <c r="I238" s="5">
        <v>406</v>
      </c>
    </row>
    <row r="239" spans="1:9">
      <c r="A239" s="5">
        <v>19968</v>
      </c>
      <c r="B239" s="5">
        <v>909</v>
      </c>
      <c r="C239" s="5">
        <v>757</v>
      </c>
      <c r="D239" s="5">
        <v>592</v>
      </c>
      <c r="F239" s="5">
        <v>909</v>
      </c>
      <c r="G239" s="5">
        <v>14792</v>
      </c>
      <c r="H239" s="5">
        <v>757</v>
      </c>
      <c r="I239" s="5">
        <v>592</v>
      </c>
    </row>
    <row r="240" spans="1:9">
      <c r="A240" s="5">
        <v>4892</v>
      </c>
      <c r="B240" s="5">
        <v>721</v>
      </c>
      <c r="C240" s="5">
        <v>428</v>
      </c>
      <c r="D240" s="5">
        <v>460</v>
      </c>
      <c r="F240" s="5">
        <v>721</v>
      </c>
      <c r="G240" s="5">
        <v>4206</v>
      </c>
      <c r="H240" s="5">
        <v>428</v>
      </c>
      <c r="I240" s="5">
        <v>460</v>
      </c>
    </row>
    <row r="241" spans="1:9">
      <c r="A241" s="5">
        <v>17360</v>
      </c>
      <c r="B241" s="5">
        <v>6017</v>
      </c>
      <c r="C241" s="5">
        <v>1905</v>
      </c>
      <c r="D241" s="5">
        <v>2448</v>
      </c>
      <c r="F241" s="5">
        <v>6017</v>
      </c>
      <c r="G241" s="5">
        <v>11800</v>
      </c>
      <c r="H241" s="5">
        <v>1905</v>
      </c>
      <c r="I241" s="5">
        <v>2448</v>
      </c>
    </row>
    <row r="242" spans="1:9">
      <c r="A242" s="5">
        <v>21872</v>
      </c>
      <c r="B242" s="5">
        <v>7327</v>
      </c>
      <c r="C242" s="5">
        <v>2218</v>
      </c>
      <c r="D242" s="5">
        <v>3822</v>
      </c>
      <c r="F242" s="5">
        <v>7327</v>
      </c>
      <c r="G242" s="5">
        <v>12920</v>
      </c>
      <c r="H242" s="5">
        <v>2218</v>
      </c>
      <c r="I242" s="5">
        <v>3822</v>
      </c>
    </row>
    <row r="243" spans="1:9">
      <c r="A243" s="5">
        <v>180480</v>
      </c>
      <c r="B243" s="5">
        <v>6242</v>
      </c>
      <c r="C243" s="5">
        <v>3316</v>
      </c>
      <c r="D243" s="5">
        <v>4010</v>
      </c>
      <c r="F243" s="5">
        <v>6242</v>
      </c>
      <c r="G243" s="5">
        <v>51456</v>
      </c>
      <c r="H243" s="5">
        <v>3316</v>
      </c>
      <c r="I243" s="5">
        <v>4010</v>
      </c>
    </row>
    <row r="244" spans="1:9">
      <c r="A244" s="5">
        <v>44464</v>
      </c>
      <c r="B244" s="5">
        <v>1571</v>
      </c>
      <c r="C244" s="5">
        <v>559</v>
      </c>
      <c r="D244" s="5">
        <v>930</v>
      </c>
      <c r="F244" s="5">
        <v>1571</v>
      </c>
      <c r="G244" s="5">
        <v>14080</v>
      </c>
      <c r="H244" s="5">
        <v>559</v>
      </c>
      <c r="I244" s="5">
        <v>930</v>
      </c>
    </row>
    <row r="245" spans="1:9">
      <c r="A245" s="5">
        <v>2881</v>
      </c>
      <c r="B245" s="5">
        <v>730</v>
      </c>
      <c r="C245" s="5">
        <v>323</v>
      </c>
      <c r="D245" s="5">
        <v>503</v>
      </c>
      <c r="F245" s="5">
        <v>730</v>
      </c>
      <c r="G245" s="5">
        <v>2040</v>
      </c>
      <c r="H245" s="5">
        <v>323</v>
      </c>
      <c r="I245" s="5">
        <v>503</v>
      </c>
    </row>
    <row r="246" spans="1:9">
      <c r="A246" s="5">
        <v>3460</v>
      </c>
      <c r="B246" s="5">
        <v>667</v>
      </c>
      <c r="C246" s="5">
        <v>314</v>
      </c>
      <c r="D246" s="5">
        <v>482</v>
      </c>
      <c r="F246" s="5">
        <v>667</v>
      </c>
      <c r="G246" s="5">
        <v>2260</v>
      </c>
      <c r="H246" s="5">
        <v>314</v>
      </c>
      <c r="I246" s="5">
        <v>482</v>
      </c>
    </row>
    <row r="247" spans="1:9">
      <c r="A247" s="5">
        <v>3406</v>
      </c>
      <c r="B247" s="5">
        <v>731</v>
      </c>
      <c r="C247" s="5">
        <v>355</v>
      </c>
      <c r="D247" s="5">
        <v>512</v>
      </c>
      <c r="F247" s="5">
        <v>731</v>
      </c>
      <c r="G247" s="5">
        <v>2598</v>
      </c>
      <c r="H247" s="5">
        <v>355</v>
      </c>
      <c r="I247" s="5">
        <v>512</v>
      </c>
    </row>
    <row r="248" spans="1:9">
      <c r="A248" s="5">
        <v>2602</v>
      </c>
      <c r="B248" s="5">
        <v>588</v>
      </c>
      <c r="C248" s="5">
        <v>287</v>
      </c>
      <c r="D248" s="5">
        <v>444</v>
      </c>
      <c r="F248" s="5">
        <v>588</v>
      </c>
      <c r="G248" s="5">
        <v>1946</v>
      </c>
      <c r="H248" s="5">
        <v>287</v>
      </c>
      <c r="I248" s="5">
        <v>444</v>
      </c>
    </row>
    <row r="249" spans="1:9">
      <c r="A249" s="5">
        <v>5848</v>
      </c>
      <c r="B249" s="5">
        <v>795</v>
      </c>
      <c r="C249" s="5">
        <v>383</v>
      </c>
      <c r="D249" s="5">
        <v>570</v>
      </c>
      <c r="F249" s="5">
        <v>795</v>
      </c>
      <c r="G249" s="5">
        <v>4212</v>
      </c>
      <c r="H249" s="5">
        <v>383</v>
      </c>
      <c r="I249" s="5">
        <v>570</v>
      </c>
    </row>
    <row r="250" spans="1:9">
      <c r="A250" s="5">
        <v>26944</v>
      </c>
      <c r="B250" s="5">
        <v>1097</v>
      </c>
      <c r="C250" s="5">
        <v>563</v>
      </c>
      <c r="D250" s="5">
        <v>740</v>
      </c>
      <c r="F250" s="5">
        <v>1097</v>
      </c>
      <c r="G250" s="5">
        <v>10208</v>
      </c>
      <c r="H250" s="5">
        <v>563</v>
      </c>
      <c r="I250" s="5">
        <v>740</v>
      </c>
    </row>
    <row r="251" spans="1:9">
      <c r="A251" s="5">
        <v>5292</v>
      </c>
      <c r="B251" s="5">
        <v>1033</v>
      </c>
      <c r="C251" s="5">
        <v>516</v>
      </c>
      <c r="D251" s="5">
        <v>646</v>
      </c>
      <c r="F251" s="5">
        <v>1033</v>
      </c>
      <c r="G251" s="5">
        <v>3404</v>
      </c>
      <c r="H251" s="5">
        <v>516</v>
      </c>
      <c r="I251" s="5">
        <v>646</v>
      </c>
    </row>
    <row r="252" spans="1:9">
      <c r="A252" s="5">
        <v>15576</v>
      </c>
      <c r="B252" s="5">
        <v>3098</v>
      </c>
      <c r="C252" s="5">
        <v>1839</v>
      </c>
      <c r="D252" s="5">
        <v>2327</v>
      </c>
      <c r="F252" s="5">
        <v>3098</v>
      </c>
      <c r="G252" s="5">
        <v>10840</v>
      </c>
      <c r="H252" s="5">
        <v>1839</v>
      </c>
      <c r="I252" s="5">
        <v>2327</v>
      </c>
    </row>
    <row r="253" spans="1:9">
      <c r="A253" s="5">
        <v>54256</v>
      </c>
      <c r="B253" s="5">
        <v>1419</v>
      </c>
      <c r="C253" s="5">
        <v>977</v>
      </c>
      <c r="D253" s="5">
        <v>963</v>
      </c>
      <c r="F253" s="5">
        <v>1419</v>
      </c>
      <c r="G253" s="5">
        <v>24224</v>
      </c>
      <c r="H253" s="5">
        <v>977</v>
      </c>
      <c r="I253" s="5">
        <v>963</v>
      </c>
    </row>
    <row r="254" spans="1:9">
      <c r="A254" s="5">
        <v>3726</v>
      </c>
      <c r="B254" s="5">
        <v>785</v>
      </c>
      <c r="C254" s="5">
        <v>399</v>
      </c>
      <c r="D254" s="5">
        <v>574</v>
      </c>
      <c r="F254" s="5">
        <v>785</v>
      </c>
      <c r="G254" s="5">
        <v>2852</v>
      </c>
      <c r="H254" s="5">
        <v>399</v>
      </c>
      <c r="I254" s="5">
        <v>574</v>
      </c>
    </row>
    <row r="255" spans="1:9">
      <c r="A255" s="5">
        <v>31904</v>
      </c>
      <c r="B255" s="5">
        <v>1106</v>
      </c>
      <c r="C255" s="5">
        <v>583</v>
      </c>
      <c r="D255" s="5">
        <v>770</v>
      </c>
      <c r="F255" s="5">
        <v>1106</v>
      </c>
      <c r="G255" s="5">
        <v>12992</v>
      </c>
      <c r="H255" s="5">
        <v>583</v>
      </c>
      <c r="I255" s="5">
        <v>770</v>
      </c>
    </row>
    <row r="256" spans="1:9">
      <c r="A256" s="5">
        <v>40336</v>
      </c>
      <c r="B256" s="5">
        <v>2251</v>
      </c>
      <c r="C256" s="5">
        <v>907</v>
      </c>
      <c r="D256" s="5">
        <v>1330</v>
      </c>
      <c r="F256" s="5">
        <v>2251</v>
      </c>
      <c r="G256" s="5">
        <v>14848</v>
      </c>
      <c r="H256" s="5">
        <v>907</v>
      </c>
      <c r="I256" s="5">
        <v>1330</v>
      </c>
    </row>
    <row r="257" spans="1:9">
      <c r="A257" s="5">
        <v>4220</v>
      </c>
      <c r="B257" s="5">
        <v>838</v>
      </c>
      <c r="C257" s="5">
        <v>407</v>
      </c>
      <c r="D257" s="5">
        <v>597</v>
      </c>
      <c r="F257" s="5">
        <v>838</v>
      </c>
      <c r="G257" s="5">
        <v>2326</v>
      </c>
      <c r="H257" s="5">
        <v>407</v>
      </c>
      <c r="I257" s="5">
        <v>597</v>
      </c>
    </row>
    <row r="258" spans="1:9">
      <c r="A258" s="5">
        <v>4666</v>
      </c>
      <c r="B258" s="5">
        <v>1014</v>
      </c>
      <c r="C258" s="5">
        <v>459</v>
      </c>
      <c r="D258" s="5">
        <v>648</v>
      </c>
      <c r="F258" s="5">
        <v>1014</v>
      </c>
      <c r="G258" s="5">
        <v>2818</v>
      </c>
      <c r="H258" s="5">
        <v>459</v>
      </c>
      <c r="I258" s="5">
        <v>648</v>
      </c>
    </row>
    <row r="259" spans="1:9">
      <c r="A259" s="5">
        <v>4274</v>
      </c>
      <c r="B259" s="5">
        <v>1020</v>
      </c>
      <c r="C259" s="5">
        <v>460</v>
      </c>
      <c r="D259" s="5">
        <v>638</v>
      </c>
      <c r="F259" s="5">
        <v>1020</v>
      </c>
      <c r="G259" s="5">
        <v>3164</v>
      </c>
      <c r="H259" s="5">
        <v>460</v>
      </c>
      <c r="I259" s="5">
        <v>638</v>
      </c>
    </row>
    <row r="260" spans="1:9">
      <c r="A260" s="5">
        <v>28208</v>
      </c>
      <c r="B260" s="5">
        <v>1237</v>
      </c>
      <c r="C260" s="5">
        <v>636</v>
      </c>
      <c r="D260" s="5">
        <v>827</v>
      </c>
      <c r="F260" s="5">
        <v>1237</v>
      </c>
      <c r="G260" s="5">
        <v>11120</v>
      </c>
      <c r="H260" s="5">
        <v>636</v>
      </c>
      <c r="I260" s="5">
        <v>827</v>
      </c>
    </row>
    <row r="261" spans="1:9">
      <c r="A261" s="5">
        <v>3330</v>
      </c>
      <c r="B261" s="5">
        <v>652</v>
      </c>
      <c r="C261" s="5">
        <v>307</v>
      </c>
      <c r="D261" s="5">
        <v>478</v>
      </c>
      <c r="F261" s="5">
        <v>652</v>
      </c>
      <c r="G261" s="5">
        <v>2196</v>
      </c>
      <c r="H261" s="5">
        <v>307</v>
      </c>
      <c r="I261" s="5">
        <v>478</v>
      </c>
    </row>
    <row r="262" spans="1:9">
      <c r="A262" s="5">
        <v>3528</v>
      </c>
      <c r="B262" s="5">
        <v>787</v>
      </c>
      <c r="C262" s="5">
        <v>360</v>
      </c>
      <c r="D262" s="5">
        <v>513</v>
      </c>
      <c r="F262" s="5">
        <v>787</v>
      </c>
      <c r="G262" s="5">
        <v>2660</v>
      </c>
      <c r="H262" s="5">
        <v>360</v>
      </c>
      <c r="I262" s="5">
        <v>513</v>
      </c>
    </row>
    <row r="263" spans="1:9">
      <c r="A263" s="5">
        <v>38576</v>
      </c>
      <c r="B263" s="5">
        <v>1328</v>
      </c>
      <c r="C263" s="5">
        <v>827</v>
      </c>
      <c r="D263" s="5">
        <v>890</v>
      </c>
      <c r="F263" s="5">
        <v>1328</v>
      </c>
      <c r="G263" s="5">
        <v>12624</v>
      </c>
      <c r="H263" s="5">
        <v>827</v>
      </c>
      <c r="I263" s="5">
        <v>890</v>
      </c>
    </row>
    <row r="264" spans="1:9">
      <c r="A264" s="5">
        <v>2628</v>
      </c>
      <c r="B264" s="5">
        <v>652</v>
      </c>
      <c r="C264" s="5">
        <v>328</v>
      </c>
      <c r="D264" s="5">
        <v>503</v>
      </c>
      <c r="F264" s="5">
        <v>652</v>
      </c>
      <c r="G264" s="5">
        <v>1846</v>
      </c>
      <c r="H264" s="5">
        <v>328</v>
      </c>
      <c r="I264" s="5">
        <v>503</v>
      </c>
    </row>
    <row r="265" spans="1:9">
      <c r="A265" s="5">
        <v>7232</v>
      </c>
      <c r="B265" s="5">
        <v>1236</v>
      </c>
      <c r="C265" s="5">
        <v>471</v>
      </c>
      <c r="D265" s="5">
        <v>700</v>
      </c>
      <c r="F265" s="5">
        <v>1236</v>
      </c>
      <c r="G265" s="5">
        <v>4712</v>
      </c>
      <c r="H265" s="5">
        <v>471</v>
      </c>
      <c r="I265" s="5">
        <v>700</v>
      </c>
    </row>
    <row r="266" spans="1:9">
      <c r="A266" s="5">
        <v>10188</v>
      </c>
      <c r="B266" s="5">
        <v>2136</v>
      </c>
      <c r="C266" s="5">
        <v>1395</v>
      </c>
      <c r="D266" s="5">
        <v>1441</v>
      </c>
      <c r="F266" s="5">
        <v>2136</v>
      </c>
      <c r="G266" s="5">
        <v>8536</v>
      </c>
      <c r="H266" s="5">
        <v>1395</v>
      </c>
      <c r="I266" s="5">
        <v>1441</v>
      </c>
    </row>
    <row r="267" spans="1:9">
      <c r="A267" s="5">
        <v>6408</v>
      </c>
      <c r="B267" s="5">
        <v>14974</v>
      </c>
      <c r="C267" s="5">
        <v>490</v>
      </c>
      <c r="D267" s="5">
        <v>861</v>
      </c>
      <c r="F267" s="5">
        <v>14974</v>
      </c>
      <c r="G267" s="5">
        <v>4040</v>
      </c>
      <c r="H267" s="5">
        <v>490</v>
      </c>
      <c r="I267" s="5">
        <v>861</v>
      </c>
    </row>
    <row r="268" spans="1:9">
      <c r="A268" s="5">
        <v>3414</v>
      </c>
      <c r="B268" s="5">
        <v>710</v>
      </c>
      <c r="C268" s="5">
        <v>340</v>
      </c>
      <c r="D268" s="5">
        <v>493</v>
      </c>
      <c r="F268" s="5">
        <v>710</v>
      </c>
      <c r="G268" s="5">
        <v>2704</v>
      </c>
      <c r="H268" s="5">
        <v>340</v>
      </c>
      <c r="I268" s="5">
        <v>493</v>
      </c>
    </row>
    <row r="269" spans="1:9">
      <c r="A269" s="5">
        <v>53056</v>
      </c>
      <c r="B269" s="5">
        <v>2089</v>
      </c>
      <c r="C269" s="5">
        <v>975</v>
      </c>
      <c r="D269" s="5">
        <v>1412</v>
      </c>
      <c r="F269" s="5">
        <v>2089</v>
      </c>
      <c r="G269" s="5">
        <v>17104</v>
      </c>
      <c r="H269" s="5">
        <v>975</v>
      </c>
      <c r="I269" s="5">
        <v>1412</v>
      </c>
    </row>
    <row r="270" spans="1:9">
      <c r="A270" s="5">
        <v>66976</v>
      </c>
      <c r="B270" s="5">
        <v>1641</v>
      </c>
      <c r="C270" s="5">
        <v>708</v>
      </c>
      <c r="D270" s="5">
        <v>1054</v>
      </c>
      <c r="F270" s="5">
        <v>1641</v>
      </c>
      <c r="G270" s="5">
        <v>19968</v>
      </c>
      <c r="H270" s="5">
        <v>708</v>
      </c>
      <c r="I270" s="5">
        <v>1054</v>
      </c>
    </row>
    <row r="271" spans="1:9">
      <c r="A271" s="5">
        <v>76096</v>
      </c>
      <c r="B271" s="5">
        <v>4596</v>
      </c>
      <c r="C271" s="5">
        <v>1276</v>
      </c>
      <c r="D271" s="5">
        <v>2495</v>
      </c>
      <c r="F271" s="5">
        <v>4596</v>
      </c>
      <c r="G271" s="5">
        <v>19744</v>
      </c>
      <c r="H271" s="5">
        <v>1276</v>
      </c>
      <c r="I271" s="5">
        <v>2495</v>
      </c>
    </row>
    <row r="272" spans="1:9">
      <c r="A272" s="5">
        <v>5458</v>
      </c>
      <c r="B272" s="5">
        <v>1181</v>
      </c>
      <c r="C272" s="5">
        <v>537</v>
      </c>
      <c r="D272" s="5">
        <v>933</v>
      </c>
      <c r="F272" s="5">
        <v>1181</v>
      </c>
      <c r="G272" s="5">
        <v>3204</v>
      </c>
      <c r="H272" s="5">
        <v>537</v>
      </c>
      <c r="I272" s="5">
        <v>933</v>
      </c>
    </row>
    <row r="273" spans="1:9">
      <c r="A273" s="5">
        <v>3706</v>
      </c>
      <c r="B273" s="5">
        <v>1173</v>
      </c>
      <c r="C273" s="5">
        <v>493</v>
      </c>
      <c r="D273" s="5">
        <v>884</v>
      </c>
      <c r="F273" s="5">
        <v>1173</v>
      </c>
      <c r="G273" s="5">
        <v>2726</v>
      </c>
      <c r="H273" s="5">
        <v>493</v>
      </c>
      <c r="I273" s="5">
        <v>884</v>
      </c>
    </row>
    <row r="274" spans="1:9">
      <c r="A274" s="5">
        <v>18320</v>
      </c>
      <c r="B274" s="5">
        <v>7854</v>
      </c>
      <c r="C274" s="5">
        <v>3300</v>
      </c>
      <c r="D274" s="5">
        <v>3682</v>
      </c>
      <c r="F274" s="5">
        <v>7854</v>
      </c>
      <c r="G274" s="5">
        <v>14920</v>
      </c>
      <c r="H274" s="5">
        <v>3300</v>
      </c>
      <c r="I274" s="5">
        <v>3682</v>
      </c>
    </row>
    <row r="275" spans="1:9">
      <c r="A275" s="5">
        <v>2316</v>
      </c>
      <c r="B275" s="5">
        <v>862</v>
      </c>
      <c r="C275" s="5">
        <v>372</v>
      </c>
      <c r="D275" s="5">
        <v>716</v>
      </c>
      <c r="F275" s="5">
        <v>862</v>
      </c>
      <c r="G275" s="5">
        <v>1529</v>
      </c>
      <c r="H275" s="5">
        <v>372</v>
      </c>
      <c r="I275" s="5">
        <v>716</v>
      </c>
    </row>
    <row r="276" spans="1:9">
      <c r="A276" s="5">
        <v>139008</v>
      </c>
      <c r="B276" s="5">
        <v>2356</v>
      </c>
      <c r="C276" s="5">
        <v>1008</v>
      </c>
      <c r="D276" s="5">
        <v>1643</v>
      </c>
      <c r="F276" s="5">
        <v>2356</v>
      </c>
      <c r="G276" s="5">
        <v>38720</v>
      </c>
      <c r="H276" s="5">
        <v>1008</v>
      </c>
      <c r="I276" s="5">
        <v>1643</v>
      </c>
    </row>
    <row r="277" spans="1:9">
      <c r="A277" s="5">
        <v>5854</v>
      </c>
      <c r="B277" s="5">
        <v>19779</v>
      </c>
      <c r="C277" s="5">
        <v>583</v>
      </c>
      <c r="D277" s="5">
        <v>947</v>
      </c>
      <c r="F277" s="5">
        <v>19779</v>
      </c>
      <c r="G277" s="5">
        <v>2894</v>
      </c>
      <c r="H277" s="5">
        <v>583</v>
      </c>
      <c r="I277" s="5">
        <v>947</v>
      </c>
    </row>
    <row r="278" spans="1:9">
      <c r="A278" s="5">
        <v>109056</v>
      </c>
      <c r="B278" s="5">
        <v>4906</v>
      </c>
      <c r="C278" s="5">
        <v>1353</v>
      </c>
      <c r="D278" s="5">
        <v>2457</v>
      </c>
      <c r="F278" s="5">
        <v>4906</v>
      </c>
      <c r="G278" s="5">
        <v>25024</v>
      </c>
      <c r="H278" s="5">
        <v>1353</v>
      </c>
      <c r="I278" s="5">
        <v>2457</v>
      </c>
    </row>
    <row r="279" spans="1:9">
      <c r="A279" s="5">
        <v>3212</v>
      </c>
      <c r="B279" s="5">
        <v>897</v>
      </c>
      <c r="C279" s="5">
        <v>375</v>
      </c>
      <c r="D279" s="5">
        <v>720</v>
      </c>
      <c r="F279" s="5">
        <v>897</v>
      </c>
      <c r="G279" s="5">
        <v>2162</v>
      </c>
      <c r="H279" s="5">
        <v>375</v>
      </c>
      <c r="I279" s="5">
        <v>720</v>
      </c>
    </row>
    <row r="280" spans="1:9">
      <c r="A280" s="5">
        <v>3046</v>
      </c>
      <c r="B280" s="5">
        <v>1147</v>
      </c>
      <c r="C280" s="5">
        <v>477</v>
      </c>
      <c r="D280" s="5">
        <v>872</v>
      </c>
      <c r="F280" s="5">
        <v>1147</v>
      </c>
      <c r="G280" s="5">
        <v>2126</v>
      </c>
      <c r="H280" s="5">
        <v>477</v>
      </c>
      <c r="I280" s="5">
        <v>872</v>
      </c>
    </row>
    <row r="281" spans="1:9">
      <c r="A281" s="5">
        <v>12044</v>
      </c>
      <c r="B281" s="5">
        <v>3599</v>
      </c>
      <c r="C281" s="5">
        <v>2119</v>
      </c>
      <c r="D281" s="5">
        <v>2193</v>
      </c>
      <c r="F281" s="5">
        <v>3599</v>
      </c>
      <c r="G281" s="5">
        <v>10400</v>
      </c>
      <c r="H281" s="5">
        <v>2119</v>
      </c>
      <c r="I281" s="5">
        <v>2193</v>
      </c>
    </row>
    <row r="282" spans="1:9">
      <c r="A282" s="5">
        <v>9652</v>
      </c>
      <c r="B282" s="5">
        <v>2801</v>
      </c>
      <c r="C282" s="5">
        <v>1035</v>
      </c>
      <c r="D282" s="5">
        <v>1381</v>
      </c>
      <c r="F282" s="5">
        <v>2801</v>
      </c>
      <c r="G282" s="5">
        <v>8972</v>
      </c>
      <c r="H282" s="5">
        <v>1035</v>
      </c>
      <c r="I282" s="5">
        <v>1381</v>
      </c>
    </row>
    <row r="283" spans="1:9">
      <c r="A283" s="5">
        <v>28112</v>
      </c>
      <c r="B283" s="5">
        <v>2438</v>
      </c>
      <c r="C283" s="5">
        <v>1225</v>
      </c>
      <c r="D283" s="5">
        <v>1537</v>
      </c>
      <c r="F283" s="5">
        <v>2438</v>
      </c>
      <c r="G283" s="5">
        <v>23440</v>
      </c>
      <c r="H283" s="5">
        <v>1225</v>
      </c>
      <c r="I283" s="5">
        <v>1537</v>
      </c>
    </row>
    <row r="284" spans="1:9">
      <c r="A284" s="5">
        <v>8628</v>
      </c>
      <c r="B284" s="5">
        <v>1692</v>
      </c>
      <c r="C284" s="5">
        <v>774</v>
      </c>
      <c r="D284" s="5">
        <v>843</v>
      </c>
      <c r="F284" s="5">
        <v>1692</v>
      </c>
      <c r="G284" s="5">
        <v>6796</v>
      </c>
      <c r="H284" s="5">
        <v>774</v>
      </c>
      <c r="I284" s="5">
        <v>843</v>
      </c>
    </row>
    <row r="285" spans="1:9">
      <c r="A285" s="5">
        <v>2431</v>
      </c>
      <c r="B285" s="5">
        <v>7980</v>
      </c>
      <c r="C285" s="5">
        <v>342</v>
      </c>
      <c r="D285" s="5">
        <v>383</v>
      </c>
      <c r="F285" s="5">
        <v>7980</v>
      </c>
      <c r="G285" s="5">
        <v>2301</v>
      </c>
      <c r="H285" s="5">
        <v>342</v>
      </c>
      <c r="I285" s="5">
        <v>383</v>
      </c>
    </row>
    <row r="286" spans="1:9">
      <c r="A286" s="5">
        <v>20560</v>
      </c>
      <c r="B286" s="5">
        <v>1126</v>
      </c>
      <c r="C286" s="5">
        <v>460</v>
      </c>
      <c r="D286" s="5">
        <v>860</v>
      </c>
      <c r="F286" s="5">
        <v>1126</v>
      </c>
      <c r="G286" s="5">
        <v>3856</v>
      </c>
      <c r="H286" s="5">
        <v>460</v>
      </c>
      <c r="I286" s="5">
        <v>860</v>
      </c>
    </row>
    <row r="287" spans="1:9">
      <c r="A287" s="5">
        <v>20896</v>
      </c>
      <c r="B287" s="5">
        <v>2048</v>
      </c>
      <c r="C287" s="5">
        <v>998</v>
      </c>
      <c r="D287" s="5">
        <v>1038</v>
      </c>
      <c r="F287" s="5">
        <v>2048</v>
      </c>
      <c r="G287" s="5">
        <v>13656</v>
      </c>
      <c r="H287" s="5">
        <v>998</v>
      </c>
      <c r="I287" s="5">
        <v>1038</v>
      </c>
    </row>
    <row r="288" spans="1:9">
      <c r="A288" s="5">
        <v>2402</v>
      </c>
      <c r="B288" s="5">
        <v>286</v>
      </c>
      <c r="C288" s="5">
        <v>137</v>
      </c>
      <c r="D288" s="5">
        <v>145</v>
      </c>
      <c r="F288" s="5">
        <v>286</v>
      </c>
      <c r="G288" s="5">
        <v>1794</v>
      </c>
      <c r="H288" s="5">
        <v>137</v>
      </c>
      <c r="I288" s="5">
        <v>145</v>
      </c>
    </row>
    <row r="289" spans="1:9">
      <c r="A289" s="5">
        <v>1729</v>
      </c>
      <c r="B289" s="5">
        <v>735</v>
      </c>
      <c r="C289" s="5">
        <v>340</v>
      </c>
      <c r="D289" s="5">
        <v>591</v>
      </c>
      <c r="F289" s="5">
        <v>735</v>
      </c>
      <c r="G289" s="5">
        <v>1406</v>
      </c>
      <c r="H289" s="5">
        <v>340</v>
      </c>
      <c r="I289" s="5">
        <v>591</v>
      </c>
    </row>
    <row r="290" spans="1:9">
      <c r="A290" s="5">
        <v>4320</v>
      </c>
      <c r="B290" s="5">
        <v>1021</v>
      </c>
      <c r="C290" s="5">
        <v>459</v>
      </c>
      <c r="D290" s="5">
        <v>681</v>
      </c>
      <c r="F290" s="5">
        <v>1021</v>
      </c>
      <c r="G290" s="5">
        <v>2782</v>
      </c>
      <c r="H290" s="5">
        <v>459</v>
      </c>
      <c r="I290" s="5">
        <v>681</v>
      </c>
    </row>
    <row r="291" spans="1:9">
      <c r="A291" s="5">
        <v>2585</v>
      </c>
      <c r="B291" s="5">
        <v>781</v>
      </c>
      <c r="C291" s="5">
        <v>348</v>
      </c>
      <c r="D291" s="5">
        <v>560</v>
      </c>
      <c r="F291" s="5">
        <v>781</v>
      </c>
      <c r="G291" s="5">
        <v>2144</v>
      </c>
      <c r="H291" s="5">
        <v>348</v>
      </c>
      <c r="I291" s="5">
        <v>560</v>
      </c>
    </row>
    <row r="292" spans="1:9">
      <c r="A292" s="5">
        <v>3322</v>
      </c>
      <c r="B292" s="5">
        <v>852</v>
      </c>
      <c r="C292" s="5">
        <v>375</v>
      </c>
      <c r="D292" s="5">
        <v>569</v>
      </c>
      <c r="F292" s="5">
        <v>852</v>
      </c>
      <c r="G292" s="5">
        <v>2236</v>
      </c>
      <c r="H292" s="5">
        <v>375</v>
      </c>
      <c r="I292" s="5">
        <v>569</v>
      </c>
    </row>
    <row r="293" spans="1:9">
      <c r="A293" s="5">
        <v>3600</v>
      </c>
      <c r="B293" s="5">
        <v>913</v>
      </c>
      <c r="C293" s="5">
        <v>436</v>
      </c>
      <c r="D293" s="5">
        <v>656</v>
      </c>
      <c r="F293" s="5">
        <v>913</v>
      </c>
      <c r="G293" s="5">
        <v>2110</v>
      </c>
      <c r="H293" s="5">
        <v>436</v>
      </c>
      <c r="I293" s="5">
        <v>656</v>
      </c>
    </row>
    <row r="294" spans="1:9">
      <c r="A294" s="5">
        <v>11620</v>
      </c>
      <c r="B294" s="5">
        <v>2042</v>
      </c>
      <c r="C294" s="5">
        <v>920</v>
      </c>
      <c r="D294" s="5">
        <v>1138</v>
      </c>
      <c r="F294" s="5">
        <v>2042</v>
      </c>
      <c r="G294" s="5">
        <v>10568</v>
      </c>
      <c r="H294" s="5">
        <v>920</v>
      </c>
      <c r="I294" s="5">
        <v>1138</v>
      </c>
    </row>
    <row r="295" spans="1:9">
      <c r="A295" s="5">
        <v>4248</v>
      </c>
      <c r="B295" s="5">
        <v>920</v>
      </c>
      <c r="C295" s="5">
        <v>501</v>
      </c>
      <c r="D295" s="5">
        <v>671</v>
      </c>
      <c r="F295" s="5">
        <v>920</v>
      </c>
      <c r="G295" s="5">
        <v>3114</v>
      </c>
      <c r="H295" s="5">
        <v>501</v>
      </c>
      <c r="I295" s="5">
        <v>671</v>
      </c>
    </row>
    <row r="296" spans="1:9">
      <c r="A296" s="5">
        <v>2763</v>
      </c>
      <c r="B296" s="5">
        <v>650</v>
      </c>
      <c r="C296" s="5">
        <v>375</v>
      </c>
      <c r="D296" s="5">
        <v>523</v>
      </c>
      <c r="F296" s="5">
        <v>650</v>
      </c>
      <c r="G296" s="5">
        <v>2124</v>
      </c>
      <c r="H296" s="5">
        <v>375</v>
      </c>
      <c r="I296" s="5">
        <v>523</v>
      </c>
    </row>
    <row r="297" spans="1:9">
      <c r="A297" s="5">
        <v>3558</v>
      </c>
      <c r="B297" s="5">
        <v>775</v>
      </c>
      <c r="C297" s="5">
        <v>403</v>
      </c>
      <c r="D297" s="5">
        <v>568</v>
      </c>
      <c r="F297" s="5">
        <v>775</v>
      </c>
      <c r="G297" s="5">
        <v>2392</v>
      </c>
      <c r="H297" s="5">
        <v>403</v>
      </c>
      <c r="I297" s="5">
        <v>568</v>
      </c>
    </row>
    <row r="298" spans="1:9">
      <c r="A298" s="5">
        <v>8324</v>
      </c>
      <c r="B298" s="5">
        <v>1388</v>
      </c>
      <c r="C298" s="5">
        <v>662</v>
      </c>
      <c r="D298" s="5">
        <v>834</v>
      </c>
      <c r="F298" s="5">
        <v>1388</v>
      </c>
      <c r="G298" s="5">
        <v>7736</v>
      </c>
      <c r="H298" s="5">
        <v>662</v>
      </c>
      <c r="I298" s="5">
        <v>834</v>
      </c>
    </row>
    <row r="299" spans="1:9">
      <c r="A299" s="5">
        <v>6952</v>
      </c>
      <c r="B299" s="5">
        <v>1229</v>
      </c>
      <c r="C299" s="5">
        <v>646</v>
      </c>
      <c r="D299" s="5">
        <v>779</v>
      </c>
      <c r="F299" s="5">
        <v>1229</v>
      </c>
      <c r="G299" s="5">
        <v>4292</v>
      </c>
      <c r="H299" s="5">
        <v>646</v>
      </c>
      <c r="I299" s="5">
        <v>779</v>
      </c>
    </row>
    <row r="300" spans="1:9">
      <c r="A300" s="5">
        <v>2823</v>
      </c>
      <c r="B300" s="5">
        <v>622</v>
      </c>
      <c r="C300" s="5">
        <v>348</v>
      </c>
      <c r="D300" s="5">
        <v>503</v>
      </c>
      <c r="F300" s="5">
        <v>622</v>
      </c>
      <c r="G300" s="5">
        <v>1966</v>
      </c>
      <c r="H300" s="5">
        <v>348</v>
      </c>
      <c r="I300" s="5">
        <v>503</v>
      </c>
    </row>
    <row r="301" spans="1:9">
      <c r="A301" s="5">
        <v>63840</v>
      </c>
      <c r="B301" s="5">
        <v>1871</v>
      </c>
      <c r="C301" s="5">
        <v>760</v>
      </c>
      <c r="D301" s="5">
        <v>1229</v>
      </c>
      <c r="F301" s="5">
        <v>1871</v>
      </c>
      <c r="G301" s="5">
        <v>16480</v>
      </c>
      <c r="H301" s="5">
        <v>760</v>
      </c>
      <c r="I301" s="5">
        <v>1229</v>
      </c>
    </row>
    <row r="302" spans="1:9">
      <c r="A302" s="5">
        <v>11608</v>
      </c>
      <c r="B302" s="5">
        <v>940</v>
      </c>
      <c r="C302" s="5">
        <v>594</v>
      </c>
      <c r="D302" s="5">
        <v>705</v>
      </c>
      <c r="F302" s="5">
        <v>940</v>
      </c>
      <c r="G302" s="5">
        <v>5840</v>
      </c>
      <c r="H302" s="5">
        <v>594</v>
      </c>
      <c r="I302" s="5">
        <v>705</v>
      </c>
    </row>
    <row r="303" spans="1:9">
      <c r="A303" s="5">
        <v>58304</v>
      </c>
      <c r="B303" s="5">
        <v>1034</v>
      </c>
      <c r="C303" s="5">
        <v>340</v>
      </c>
      <c r="D303" s="5">
        <v>715</v>
      </c>
      <c r="F303" s="5">
        <v>1034</v>
      </c>
      <c r="G303" s="5">
        <v>1408</v>
      </c>
      <c r="H303" s="5">
        <v>340</v>
      </c>
      <c r="I303" s="5">
        <v>715</v>
      </c>
    </row>
    <row r="304" spans="1:9">
      <c r="A304" s="5">
        <v>4762</v>
      </c>
      <c r="B304" s="5">
        <v>1014</v>
      </c>
      <c r="C304" s="5">
        <v>569</v>
      </c>
      <c r="D304" s="5">
        <v>725</v>
      </c>
      <c r="F304" s="5">
        <v>1014</v>
      </c>
      <c r="G304" s="5">
        <v>3494</v>
      </c>
      <c r="H304" s="5">
        <v>569</v>
      </c>
      <c r="I304" s="5">
        <v>725</v>
      </c>
    </row>
    <row r="305" spans="1:9">
      <c r="A305" s="5">
        <v>6150</v>
      </c>
      <c r="B305" s="5">
        <v>969</v>
      </c>
      <c r="C305" s="5">
        <v>445</v>
      </c>
      <c r="D305" s="5">
        <v>676</v>
      </c>
      <c r="F305" s="5">
        <v>969</v>
      </c>
      <c r="G305" s="5">
        <v>3742</v>
      </c>
      <c r="H305" s="5">
        <v>445</v>
      </c>
      <c r="I305" s="5">
        <v>676</v>
      </c>
    </row>
    <row r="306" spans="1:9">
      <c r="A306" s="5">
        <v>4644</v>
      </c>
      <c r="B306" s="5">
        <v>1000</v>
      </c>
      <c r="C306" s="5">
        <v>506</v>
      </c>
      <c r="D306" s="5">
        <v>683</v>
      </c>
      <c r="F306" s="5">
        <v>1000</v>
      </c>
      <c r="G306" s="5">
        <v>3144</v>
      </c>
      <c r="H306" s="5">
        <v>506</v>
      </c>
      <c r="I306" s="5">
        <v>683</v>
      </c>
    </row>
    <row r="307" spans="1:9">
      <c r="A307" s="5">
        <v>22464</v>
      </c>
      <c r="B307" s="5">
        <v>1408</v>
      </c>
      <c r="C307" s="5">
        <v>546</v>
      </c>
      <c r="D307" s="5">
        <v>934</v>
      </c>
      <c r="F307" s="5">
        <v>1408</v>
      </c>
      <c r="G307" s="5">
        <v>6864</v>
      </c>
      <c r="H307" s="5">
        <v>546</v>
      </c>
      <c r="I307" s="5">
        <v>934</v>
      </c>
    </row>
    <row r="308" spans="1:9">
      <c r="A308" s="5">
        <v>3754</v>
      </c>
      <c r="B308" s="5">
        <v>1072</v>
      </c>
      <c r="C308" s="5">
        <v>482</v>
      </c>
      <c r="D308" s="5">
        <v>730</v>
      </c>
      <c r="F308" s="5">
        <v>1072</v>
      </c>
      <c r="G308" s="5">
        <v>2590</v>
      </c>
      <c r="H308" s="5">
        <v>482</v>
      </c>
      <c r="I308" s="5">
        <v>730</v>
      </c>
    </row>
    <row r="309" spans="1:9">
      <c r="A309" s="5">
        <v>4452</v>
      </c>
      <c r="B309" s="5">
        <v>948</v>
      </c>
      <c r="C309" s="5">
        <v>397</v>
      </c>
      <c r="D309" s="5">
        <v>658</v>
      </c>
      <c r="F309" s="5">
        <v>948</v>
      </c>
      <c r="G309" s="5">
        <v>3768</v>
      </c>
      <c r="H309" s="5">
        <v>397</v>
      </c>
      <c r="I309" s="5">
        <v>658</v>
      </c>
    </row>
    <row r="310" spans="1:9">
      <c r="A310" s="5">
        <v>3576</v>
      </c>
      <c r="B310" s="5">
        <v>870</v>
      </c>
      <c r="C310" s="5">
        <v>403</v>
      </c>
      <c r="D310" s="5">
        <v>618</v>
      </c>
      <c r="F310" s="5">
        <v>870</v>
      </c>
      <c r="G310" s="5">
        <v>2672</v>
      </c>
      <c r="H310" s="5">
        <v>403</v>
      </c>
      <c r="I310" s="5">
        <v>618</v>
      </c>
    </row>
    <row r="311" spans="1:9">
      <c r="A311" s="5">
        <v>3028</v>
      </c>
      <c r="B311" s="5">
        <v>740</v>
      </c>
      <c r="C311" s="5">
        <v>349</v>
      </c>
      <c r="D311" s="5">
        <v>548</v>
      </c>
      <c r="F311" s="5">
        <v>740</v>
      </c>
      <c r="G311" s="5">
        <v>2184</v>
      </c>
      <c r="H311" s="5">
        <v>349</v>
      </c>
      <c r="I311" s="5">
        <v>548</v>
      </c>
    </row>
    <row r="312" spans="1:9">
      <c r="A312" s="5">
        <v>4022</v>
      </c>
      <c r="B312" s="5">
        <v>995</v>
      </c>
      <c r="C312" s="5">
        <v>423</v>
      </c>
      <c r="D312" s="5">
        <v>616</v>
      </c>
      <c r="F312" s="5">
        <v>995</v>
      </c>
      <c r="G312" s="5">
        <v>3312</v>
      </c>
      <c r="H312" s="5">
        <v>423</v>
      </c>
      <c r="I312" s="5">
        <v>616</v>
      </c>
    </row>
    <row r="313" spans="1:9">
      <c r="A313" s="5">
        <v>52736</v>
      </c>
      <c r="B313" s="5">
        <v>2824</v>
      </c>
      <c r="C313" s="5">
        <v>876</v>
      </c>
      <c r="D313" s="5">
        <v>1622</v>
      </c>
      <c r="F313" s="5">
        <v>2824</v>
      </c>
      <c r="G313" s="5">
        <v>10144</v>
      </c>
      <c r="H313" s="5">
        <v>876</v>
      </c>
      <c r="I313" s="5">
        <v>1622</v>
      </c>
    </row>
    <row r="314" spans="1:9">
      <c r="A314" s="5">
        <v>47376</v>
      </c>
      <c r="B314" s="5">
        <v>2051</v>
      </c>
      <c r="C314" s="5">
        <v>697</v>
      </c>
      <c r="D314" s="5">
        <v>1426</v>
      </c>
      <c r="F314" s="5">
        <v>2051</v>
      </c>
      <c r="G314" s="5">
        <v>13344</v>
      </c>
      <c r="H314" s="5">
        <v>697</v>
      </c>
      <c r="I314" s="5">
        <v>1426</v>
      </c>
    </row>
    <row r="315" spans="1:9">
      <c r="A315" s="5">
        <v>3234</v>
      </c>
      <c r="B315" s="5">
        <v>937</v>
      </c>
      <c r="C315" s="5">
        <v>347</v>
      </c>
      <c r="D315" s="5">
        <v>724</v>
      </c>
      <c r="F315" s="5">
        <v>937</v>
      </c>
      <c r="G315" s="5">
        <v>2174</v>
      </c>
      <c r="H315" s="5">
        <v>347</v>
      </c>
      <c r="I315" s="5">
        <v>724</v>
      </c>
    </row>
    <row r="316" spans="1:9">
      <c r="A316" s="5">
        <v>3322</v>
      </c>
      <c r="B316" s="5">
        <v>863</v>
      </c>
      <c r="C316" s="5">
        <v>328</v>
      </c>
      <c r="D316" s="5">
        <v>656</v>
      </c>
      <c r="F316" s="5">
        <v>863</v>
      </c>
      <c r="G316" s="5">
        <v>1968</v>
      </c>
      <c r="H316" s="5">
        <v>328</v>
      </c>
      <c r="I316" s="5">
        <v>656</v>
      </c>
    </row>
    <row r="317" spans="1:9">
      <c r="A317" s="5">
        <v>6768</v>
      </c>
      <c r="B317" s="5">
        <v>930</v>
      </c>
      <c r="C317" s="5">
        <v>408</v>
      </c>
      <c r="D317" s="5">
        <v>672</v>
      </c>
      <c r="F317" s="5">
        <v>930</v>
      </c>
      <c r="G317" s="5">
        <v>4012</v>
      </c>
      <c r="H317" s="5">
        <v>408</v>
      </c>
      <c r="I317" s="5">
        <v>672</v>
      </c>
    </row>
    <row r="318" spans="1:9">
      <c r="A318" s="5">
        <v>11304</v>
      </c>
      <c r="B318" s="5">
        <v>1874</v>
      </c>
      <c r="C318" s="5">
        <v>732</v>
      </c>
      <c r="D318" s="5">
        <v>1065</v>
      </c>
      <c r="F318" s="5">
        <v>1874</v>
      </c>
      <c r="G318" s="5">
        <v>7800</v>
      </c>
      <c r="H318" s="5">
        <v>732</v>
      </c>
      <c r="I318" s="5">
        <v>1065</v>
      </c>
    </row>
    <row r="319" spans="1:9">
      <c r="A319" s="5">
        <v>13544</v>
      </c>
      <c r="B319" s="5">
        <v>1082</v>
      </c>
      <c r="C319" s="5">
        <v>408</v>
      </c>
      <c r="D319" s="5">
        <v>733</v>
      </c>
      <c r="F319" s="5">
        <v>1082</v>
      </c>
      <c r="G319" s="5">
        <v>4120</v>
      </c>
      <c r="H319" s="5">
        <v>408</v>
      </c>
      <c r="I319" s="5">
        <v>733</v>
      </c>
    </row>
    <row r="320" spans="1:9">
      <c r="A320" s="5">
        <v>3418</v>
      </c>
      <c r="B320" s="5">
        <v>770</v>
      </c>
      <c r="C320" s="5">
        <v>327</v>
      </c>
      <c r="D320" s="5">
        <v>546</v>
      </c>
      <c r="F320" s="5">
        <v>770</v>
      </c>
      <c r="G320" s="5">
        <v>2620</v>
      </c>
      <c r="H320" s="5">
        <v>327</v>
      </c>
      <c r="I320" s="5">
        <v>546</v>
      </c>
    </row>
    <row r="321" spans="1:9">
      <c r="A321" s="5">
        <v>3662</v>
      </c>
      <c r="B321" s="5">
        <v>677</v>
      </c>
      <c r="C321" s="5">
        <v>319</v>
      </c>
      <c r="D321" s="5">
        <v>522</v>
      </c>
      <c r="F321" s="5">
        <v>677</v>
      </c>
      <c r="G321" s="5">
        <v>2660</v>
      </c>
      <c r="H321" s="5">
        <v>319</v>
      </c>
      <c r="I321" s="5">
        <v>522</v>
      </c>
    </row>
    <row r="322" spans="1:9">
      <c r="A322" s="5">
        <v>56672</v>
      </c>
      <c r="B322" s="5">
        <v>1850</v>
      </c>
      <c r="C322" s="5">
        <v>1831</v>
      </c>
      <c r="D322" s="5">
        <v>1334</v>
      </c>
      <c r="F322" s="5">
        <v>1850</v>
      </c>
      <c r="G322" s="5">
        <v>37408</v>
      </c>
      <c r="H322" s="5">
        <v>1831</v>
      </c>
      <c r="I322" s="5">
        <v>1334</v>
      </c>
    </row>
    <row r="323" spans="1:9">
      <c r="A323" s="5">
        <v>3294</v>
      </c>
      <c r="B323" s="5">
        <v>599</v>
      </c>
      <c r="C323" s="5">
        <v>305</v>
      </c>
      <c r="D323" s="5">
        <v>488</v>
      </c>
      <c r="F323" s="5">
        <v>599</v>
      </c>
      <c r="G323" s="5">
        <v>2710</v>
      </c>
      <c r="H323" s="5">
        <v>305</v>
      </c>
      <c r="I323" s="5">
        <v>488</v>
      </c>
    </row>
    <row r="324" spans="1:9">
      <c r="A324" s="5">
        <v>3110</v>
      </c>
      <c r="B324" s="5">
        <v>892</v>
      </c>
      <c r="C324" s="5">
        <v>342</v>
      </c>
      <c r="D324" s="5">
        <v>712</v>
      </c>
      <c r="F324" s="5">
        <v>892</v>
      </c>
      <c r="G324" s="5">
        <v>2540</v>
      </c>
      <c r="H324" s="5">
        <v>342</v>
      </c>
      <c r="I324" s="5">
        <v>712</v>
      </c>
    </row>
    <row r="325" spans="1:9">
      <c r="A325" s="5">
        <v>3806</v>
      </c>
      <c r="B325" s="5">
        <v>880</v>
      </c>
      <c r="C325" s="5">
        <v>361</v>
      </c>
      <c r="D325" s="5">
        <v>658</v>
      </c>
      <c r="F325" s="5">
        <v>880</v>
      </c>
      <c r="G325" s="5">
        <v>2772</v>
      </c>
      <c r="H325" s="5">
        <v>361</v>
      </c>
      <c r="I325" s="5">
        <v>658</v>
      </c>
    </row>
    <row r="326" spans="1:9">
      <c r="A326" s="5">
        <v>3776</v>
      </c>
      <c r="B326" s="5">
        <v>719</v>
      </c>
      <c r="C326" s="5">
        <v>371</v>
      </c>
      <c r="D326" s="5">
        <v>529</v>
      </c>
      <c r="F326" s="5">
        <v>719</v>
      </c>
      <c r="G326" s="5">
        <v>2614</v>
      </c>
      <c r="H326" s="5">
        <v>371</v>
      </c>
      <c r="I326" s="5">
        <v>529</v>
      </c>
    </row>
    <row r="327" spans="1:9">
      <c r="A327" s="5">
        <v>39040</v>
      </c>
      <c r="B327" s="5">
        <v>2123</v>
      </c>
      <c r="C327" s="5">
        <v>1101</v>
      </c>
      <c r="D327" s="5">
        <v>1183</v>
      </c>
      <c r="F327" s="5">
        <v>2123</v>
      </c>
      <c r="G327" s="5">
        <v>19712</v>
      </c>
      <c r="H327" s="5">
        <v>1101</v>
      </c>
      <c r="I327" s="5">
        <v>1183</v>
      </c>
    </row>
    <row r="328" spans="1:9">
      <c r="A328" s="5">
        <v>4032</v>
      </c>
      <c r="B328" s="5">
        <v>848</v>
      </c>
      <c r="C328" s="5">
        <v>432</v>
      </c>
      <c r="D328" s="5">
        <v>607</v>
      </c>
      <c r="F328" s="5">
        <v>848</v>
      </c>
      <c r="G328" s="5">
        <v>2644</v>
      </c>
      <c r="H328" s="5">
        <v>432</v>
      </c>
      <c r="I328" s="5">
        <v>607</v>
      </c>
    </row>
    <row r="329" spans="1:9">
      <c r="A329" s="5">
        <v>21248</v>
      </c>
      <c r="B329" s="5">
        <v>1438</v>
      </c>
      <c r="C329" s="5">
        <v>536</v>
      </c>
      <c r="D329" s="5">
        <v>918</v>
      </c>
      <c r="F329" s="5">
        <v>1438</v>
      </c>
      <c r="G329" s="5">
        <v>6664</v>
      </c>
      <c r="H329" s="5">
        <v>536</v>
      </c>
      <c r="I329" s="5">
        <v>918</v>
      </c>
    </row>
    <row r="330" spans="1:9">
      <c r="A330" s="5">
        <v>4344</v>
      </c>
      <c r="B330" s="5">
        <v>872</v>
      </c>
      <c r="C330" s="5">
        <v>367</v>
      </c>
      <c r="D330" s="5">
        <v>626</v>
      </c>
      <c r="F330" s="5">
        <v>872</v>
      </c>
      <c r="G330" s="5">
        <v>2528</v>
      </c>
      <c r="H330" s="5">
        <v>367</v>
      </c>
      <c r="I330" s="5">
        <v>626</v>
      </c>
    </row>
    <row r="331" spans="1:9">
      <c r="A331" s="5">
        <v>2718</v>
      </c>
      <c r="B331" s="5">
        <v>663</v>
      </c>
      <c r="C331" s="5">
        <v>306</v>
      </c>
      <c r="D331" s="5">
        <v>528</v>
      </c>
      <c r="F331" s="5">
        <v>663</v>
      </c>
      <c r="G331" s="5">
        <v>1992</v>
      </c>
      <c r="H331" s="5">
        <v>306</v>
      </c>
      <c r="I331" s="5">
        <v>528</v>
      </c>
    </row>
    <row r="332" spans="1:9">
      <c r="A332" s="5">
        <v>3024</v>
      </c>
      <c r="B332" s="5">
        <v>721</v>
      </c>
      <c r="C332" s="5">
        <v>341</v>
      </c>
      <c r="D332" s="5">
        <v>560</v>
      </c>
      <c r="F332" s="5">
        <v>721</v>
      </c>
      <c r="G332" s="5">
        <v>2098</v>
      </c>
      <c r="H332" s="5">
        <v>341</v>
      </c>
      <c r="I332" s="5">
        <v>560</v>
      </c>
    </row>
    <row r="333" spans="1:9">
      <c r="A333" s="5">
        <v>10152</v>
      </c>
      <c r="B333" s="5">
        <v>2755</v>
      </c>
      <c r="C333" s="5">
        <v>1613</v>
      </c>
      <c r="D333" s="5">
        <v>1599</v>
      </c>
      <c r="F333" s="5">
        <v>2755</v>
      </c>
      <c r="G333" s="5">
        <v>8980</v>
      </c>
      <c r="H333" s="5">
        <v>1613</v>
      </c>
      <c r="I333" s="5">
        <v>1599</v>
      </c>
    </row>
    <row r="334" spans="1:9">
      <c r="A334" s="5">
        <v>4708</v>
      </c>
      <c r="B334" s="5">
        <v>889</v>
      </c>
      <c r="C334" s="5">
        <v>390</v>
      </c>
      <c r="D334" s="5">
        <v>594</v>
      </c>
      <c r="F334" s="5">
        <v>889</v>
      </c>
      <c r="G334" s="5">
        <v>2690</v>
      </c>
      <c r="H334" s="5">
        <v>390</v>
      </c>
      <c r="I334" s="5">
        <v>594</v>
      </c>
    </row>
    <row r="335" spans="1:9">
      <c r="A335" s="5">
        <v>2772</v>
      </c>
      <c r="B335" s="5">
        <v>604</v>
      </c>
      <c r="C335" s="5">
        <v>305</v>
      </c>
      <c r="D335" s="5">
        <v>479</v>
      </c>
      <c r="F335" s="5">
        <v>604</v>
      </c>
      <c r="G335" s="5">
        <v>1943</v>
      </c>
      <c r="H335" s="5">
        <v>305</v>
      </c>
      <c r="I335" s="5">
        <v>479</v>
      </c>
    </row>
    <row r="336" spans="1:9">
      <c r="A336" s="5">
        <v>2812</v>
      </c>
      <c r="B336" s="5">
        <v>672</v>
      </c>
      <c r="C336" s="5">
        <v>323</v>
      </c>
      <c r="D336" s="5">
        <v>485</v>
      </c>
      <c r="F336" s="5">
        <v>672</v>
      </c>
      <c r="G336" s="5">
        <v>1853</v>
      </c>
      <c r="H336" s="5">
        <v>323</v>
      </c>
      <c r="I336" s="5">
        <v>485</v>
      </c>
    </row>
    <row r="337" spans="1:9">
      <c r="A337" s="5">
        <v>6460</v>
      </c>
      <c r="B337" s="5">
        <v>1197</v>
      </c>
      <c r="C337" s="5">
        <v>505</v>
      </c>
      <c r="D337" s="5">
        <v>706</v>
      </c>
      <c r="F337" s="5">
        <v>1197</v>
      </c>
      <c r="G337" s="5">
        <v>3612</v>
      </c>
      <c r="H337" s="5">
        <v>505</v>
      </c>
      <c r="I337" s="5">
        <v>706</v>
      </c>
    </row>
    <row r="338" spans="1:9">
      <c r="A338" s="5">
        <v>18056</v>
      </c>
      <c r="B338" s="5">
        <v>1389</v>
      </c>
      <c r="C338" s="5">
        <v>701</v>
      </c>
      <c r="D338" s="5">
        <v>875</v>
      </c>
      <c r="F338" s="5">
        <v>1389</v>
      </c>
      <c r="G338" s="5">
        <v>14728</v>
      </c>
      <c r="H338" s="5">
        <v>701</v>
      </c>
      <c r="I338" s="5">
        <v>875</v>
      </c>
    </row>
    <row r="339" spans="1:9">
      <c r="A339" s="5">
        <v>5016</v>
      </c>
      <c r="B339" s="5">
        <v>966</v>
      </c>
      <c r="C339" s="5">
        <v>488</v>
      </c>
      <c r="D339" s="5">
        <v>569</v>
      </c>
      <c r="F339" s="5">
        <v>966</v>
      </c>
      <c r="G339" s="5">
        <v>3322</v>
      </c>
      <c r="H339" s="5">
        <v>488</v>
      </c>
      <c r="I339" s="5">
        <v>569</v>
      </c>
    </row>
    <row r="340" spans="1:9">
      <c r="A340" s="5">
        <v>3528</v>
      </c>
      <c r="B340" s="5">
        <v>583</v>
      </c>
      <c r="C340" s="5">
        <v>322</v>
      </c>
      <c r="D340" s="5">
        <v>415</v>
      </c>
      <c r="F340" s="5">
        <v>583</v>
      </c>
      <c r="G340" s="5">
        <v>2352</v>
      </c>
      <c r="H340" s="5">
        <v>322</v>
      </c>
      <c r="I340" s="5">
        <v>415</v>
      </c>
    </row>
    <row r="341" spans="1:9">
      <c r="A341" s="5">
        <v>6444</v>
      </c>
      <c r="B341" s="5">
        <v>1157</v>
      </c>
      <c r="C341" s="5">
        <v>512</v>
      </c>
      <c r="D341" s="5">
        <v>625</v>
      </c>
      <c r="F341" s="5">
        <v>1157</v>
      </c>
      <c r="G341" s="5">
        <v>4136</v>
      </c>
      <c r="H341" s="5">
        <v>512</v>
      </c>
      <c r="I341" s="5">
        <v>625</v>
      </c>
    </row>
    <row r="342" spans="1:9">
      <c r="A342" s="5">
        <v>4458</v>
      </c>
      <c r="B342" s="5">
        <v>676</v>
      </c>
      <c r="C342" s="5">
        <v>340</v>
      </c>
      <c r="D342" s="5">
        <v>432</v>
      </c>
      <c r="F342" s="5">
        <v>676</v>
      </c>
      <c r="G342" s="5">
        <v>3106</v>
      </c>
      <c r="H342" s="5">
        <v>340</v>
      </c>
      <c r="I342" s="5">
        <v>432</v>
      </c>
    </row>
    <row r="343" spans="1:9">
      <c r="A343" s="5">
        <v>12540</v>
      </c>
      <c r="B343" s="5">
        <v>396</v>
      </c>
      <c r="C343" s="5">
        <v>289</v>
      </c>
      <c r="D343" s="5">
        <v>322</v>
      </c>
      <c r="F343" s="5">
        <v>396</v>
      </c>
      <c r="G343" s="5">
        <v>11008</v>
      </c>
      <c r="H343" s="5">
        <v>289</v>
      </c>
      <c r="I343" s="5">
        <v>322</v>
      </c>
    </row>
    <row r="344" spans="1:9">
      <c r="A344" s="5">
        <v>4362</v>
      </c>
      <c r="B344" s="5">
        <v>767</v>
      </c>
      <c r="C344" s="5">
        <v>469</v>
      </c>
      <c r="D344" s="5">
        <v>509</v>
      </c>
      <c r="F344" s="5">
        <v>767</v>
      </c>
      <c r="G344" s="5">
        <v>3216</v>
      </c>
      <c r="H344" s="5">
        <v>469</v>
      </c>
      <c r="I344" s="5">
        <v>509</v>
      </c>
    </row>
    <row r="345" spans="1:9">
      <c r="A345" s="5">
        <v>38960</v>
      </c>
      <c r="B345" s="5">
        <v>3000</v>
      </c>
      <c r="C345" s="5">
        <v>1978</v>
      </c>
      <c r="D345" s="5">
        <v>1702</v>
      </c>
      <c r="F345" s="5">
        <v>3000</v>
      </c>
      <c r="G345" s="5">
        <v>34368</v>
      </c>
      <c r="H345" s="5">
        <v>1978</v>
      </c>
      <c r="I345" s="5">
        <v>1702</v>
      </c>
    </row>
    <row r="346" spans="1:9">
      <c r="A346" s="5">
        <v>3144</v>
      </c>
      <c r="B346" s="5">
        <v>507</v>
      </c>
      <c r="C346" s="5">
        <v>271</v>
      </c>
      <c r="D346" s="5">
        <v>356</v>
      </c>
      <c r="F346" s="5">
        <v>507</v>
      </c>
      <c r="G346" s="5">
        <v>2148</v>
      </c>
      <c r="H346" s="5">
        <v>271</v>
      </c>
      <c r="I346" s="5">
        <v>356</v>
      </c>
    </row>
    <row r="347" spans="1:9">
      <c r="A347" s="5">
        <v>4336</v>
      </c>
      <c r="B347" s="5">
        <v>847</v>
      </c>
      <c r="C347" s="5">
        <v>403</v>
      </c>
      <c r="D347" s="5">
        <v>484</v>
      </c>
      <c r="F347" s="5">
        <v>847</v>
      </c>
      <c r="G347" s="5">
        <v>2752</v>
      </c>
      <c r="H347" s="5">
        <v>403</v>
      </c>
      <c r="I347" s="5">
        <v>484</v>
      </c>
    </row>
    <row r="348" spans="1:9">
      <c r="A348" s="5">
        <v>81856</v>
      </c>
      <c r="B348" s="5">
        <v>2718</v>
      </c>
      <c r="C348" s="5">
        <v>1756</v>
      </c>
      <c r="D348" s="5">
        <v>1637</v>
      </c>
      <c r="F348" s="5">
        <v>2718</v>
      </c>
      <c r="G348" s="5">
        <v>27392</v>
      </c>
      <c r="H348" s="5">
        <v>1756</v>
      </c>
      <c r="I348" s="5">
        <v>1637</v>
      </c>
    </row>
    <row r="349" spans="1:9">
      <c r="A349" s="5">
        <v>5728</v>
      </c>
      <c r="B349" s="5">
        <v>1049</v>
      </c>
      <c r="C349" s="5">
        <v>475</v>
      </c>
      <c r="D349" s="5">
        <v>587</v>
      </c>
      <c r="F349" s="5">
        <v>1049</v>
      </c>
      <c r="G349" s="5">
        <v>3714</v>
      </c>
      <c r="H349" s="5">
        <v>475</v>
      </c>
      <c r="I349" s="5">
        <v>587</v>
      </c>
    </row>
    <row r="350" spans="1:9">
      <c r="A350" s="5">
        <v>5490</v>
      </c>
      <c r="B350" s="5">
        <v>847</v>
      </c>
      <c r="C350" s="5">
        <v>476</v>
      </c>
      <c r="D350" s="5">
        <v>555</v>
      </c>
      <c r="F350" s="5">
        <v>847</v>
      </c>
      <c r="G350" s="5">
        <v>3716</v>
      </c>
      <c r="H350" s="5">
        <v>476</v>
      </c>
      <c r="I350" s="5">
        <v>555</v>
      </c>
    </row>
    <row r="351" spans="1:9">
      <c r="A351" s="5">
        <v>23832</v>
      </c>
      <c r="B351" s="5">
        <v>2838</v>
      </c>
      <c r="C351" s="5">
        <v>1578</v>
      </c>
      <c r="D351" s="5">
        <v>1570</v>
      </c>
      <c r="F351" s="5">
        <v>2838</v>
      </c>
      <c r="G351" s="5">
        <v>21352</v>
      </c>
      <c r="H351" s="5">
        <v>1578</v>
      </c>
      <c r="I351" s="5">
        <v>1570</v>
      </c>
    </row>
    <row r="352" spans="1:9">
      <c r="A352" s="5">
        <v>18552</v>
      </c>
      <c r="B352" s="5">
        <v>1021</v>
      </c>
      <c r="C352" s="5">
        <v>676</v>
      </c>
      <c r="D352" s="5">
        <v>676</v>
      </c>
      <c r="F352" s="5">
        <v>1021</v>
      </c>
      <c r="G352" s="5">
        <v>10584</v>
      </c>
      <c r="H352" s="5">
        <v>676</v>
      </c>
      <c r="I352" s="5">
        <v>676</v>
      </c>
    </row>
    <row r="353" spans="1:9">
      <c r="A353" s="5">
        <v>4132</v>
      </c>
      <c r="B353" s="5">
        <v>713</v>
      </c>
      <c r="C353" s="5">
        <v>398</v>
      </c>
      <c r="D353" s="5">
        <v>495</v>
      </c>
      <c r="F353" s="5">
        <v>713</v>
      </c>
      <c r="G353" s="5">
        <v>2754</v>
      </c>
      <c r="H353" s="5">
        <v>398</v>
      </c>
      <c r="I353" s="5">
        <v>495</v>
      </c>
    </row>
    <row r="354" spans="1:9">
      <c r="A354" s="5">
        <v>4910</v>
      </c>
      <c r="B354" s="5">
        <v>869</v>
      </c>
      <c r="C354" s="5">
        <v>411</v>
      </c>
      <c r="D354" s="5">
        <v>561</v>
      </c>
      <c r="F354" s="5">
        <v>869</v>
      </c>
      <c r="G354" s="5">
        <v>2812</v>
      </c>
      <c r="H354" s="5">
        <v>411</v>
      </c>
      <c r="I354" s="5">
        <v>561</v>
      </c>
    </row>
    <row r="355" spans="1:9">
      <c r="A355" s="5">
        <v>4202</v>
      </c>
      <c r="B355" s="5">
        <v>730</v>
      </c>
      <c r="C355" s="5">
        <v>428</v>
      </c>
      <c r="D355" s="5">
        <v>481</v>
      </c>
      <c r="F355" s="5">
        <v>730</v>
      </c>
      <c r="G355" s="5">
        <v>3298</v>
      </c>
      <c r="H355" s="5">
        <v>428</v>
      </c>
      <c r="I355" s="5">
        <v>481</v>
      </c>
    </row>
    <row r="356" spans="1:9">
      <c r="A356" s="5">
        <v>5976</v>
      </c>
      <c r="B356" s="5">
        <v>833</v>
      </c>
      <c r="C356" s="5">
        <v>487</v>
      </c>
      <c r="D356" s="5">
        <v>544</v>
      </c>
      <c r="F356" s="5">
        <v>833</v>
      </c>
      <c r="G356" s="5">
        <v>4046</v>
      </c>
      <c r="H356" s="5">
        <v>487</v>
      </c>
      <c r="I356" s="5">
        <v>544</v>
      </c>
    </row>
    <row r="357" spans="1:9">
      <c r="A357" s="5">
        <v>5206</v>
      </c>
      <c r="B357" s="5">
        <v>878</v>
      </c>
      <c r="C357" s="5">
        <v>414</v>
      </c>
      <c r="D357" s="5">
        <v>492</v>
      </c>
      <c r="F357" s="5">
        <v>878</v>
      </c>
      <c r="G357" s="5">
        <v>3708</v>
      </c>
      <c r="H357" s="5">
        <v>414</v>
      </c>
      <c r="I357" s="5">
        <v>492</v>
      </c>
    </row>
    <row r="358" spans="1:9">
      <c r="A358" s="5">
        <v>6984</v>
      </c>
      <c r="B358" s="5">
        <v>1116</v>
      </c>
      <c r="C358" s="5">
        <v>570</v>
      </c>
      <c r="D358" s="5">
        <v>631</v>
      </c>
      <c r="F358" s="5">
        <v>1116</v>
      </c>
      <c r="G358" s="5">
        <v>4776</v>
      </c>
      <c r="H358" s="5">
        <v>570</v>
      </c>
      <c r="I358" s="5">
        <v>631</v>
      </c>
    </row>
    <row r="359" spans="1:9">
      <c r="A359" s="5">
        <v>6000</v>
      </c>
      <c r="B359" s="5">
        <v>886</v>
      </c>
      <c r="C359" s="5">
        <v>429</v>
      </c>
      <c r="D359" s="5">
        <v>539</v>
      </c>
      <c r="F359" s="5">
        <v>886</v>
      </c>
      <c r="G359" s="5">
        <v>4454</v>
      </c>
      <c r="H359" s="5">
        <v>429</v>
      </c>
      <c r="I359" s="5">
        <v>539</v>
      </c>
    </row>
    <row r="360" spans="1:9">
      <c r="A360" s="5">
        <v>3332</v>
      </c>
      <c r="B360" s="5">
        <v>552</v>
      </c>
      <c r="C360" s="5">
        <v>341</v>
      </c>
      <c r="D360" s="5">
        <v>406</v>
      </c>
      <c r="F360" s="5">
        <v>552</v>
      </c>
      <c r="G360" s="5">
        <v>2330</v>
      </c>
      <c r="H360" s="5">
        <v>341</v>
      </c>
      <c r="I360" s="5">
        <v>406</v>
      </c>
    </row>
    <row r="361" spans="1:9">
      <c r="A361" s="5">
        <v>9232</v>
      </c>
      <c r="B361" s="5">
        <v>1967</v>
      </c>
      <c r="C361" s="5">
        <v>843</v>
      </c>
      <c r="D361" s="5">
        <v>861</v>
      </c>
      <c r="F361" s="5">
        <v>1967</v>
      </c>
      <c r="G361" s="5">
        <v>7200</v>
      </c>
      <c r="H361" s="5">
        <v>843</v>
      </c>
      <c r="I361" s="5">
        <v>861</v>
      </c>
    </row>
    <row r="362" spans="1:9">
      <c r="A362" s="5">
        <v>5212</v>
      </c>
      <c r="B362" s="5">
        <v>1005</v>
      </c>
      <c r="C362" s="5">
        <v>597</v>
      </c>
      <c r="D362" s="5">
        <v>642</v>
      </c>
      <c r="F362" s="5">
        <v>1005</v>
      </c>
      <c r="G362" s="5">
        <v>3608</v>
      </c>
      <c r="H362" s="5">
        <v>597</v>
      </c>
      <c r="I362" s="5">
        <v>642</v>
      </c>
    </row>
    <row r="363" spans="1:9">
      <c r="A363" s="5">
        <v>24264</v>
      </c>
      <c r="B363" s="5">
        <v>3153</v>
      </c>
      <c r="C363" s="5">
        <v>1392</v>
      </c>
      <c r="D363" s="5">
        <v>1485</v>
      </c>
      <c r="F363" s="5">
        <v>3153</v>
      </c>
      <c r="G363" s="5">
        <v>21928</v>
      </c>
      <c r="H363" s="5">
        <v>1392</v>
      </c>
      <c r="I363" s="5">
        <v>1485</v>
      </c>
    </row>
    <row r="364" spans="1:9">
      <c r="A364" s="5">
        <v>4280</v>
      </c>
      <c r="B364" s="5">
        <v>771</v>
      </c>
      <c r="C364" s="5">
        <v>497</v>
      </c>
      <c r="D364" s="5">
        <v>555</v>
      </c>
      <c r="F364" s="5">
        <v>771</v>
      </c>
      <c r="G364" s="5">
        <v>2530</v>
      </c>
      <c r="H364" s="5">
        <v>497</v>
      </c>
      <c r="I364" s="5">
        <v>555</v>
      </c>
    </row>
    <row r="365" spans="1:9">
      <c r="A365" s="5">
        <v>6692</v>
      </c>
      <c r="B365" s="5">
        <v>1165</v>
      </c>
      <c r="C365" s="5">
        <v>737</v>
      </c>
      <c r="D365" s="5">
        <v>742</v>
      </c>
      <c r="F365" s="5">
        <v>1165</v>
      </c>
      <c r="G365" s="5">
        <v>4692</v>
      </c>
      <c r="H365" s="5">
        <v>737</v>
      </c>
      <c r="I365" s="5">
        <v>742</v>
      </c>
    </row>
    <row r="366" spans="1:9">
      <c r="A366" s="5">
        <v>5594</v>
      </c>
      <c r="B366" s="5">
        <v>1048</v>
      </c>
      <c r="C366" s="5">
        <v>555</v>
      </c>
      <c r="D366" s="5">
        <v>670</v>
      </c>
      <c r="F366" s="5">
        <v>1048</v>
      </c>
      <c r="G366" s="5">
        <v>3256</v>
      </c>
      <c r="H366" s="5">
        <v>555</v>
      </c>
      <c r="I366" s="5">
        <v>670</v>
      </c>
    </row>
    <row r="367" spans="1:9">
      <c r="A367" s="5">
        <v>11336</v>
      </c>
      <c r="B367" s="5">
        <v>724</v>
      </c>
      <c r="C367" s="5">
        <v>484</v>
      </c>
      <c r="D367" s="5">
        <v>547</v>
      </c>
      <c r="F367" s="5">
        <v>724</v>
      </c>
      <c r="G367" s="5">
        <v>10160</v>
      </c>
      <c r="H367" s="5">
        <v>484</v>
      </c>
      <c r="I367" s="5">
        <v>547</v>
      </c>
    </row>
    <row r="368" spans="1:9">
      <c r="A368" s="5">
        <v>5582</v>
      </c>
      <c r="B368" s="5">
        <v>923</v>
      </c>
      <c r="C368" s="5">
        <v>557</v>
      </c>
      <c r="D368" s="5">
        <v>620</v>
      </c>
      <c r="F368" s="5">
        <v>923</v>
      </c>
      <c r="G368" s="5">
        <v>3422</v>
      </c>
      <c r="H368" s="5">
        <v>557</v>
      </c>
      <c r="I368" s="5">
        <v>620</v>
      </c>
    </row>
    <row r="369" spans="1:9">
      <c r="A369" s="5">
        <v>28352</v>
      </c>
      <c r="B369" s="5">
        <v>1990</v>
      </c>
      <c r="C369" s="5">
        <v>1185</v>
      </c>
      <c r="D369" s="5">
        <v>1242</v>
      </c>
      <c r="F369" s="5">
        <v>1990</v>
      </c>
      <c r="G369" s="5">
        <v>24512</v>
      </c>
      <c r="H369" s="5">
        <v>1185</v>
      </c>
      <c r="I369" s="5">
        <v>1242</v>
      </c>
    </row>
    <row r="370" spans="1:9">
      <c r="A370" s="5">
        <v>17912</v>
      </c>
      <c r="B370" s="5">
        <v>6591</v>
      </c>
      <c r="C370" s="5">
        <v>2256</v>
      </c>
      <c r="D370" s="5">
        <v>2567</v>
      </c>
      <c r="F370" s="5">
        <v>6591</v>
      </c>
      <c r="G370" s="5">
        <v>11408</v>
      </c>
      <c r="H370" s="5">
        <v>2256</v>
      </c>
      <c r="I370" s="5">
        <v>2567</v>
      </c>
    </row>
    <row r="371" spans="1:9">
      <c r="A371" s="5">
        <v>35360</v>
      </c>
      <c r="B371" s="5">
        <v>477</v>
      </c>
      <c r="C371" s="5">
        <v>156</v>
      </c>
      <c r="D371" s="5">
        <v>325</v>
      </c>
      <c r="F371" s="5">
        <v>477</v>
      </c>
      <c r="G371" s="5">
        <v>5472</v>
      </c>
      <c r="H371" s="5">
        <v>156</v>
      </c>
      <c r="I371" s="5">
        <v>325</v>
      </c>
    </row>
    <row r="372" spans="1:9">
      <c r="A372" s="5">
        <v>9084</v>
      </c>
      <c r="B372" s="5">
        <v>1897</v>
      </c>
      <c r="C372" s="5">
        <v>758</v>
      </c>
      <c r="D372" s="5">
        <v>916</v>
      </c>
      <c r="F372" s="5">
        <v>1897</v>
      </c>
      <c r="G372" s="5">
        <v>7024</v>
      </c>
      <c r="H372" s="5">
        <v>758</v>
      </c>
      <c r="I372" s="5">
        <v>916</v>
      </c>
    </row>
    <row r="373" spans="1:9">
      <c r="A373" s="5">
        <v>6880</v>
      </c>
      <c r="B373" s="5">
        <v>889</v>
      </c>
      <c r="C373" s="5">
        <v>556</v>
      </c>
      <c r="D373" s="5">
        <v>639</v>
      </c>
      <c r="F373" s="5">
        <v>889</v>
      </c>
      <c r="G373" s="5">
        <v>5232</v>
      </c>
      <c r="H373" s="5">
        <v>556</v>
      </c>
      <c r="I373" s="5">
        <v>639</v>
      </c>
    </row>
    <row r="374" spans="1:9">
      <c r="A374" s="5">
        <v>12824</v>
      </c>
      <c r="B374" s="5">
        <v>864</v>
      </c>
      <c r="C374" s="5">
        <v>705</v>
      </c>
      <c r="D374" s="5">
        <v>623</v>
      </c>
      <c r="F374" s="5">
        <v>864</v>
      </c>
      <c r="G374" s="5">
        <v>10968</v>
      </c>
      <c r="H374" s="5">
        <v>705</v>
      </c>
      <c r="I374" s="5">
        <v>623</v>
      </c>
    </row>
    <row r="375" spans="1:9">
      <c r="A375" s="5">
        <v>6596</v>
      </c>
      <c r="B375" s="5">
        <v>678</v>
      </c>
      <c r="C375" s="5">
        <v>456</v>
      </c>
      <c r="D375" s="5">
        <v>526</v>
      </c>
      <c r="F375" s="5">
        <v>678</v>
      </c>
      <c r="G375" s="5">
        <v>5352</v>
      </c>
      <c r="H375" s="5">
        <v>456</v>
      </c>
      <c r="I375" s="5">
        <v>526</v>
      </c>
    </row>
    <row r="376" spans="1:9">
      <c r="A376" s="5">
        <v>7492</v>
      </c>
      <c r="B376" s="5">
        <v>1274</v>
      </c>
      <c r="C376" s="5">
        <v>670</v>
      </c>
      <c r="D376" s="5">
        <v>713</v>
      </c>
      <c r="F376" s="5">
        <v>1274</v>
      </c>
      <c r="G376" s="5">
        <v>5024</v>
      </c>
      <c r="H376" s="5">
        <v>670</v>
      </c>
      <c r="I376" s="5">
        <v>713</v>
      </c>
    </row>
    <row r="377" spans="1:9">
      <c r="A377" s="5">
        <v>44288</v>
      </c>
      <c r="B377" s="5">
        <v>1746</v>
      </c>
      <c r="C377" s="5">
        <v>814</v>
      </c>
      <c r="D377" s="5">
        <v>1105</v>
      </c>
      <c r="F377" s="5">
        <v>1746</v>
      </c>
      <c r="G377" s="5">
        <v>14224</v>
      </c>
      <c r="H377" s="5">
        <v>814</v>
      </c>
      <c r="I377" s="5">
        <v>1105</v>
      </c>
    </row>
    <row r="378" spans="1:9">
      <c r="A378" s="5">
        <v>105632</v>
      </c>
      <c r="B378" s="5">
        <v>3391</v>
      </c>
      <c r="C378" s="5">
        <v>1936</v>
      </c>
      <c r="D378" s="5">
        <v>2254</v>
      </c>
      <c r="F378" s="5">
        <v>3391</v>
      </c>
      <c r="G378" s="5">
        <v>27328</v>
      </c>
      <c r="H378" s="5">
        <v>1936</v>
      </c>
      <c r="I378" s="5">
        <v>2254</v>
      </c>
    </row>
    <row r="379" spans="1:9">
      <c r="A379" s="5">
        <v>128064</v>
      </c>
      <c r="B379" s="5">
        <v>2506</v>
      </c>
      <c r="C379" s="5">
        <v>985</v>
      </c>
      <c r="D379" s="5">
        <v>1408</v>
      </c>
      <c r="F379" s="5">
        <v>2506</v>
      </c>
      <c r="G379" s="5">
        <v>32384</v>
      </c>
      <c r="H379" s="5">
        <v>985</v>
      </c>
      <c r="I379" s="5">
        <v>1408</v>
      </c>
    </row>
    <row r="380" spans="1:9">
      <c r="A380" s="5">
        <v>5994</v>
      </c>
      <c r="B380" s="5">
        <v>1254</v>
      </c>
      <c r="C380" s="5">
        <v>683</v>
      </c>
      <c r="D380" s="5">
        <v>838</v>
      </c>
      <c r="F380" s="5">
        <v>1254</v>
      </c>
      <c r="G380" s="5">
        <v>3998</v>
      </c>
      <c r="H380" s="5">
        <v>683</v>
      </c>
      <c r="I380" s="5">
        <v>838</v>
      </c>
    </row>
    <row r="381" spans="1:9">
      <c r="A381" s="5">
        <v>6172</v>
      </c>
      <c r="B381" s="5">
        <v>906</v>
      </c>
      <c r="C381" s="5">
        <v>508</v>
      </c>
      <c r="D381" s="5">
        <v>684</v>
      </c>
      <c r="F381" s="5">
        <v>906</v>
      </c>
      <c r="G381" s="5">
        <v>4234</v>
      </c>
      <c r="H381" s="5">
        <v>508</v>
      </c>
      <c r="I381" s="5">
        <v>684</v>
      </c>
    </row>
    <row r="382" spans="1:9">
      <c r="A382" s="5">
        <v>4986</v>
      </c>
      <c r="B382" s="5">
        <v>788</v>
      </c>
      <c r="C382" s="5">
        <v>469</v>
      </c>
      <c r="D382" s="5">
        <v>614</v>
      </c>
      <c r="F382" s="5">
        <v>788</v>
      </c>
      <c r="G382" s="5">
        <v>3230</v>
      </c>
      <c r="H382" s="5">
        <v>469</v>
      </c>
      <c r="I382" s="5">
        <v>614</v>
      </c>
    </row>
    <row r="383" spans="1:9">
      <c r="A383" s="5">
        <v>6668</v>
      </c>
      <c r="B383" s="5">
        <v>943</v>
      </c>
      <c r="C383" s="5">
        <v>492</v>
      </c>
      <c r="D383" s="5">
        <v>642</v>
      </c>
      <c r="F383" s="5">
        <v>943</v>
      </c>
      <c r="G383" s="5">
        <v>4696</v>
      </c>
      <c r="H383" s="5">
        <v>492</v>
      </c>
      <c r="I383" s="5">
        <v>642</v>
      </c>
    </row>
    <row r="384" spans="1:9">
      <c r="A384" s="5">
        <v>5298</v>
      </c>
      <c r="B384" s="5">
        <v>874</v>
      </c>
      <c r="C384" s="5">
        <v>471</v>
      </c>
      <c r="D384" s="5">
        <v>575</v>
      </c>
      <c r="F384" s="5">
        <v>874</v>
      </c>
      <c r="G384" s="5">
        <v>3206</v>
      </c>
      <c r="H384" s="5">
        <v>471</v>
      </c>
      <c r="I384" s="5">
        <v>575</v>
      </c>
    </row>
    <row r="385" spans="1:9">
      <c r="A385" s="5">
        <v>35008</v>
      </c>
      <c r="B385" s="5">
        <v>768</v>
      </c>
      <c r="C385" s="5">
        <v>389</v>
      </c>
      <c r="D385" s="5">
        <v>597</v>
      </c>
      <c r="F385" s="5">
        <v>768</v>
      </c>
      <c r="G385" s="5">
        <v>4864</v>
      </c>
      <c r="H385" s="5">
        <v>389</v>
      </c>
      <c r="I385" s="5">
        <v>597</v>
      </c>
    </row>
    <row r="386" spans="1:9">
      <c r="A386" s="5">
        <v>5402</v>
      </c>
      <c r="B386" s="5">
        <v>1078</v>
      </c>
      <c r="C386" s="5">
        <v>514</v>
      </c>
      <c r="D386" s="5">
        <v>633</v>
      </c>
      <c r="F386" s="5">
        <v>1078</v>
      </c>
      <c r="G386" s="5">
        <v>3992</v>
      </c>
      <c r="H386" s="5">
        <v>514</v>
      </c>
      <c r="I386" s="5">
        <v>633</v>
      </c>
    </row>
    <row r="387" spans="1:9">
      <c r="A387" s="5">
        <v>9880</v>
      </c>
      <c r="B387" s="5">
        <v>658</v>
      </c>
      <c r="C387" s="5">
        <v>382</v>
      </c>
      <c r="D387" s="5">
        <v>497</v>
      </c>
      <c r="F387" s="5">
        <v>658</v>
      </c>
      <c r="G387" s="5">
        <v>4732</v>
      </c>
      <c r="H387" s="5">
        <v>382</v>
      </c>
      <c r="I387" s="5">
        <v>497</v>
      </c>
    </row>
    <row r="388" spans="1:9">
      <c r="A388" s="5">
        <v>3334</v>
      </c>
      <c r="B388" s="5">
        <v>842</v>
      </c>
      <c r="C388" s="5">
        <v>440</v>
      </c>
      <c r="D388" s="5">
        <v>565</v>
      </c>
      <c r="F388" s="5">
        <v>842</v>
      </c>
      <c r="G388" s="5">
        <v>2604</v>
      </c>
      <c r="H388" s="5">
        <v>440</v>
      </c>
      <c r="I388" s="5">
        <v>565</v>
      </c>
    </row>
    <row r="389" spans="1:9">
      <c r="A389" s="5">
        <v>3130</v>
      </c>
      <c r="B389" s="5">
        <v>616</v>
      </c>
      <c r="C389" s="5">
        <v>385</v>
      </c>
      <c r="D389" s="5">
        <v>495</v>
      </c>
      <c r="F389" s="5">
        <v>616</v>
      </c>
      <c r="G389" s="5">
        <v>2112</v>
      </c>
      <c r="H389" s="5">
        <v>385</v>
      </c>
      <c r="I389" s="5">
        <v>495</v>
      </c>
    </row>
    <row r="390" spans="1:9">
      <c r="A390" s="5">
        <v>32208</v>
      </c>
      <c r="B390" s="5">
        <v>2123</v>
      </c>
      <c r="C390" s="5">
        <v>1568</v>
      </c>
      <c r="D390" s="5">
        <v>1367</v>
      </c>
      <c r="F390" s="5">
        <v>2123</v>
      </c>
      <c r="G390" s="5">
        <v>24720</v>
      </c>
      <c r="H390" s="5">
        <v>1568</v>
      </c>
      <c r="I390" s="5">
        <v>1367</v>
      </c>
    </row>
    <row r="391" spans="1:9">
      <c r="A391" s="5">
        <v>20920</v>
      </c>
      <c r="B391" s="5">
        <v>913</v>
      </c>
      <c r="C391" s="5">
        <v>538</v>
      </c>
      <c r="D391" s="5">
        <v>642</v>
      </c>
      <c r="F391" s="5">
        <v>913</v>
      </c>
      <c r="G391" s="5">
        <v>9768</v>
      </c>
      <c r="H391" s="5">
        <v>538</v>
      </c>
      <c r="I391" s="5">
        <v>642</v>
      </c>
    </row>
    <row r="392" spans="1:9">
      <c r="A392" s="5">
        <v>3884</v>
      </c>
      <c r="B392" s="5">
        <v>597</v>
      </c>
      <c r="C392" s="5">
        <v>392</v>
      </c>
      <c r="D392" s="5">
        <v>483</v>
      </c>
      <c r="F392" s="5">
        <v>597</v>
      </c>
      <c r="G392" s="5">
        <v>2686</v>
      </c>
      <c r="H392" s="5">
        <v>392</v>
      </c>
      <c r="I392" s="5">
        <v>483</v>
      </c>
    </row>
    <row r="393" spans="1:9">
      <c r="A393" s="5">
        <v>4240</v>
      </c>
      <c r="B393" s="5">
        <v>730</v>
      </c>
      <c r="C393" s="5">
        <v>461</v>
      </c>
      <c r="D393" s="5">
        <v>542</v>
      </c>
      <c r="F393" s="5">
        <v>730</v>
      </c>
      <c r="G393" s="5">
        <v>2868</v>
      </c>
      <c r="H393" s="5">
        <v>461</v>
      </c>
      <c r="I393" s="5">
        <v>542</v>
      </c>
    </row>
    <row r="394" spans="1:9">
      <c r="A394" s="5">
        <v>3544</v>
      </c>
      <c r="B394" s="5">
        <v>701</v>
      </c>
      <c r="C394" s="5">
        <v>387</v>
      </c>
      <c r="D394" s="5">
        <v>482</v>
      </c>
      <c r="F394" s="5">
        <v>701</v>
      </c>
      <c r="G394" s="5">
        <v>2746</v>
      </c>
      <c r="H394" s="5">
        <v>387</v>
      </c>
      <c r="I394" s="5">
        <v>482</v>
      </c>
    </row>
    <row r="395" spans="1:9">
      <c r="A395" s="5">
        <v>3286</v>
      </c>
      <c r="B395" s="5">
        <v>633</v>
      </c>
      <c r="C395" s="5">
        <v>376</v>
      </c>
      <c r="D395" s="5">
        <v>458</v>
      </c>
      <c r="F395" s="5">
        <v>633</v>
      </c>
      <c r="G395" s="5">
        <v>2162</v>
      </c>
      <c r="H395" s="5">
        <v>376</v>
      </c>
      <c r="I395" s="5">
        <v>458</v>
      </c>
    </row>
    <row r="396" spans="1:9">
      <c r="A396" s="5">
        <v>71360</v>
      </c>
      <c r="B396" s="5">
        <v>3383</v>
      </c>
      <c r="C396" s="5">
        <v>1103</v>
      </c>
      <c r="D396" s="5">
        <v>1732</v>
      </c>
      <c r="F396" s="5">
        <v>3383</v>
      </c>
      <c r="G396" s="5">
        <v>25888</v>
      </c>
      <c r="H396" s="5">
        <v>1103</v>
      </c>
      <c r="I396" s="5">
        <v>1732</v>
      </c>
    </row>
    <row r="397" spans="1:9">
      <c r="A397" s="5">
        <v>3824</v>
      </c>
      <c r="B397" s="5">
        <v>822</v>
      </c>
      <c r="C397" s="5">
        <v>462</v>
      </c>
      <c r="D397" s="5">
        <v>627</v>
      </c>
      <c r="F397" s="5">
        <v>822</v>
      </c>
      <c r="G397" s="5">
        <v>2604</v>
      </c>
      <c r="H397" s="5">
        <v>462</v>
      </c>
      <c r="I397" s="5">
        <v>627</v>
      </c>
    </row>
    <row r="398" spans="1:9">
      <c r="A398" s="5">
        <v>6360</v>
      </c>
      <c r="B398" s="5">
        <v>1028</v>
      </c>
      <c r="C398" s="5">
        <v>505</v>
      </c>
      <c r="D398" s="5">
        <v>631</v>
      </c>
      <c r="F398" s="5">
        <v>1028</v>
      </c>
      <c r="G398" s="5">
        <v>3864</v>
      </c>
      <c r="H398" s="5">
        <v>505</v>
      </c>
      <c r="I398" s="5">
        <v>631</v>
      </c>
    </row>
    <row r="399" spans="1:9">
      <c r="A399" s="5">
        <v>3714</v>
      </c>
      <c r="B399" s="5">
        <v>645</v>
      </c>
      <c r="C399" s="5">
        <v>395</v>
      </c>
      <c r="D399" s="5">
        <v>481</v>
      </c>
      <c r="F399" s="5">
        <v>645</v>
      </c>
      <c r="G399" s="5">
        <v>2512</v>
      </c>
      <c r="H399" s="5">
        <v>395</v>
      </c>
      <c r="I399" s="5">
        <v>481</v>
      </c>
    </row>
    <row r="400" spans="1:9">
      <c r="A400" s="5">
        <v>46192</v>
      </c>
      <c r="B400" s="5">
        <v>1697</v>
      </c>
      <c r="C400" s="5">
        <v>762</v>
      </c>
      <c r="D400" s="5">
        <v>1096</v>
      </c>
      <c r="F400" s="5">
        <v>1697</v>
      </c>
      <c r="G400" s="5">
        <v>16960</v>
      </c>
      <c r="H400" s="5">
        <v>762</v>
      </c>
      <c r="I400" s="5">
        <v>1096</v>
      </c>
    </row>
    <row r="401" spans="1:9">
      <c r="A401" s="5">
        <v>39568</v>
      </c>
      <c r="B401" s="5">
        <v>957</v>
      </c>
      <c r="C401" s="5">
        <v>519</v>
      </c>
      <c r="D401" s="5">
        <v>652</v>
      </c>
      <c r="F401" s="5">
        <v>957</v>
      </c>
      <c r="G401" s="5">
        <v>16096</v>
      </c>
      <c r="H401" s="5">
        <v>519</v>
      </c>
      <c r="I401" s="5">
        <v>652</v>
      </c>
    </row>
    <row r="402" spans="1:9">
      <c r="A402" s="5">
        <v>70912</v>
      </c>
      <c r="B402" s="5">
        <v>1267</v>
      </c>
      <c r="C402" s="5">
        <v>788</v>
      </c>
      <c r="D402" s="5">
        <v>1106</v>
      </c>
      <c r="F402" s="5">
        <v>1267</v>
      </c>
      <c r="G402" s="5">
        <v>27232</v>
      </c>
      <c r="H402" s="5">
        <v>788</v>
      </c>
      <c r="I402" s="5">
        <v>1106</v>
      </c>
    </row>
    <row r="403" spans="1:9">
      <c r="A403" s="5">
        <v>4552</v>
      </c>
      <c r="B403" s="5">
        <v>569</v>
      </c>
      <c r="C403" s="5">
        <v>316</v>
      </c>
      <c r="D403" s="5">
        <v>444</v>
      </c>
      <c r="F403" s="5">
        <v>569</v>
      </c>
      <c r="G403" s="5">
        <v>2664</v>
      </c>
      <c r="H403" s="5">
        <v>316</v>
      </c>
      <c r="I403" s="5">
        <v>444</v>
      </c>
    </row>
    <row r="404" spans="1:9">
      <c r="A404" s="5">
        <v>4390</v>
      </c>
      <c r="B404" s="5">
        <v>602</v>
      </c>
      <c r="C404" s="5">
        <v>347</v>
      </c>
      <c r="D404" s="5">
        <v>453</v>
      </c>
      <c r="F404" s="5">
        <v>602</v>
      </c>
      <c r="G404" s="5">
        <v>2862</v>
      </c>
      <c r="H404" s="5">
        <v>347</v>
      </c>
      <c r="I404" s="5">
        <v>453</v>
      </c>
    </row>
    <row r="405" spans="1:9">
      <c r="A405" s="5">
        <v>4770</v>
      </c>
      <c r="B405" s="5">
        <v>632</v>
      </c>
      <c r="C405" s="5">
        <v>344</v>
      </c>
      <c r="D405" s="5">
        <v>455</v>
      </c>
      <c r="F405" s="5">
        <v>632</v>
      </c>
      <c r="G405" s="5">
        <v>3114</v>
      </c>
      <c r="H405" s="5">
        <v>344</v>
      </c>
      <c r="I405" s="5">
        <v>455</v>
      </c>
    </row>
    <row r="406" spans="1:9">
      <c r="A406" s="5">
        <v>2970</v>
      </c>
      <c r="B406" s="5">
        <v>544</v>
      </c>
      <c r="C406" s="5">
        <v>301</v>
      </c>
      <c r="D406" s="5">
        <v>390</v>
      </c>
      <c r="F406" s="5">
        <v>544</v>
      </c>
      <c r="G406" s="5">
        <v>2044</v>
      </c>
      <c r="H406" s="5">
        <v>301</v>
      </c>
      <c r="I406" s="5">
        <v>390</v>
      </c>
    </row>
    <row r="407" spans="1:9">
      <c r="A407" s="5">
        <v>34192</v>
      </c>
      <c r="B407" s="5">
        <v>389</v>
      </c>
      <c r="C407" s="5">
        <v>230</v>
      </c>
      <c r="D407" s="5">
        <v>322</v>
      </c>
      <c r="F407" s="5">
        <v>389</v>
      </c>
      <c r="G407" s="5">
        <v>16464</v>
      </c>
      <c r="H407" s="5">
        <v>230</v>
      </c>
      <c r="I407" s="5">
        <v>322</v>
      </c>
    </row>
    <row r="408" spans="1:9">
      <c r="A408" s="5">
        <v>5302</v>
      </c>
      <c r="B408" s="5">
        <v>979</v>
      </c>
      <c r="C408" s="5">
        <v>441</v>
      </c>
      <c r="D408" s="5">
        <v>566</v>
      </c>
      <c r="F408" s="5">
        <v>979</v>
      </c>
      <c r="G408" s="5">
        <v>3606</v>
      </c>
      <c r="H408" s="5">
        <v>441</v>
      </c>
      <c r="I408" s="5">
        <v>566</v>
      </c>
    </row>
    <row r="409" spans="1:9">
      <c r="A409" s="5">
        <v>5560</v>
      </c>
      <c r="B409" s="5">
        <v>984</v>
      </c>
      <c r="C409" s="5">
        <v>463</v>
      </c>
      <c r="D409" s="5">
        <v>586</v>
      </c>
      <c r="F409" s="5">
        <v>984</v>
      </c>
      <c r="G409" s="5">
        <v>3916</v>
      </c>
      <c r="H409" s="5">
        <v>463</v>
      </c>
      <c r="I409" s="5">
        <v>586</v>
      </c>
    </row>
    <row r="410" spans="1:9">
      <c r="A410" s="5">
        <v>4406</v>
      </c>
      <c r="B410" s="5">
        <v>571</v>
      </c>
      <c r="C410" s="5">
        <v>335</v>
      </c>
      <c r="D410" s="5">
        <v>433</v>
      </c>
      <c r="F410" s="5">
        <v>571</v>
      </c>
      <c r="G410" s="5">
        <v>2830</v>
      </c>
      <c r="H410" s="5">
        <v>335</v>
      </c>
      <c r="I410" s="5">
        <v>433</v>
      </c>
    </row>
    <row r="411" spans="1:9">
      <c r="A411" s="5">
        <v>5290</v>
      </c>
      <c r="B411" s="5">
        <v>857</v>
      </c>
      <c r="C411" s="5">
        <v>454</v>
      </c>
      <c r="D411" s="5">
        <v>570</v>
      </c>
      <c r="F411" s="5">
        <v>857</v>
      </c>
      <c r="G411" s="5">
        <v>3794</v>
      </c>
      <c r="H411" s="5">
        <v>454</v>
      </c>
      <c r="I411" s="5">
        <v>570</v>
      </c>
    </row>
    <row r="412" spans="1:9">
      <c r="A412" s="5">
        <v>3696</v>
      </c>
      <c r="B412" s="5">
        <v>742</v>
      </c>
      <c r="C412" s="5">
        <v>391</v>
      </c>
      <c r="D412" s="5">
        <v>474</v>
      </c>
      <c r="F412" s="5">
        <v>742</v>
      </c>
      <c r="G412" s="5">
        <v>2650</v>
      </c>
      <c r="H412" s="5">
        <v>391</v>
      </c>
      <c r="I412" s="5">
        <v>474</v>
      </c>
    </row>
    <row r="413" spans="1:9">
      <c r="A413" s="5">
        <v>6030</v>
      </c>
      <c r="B413" s="5">
        <v>1448</v>
      </c>
      <c r="C413" s="5">
        <v>572</v>
      </c>
      <c r="D413" s="5">
        <v>659</v>
      </c>
      <c r="F413" s="5">
        <v>1448</v>
      </c>
      <c r="G413" s="5">
        <v>4418</v>
      </c>
      <c r="H413" s="5">
        <v>572</v>
      </c>
      <c r="I413" s="5">
        <v>659</v>
      </c>
    </row>
    <row r="414" spans="1:9">
      <c r="A414" s="5">
        <v>49632</v>
      </c>
      <c r="B414" s="5">
        <v>2567</v>
      </c>
      <c r="C414" s="5">
        <v>1513</v>
      </c>
      <c r="D414" s="5">
        <v>1480</v>
      </c>
      <c r="F414" s="5">
        <v>2567</v>
      </c>
      <c r="G414" s="5">
        <v>48368</v>
      </c>
      <c r="H414" s="5">
        <v>1513</v>
      </c>
      <c r="I414" s="5">
        <v>1480</v>
      </c>
    </row>
    <row r="415" spans="1:9">
      <c r="A415" s="5">
        <v>9120</v>
      </c>
      <c r="B415" s="5">
        <v>1290</v>
      </c>
      <c r="C415" s="5">
        <v>924</v>
      </c>
      <c r="D415" s="5">
        <v>937</v>
      </c>
      <c r="F415" s="5">
        <v>1290</v>
      </c>
      <c r="G415" s="5">
        <v>8004</v>
      </c>
      <c r="H415" s="5">
        <v>924</v>
      </c>
      <c r="I415" s="5">
        <v>937</v>
      </c>
    </row>
    <row r="416" spans="1:9">
      <c r="A416" s="5">
        <v>1874</v>
      </c>
      <c r="B416" s="5">
        <v>31</v>
      </c>
      <c r="C416" s="5">
        <v>15</v>
      </c>
      <c r="D416" s="5">
        <v>25</v>
      </c>
      <c r="F416" s="5">
        <v>31</v>
      </c>
      <c r="G416" s="5">
        <v>1062</v>
      </c>
      <c r="H416" s="5">
        <v>15</v>
      </c>
      <c r="I416" s="5">
        <v>25</v>
      </c>
    </row>
    <row r="417" spans="1:9">
      <c r="A417" s="5">
        <v>4122</v>
      </c>
      <c r="B417" s="5">
        <v>609</v>
      </c>
      <c r="C417" s="5">
        <v>361</v>
      </c>
      <c r="D417" s="5">
        <v>455</v>
      </c>
      <c r="F417" s="5">
        <v>609</v>
      </c>
      <c r="G417" s="5">
        <v>3302</v>
      </c>
      <c r="H417" s="5">
        <v>361</v>
      </c>
      <c r="I417" s="5">
        <v>455</v>
      </c>
    </row>
    <row r="418" spans="1:9">
      <c r="A418" s="5">
        <v>5080</v>
      </c>
      <c r="B418" s="5">
        <v>727</v>
      </c>
      <c r="C418" s="5">
        <v>403</v>
      </c>
      <c r="D418" s="5">
        <v>505</v>
      </c>
      <c r="F418" s="5">
        <v>727</v>
      </c>
      <c r="G418" s="5">
        <v>3892</v>
      </c>
      <c r="H418" s="5">
        <v>403</v>
      </c>
      <c r="I418" s="5">
        <v>505</v>
      </c>
    </row>
    <row r="419" spans="1:9">
      <c r="A419" s="5">
        <v>4068</v>
      </c>
      <c r="B419" s="5">
        <v>934</v>
      </c>
      <c r="C419" s="5">
        <v>402</v>
      </c>
      <c r="D419" s="5">
        <v>513</v>
      </c>
      <c r="F419" s="5">
        <v>934</v>
      </c>
      <c r="G419" s="5">
        <v>3198</v>
      </c>
      <c r="H419" s="5">
        <v>402</v>
      </c>
      <c r="I419" s="5">
        <v>513</v>
      </c>
    </row>
    <row r="420" spans="1:9">
      <c r="A420" s="5">
        <v>3272</v>
      </c>
      <c r="B420" s="5">
        <v>653</v>
      </c>
      <c r="C420" s="5">
        <v>357</v>
      </c>
      <c r="D420" s="5">
        <v>446</v>
      </c>
      <c r="F420" s="5">
        <v>653</v>
      </c>
      <c r="G420" s="5">
        <v>2644</v>
      </c>
      <c r="H420" s="5">
        <v>357</v>
      </c>
      <c r="I420" s="5">
        <v>446</v>
      </c>
    </row>
    <row r="421" spans="1:9">
      <c r="A421" s="5">
        <v>238</v>
      </c>
      <c r="B421" s="5">
        <v>834</v>
      </c>
      <c r="C421" s="5">
        <v>99</v>
      </c>
      <c r="D421" s="5">
        <v>142</v>
      </c>
      <c r="F421" s="5">
        <v>834</v>
      </c>
      <c r="G421" s="5">
        <v>236</v>
      </c>
      <c r="H421" s="5">
        <v>99</v>
      </c>
      <c r="I421" s="5">
        <v>142</v>
      </c>
    </row>
    <row r="422" spans="1:9">
      <c r="A422" s="5">
        <v>3358</v>
      </c>
      <c r="B422" s="5">
        <v>4550</v>
      </c>
      <c r="C422" s="5">
        <v>344</v>
      </c>
      <c r="D422" s="5">
        <v>507</v>
      </c>
      <c r="F422" s="5">
        <v>4550</v>
      </c>
      <c r="G422" s="5">
        <v>2800</v>
      </c>
      <c r="H422" s="5">
        <v>344</v>
      </c>
      <c r="I422" s="5">
        <v>507</v>
      </c>
    </row>
    <row r="423" spans="1:9">
      <c r="A423" s="5">
        <v>6400</v>
      </c>
      <c r="B423" s="5">
        <v>8415</v>
      </c>
      <c r="C423" s="5">
        <v>628</v>
      </c>
      <c r="D423" s="5">
        <v>726</v>
      </c>
      <c r="F423" s="5">
        <v>8415</v>
      </c>
      <c r="G423" s="5">
        <v>5916</v>
      </c>
      <c r="H423" s="5">
        <v>628</v>
      </c>
      <c r="I423" s="5">
        <v>726</v>
      </c>
    </row>
    <row r="424" spans="1:9">
      <c r="A424" s="5">
        <v>6876</v>
      </c>
      <c r="B424" s="5">
        <v>337</v>
      </c>
      <c r="C424" s="5">
        <v>259</v>
      </c>
      <c r="D424" s="5">
        <v>245</v>
      </c>
      <c r="F424" s="5">
        <v>337</v>
      </c>
      <c r="G424" s="5">
        <v>5752</v>
      </c>
      <c r="H424" s="5">
        <v>259</v>
      </c>
      <c r="I424" s="5">
        <v>245</v>
      </c>
    </row>
    <row r="425" spans="1:9">
      <c r="A425" s="5">
        <v>391</v>
      </c>
      <c r="B425" s="5">
        <v>766</v>
      </c>
      <c r="C425" s="5">
        <v>93</v>
      </c>
      <c r="D425" s="5">
        <v>130</v>
      </c>
      <c r="F425" s="5">
        <v>766</v>
      </c>
      <c r="G425" s="5">
        <v>380</v>
      </c>
      <c r="H425" s="5">
        <v>93</v>
      </c>
      <c r="I425" s="5">
        <v>130</v>
      </c>
    </row>
    <row r="426" spans="1:9">
      <c r="A426" s="5">
        <v>10844</v>
      </c>
      <c r="B426" s="5">
        <v>11064</v>
      </c>
      <c r="C426" s="5">
        <v>1086</v>
      </c>
      <c r="D426" s="5">
        <v>1339</v>
      </c>
      <c r="F426" s="5">
        <v>11064</v>
      </c>
      <c r="G426" s="5">
        <v>8848</v>
      </c>
      <c r="H426" s="5">
        <v>1086</v>
      </c>
      <c r="I426" s="5">
        <v>1339</v>
      </c>
    </row>
    <row r="427" spans="1:9">
      <c r="A427" s="5">
        <v>5132</v>
      </c>
      <c r="B427" s="5">
        <v>1690</v>
      </c>
      <c r="C427" s="5">
        <v>393</v>
      </c>
      <c r="D427" s="5">
        <v>398</v>
      </c>
      <c r="F427" s="5">
        <v>1690</v>
      </c>
      <c r="G427" s="5">
        <v>5132</v>
      </c>
      <c r="H427" s="5">
        <v>393</v>
      </c>
      <c r="I427" s="5">
        <v>398</v>
      </c>
    </row>
    <row r="428" spans="1:9">
      <c r="A428" s="5">
        <v>3772</v>
      </c>
      <c r="B428" s="5">
        <v>1033</v>
      </c>
      <c r="C428" s="5">
        <v>140</v>
      </c>
      <c r="D428" s="5">
        <v>144</v>
      </c>
      <c r="F428" s="5">
        <v>1033</v>
      </c>
      <c r="G428" s="5">
        <v>3758</v>
      </c>
      <c r="H428" s="5">
        <v>140</v>
      </c>
      <c r="I428" s="5">
        <v>144</v>
      </c>
    </row>
    <row r="429" spans="1:9">
      <c r="A429" s="5">
        <v>2933</v>
      </c>
      <c r="B429" s="5">
        <v>26</v>
      </c>
      <c r="C429" s="5">
        <v>19</v>
      </c>
      <c r="D429" s="5">
        <v>23</v>
      </c>
      <c r="F429" s="5">
        <v>26</v>
      </c>
      <c r="G429" s="5">
        <v>2012</v>
      </c>
      <c r="H429" s="5">
        <v>19</v>
      </c>
      <c r="I429" s="5">
        <v>23</v>
      </c>
    </row>
    <row r="430" spans="1:9">
      <c r="A430" s="5">
        <v>4094</v>
      </c>
      <c r="B430" s="5">
        <v>1420</v>
      </c>
      <c r="C430" s="5">
        <v>200</v>
      </c>
      <c r="D430" s="5">
        <v>203</v>
      </c>
      <c r="F430" s="5">
        <v>1420</v>
      </c>
      <c r="G430" s="5">
        <v>4088</v>
      </c>
      <c r="H430" s="5">
        <v>200</v>
      </c>
      <c r="I430" s="5">
        <v>203</v>
      </c>
    </row>
    <row r="431" spans="1:9">
      <c r="A431" s="5">
        <v>452</v>
      </c>
      <c r="B431" s="5">
        <v>889</v>
      </c>
      <c r="C431" s="5">
        <v>114</v>
      </c>
      <c r="D431" s="5">
        <v>184</v>
      </c>
      <c r="F431" s="5">
        <v>889</v>
      </c>
      <c r="G431" s="5">
        <v>450</v>
      </c>
      <c r="H431" s="5">
        <v>114</v>
      </c>
      <c r="I431" s="5">
        <v>184</v>
      </c>
    </row>
    <row r="432" spans="1:9">
      <c r="A432" s="5">
        <v>11420</v>
      </c>
      <c r="B432" s="5">
        <v>8049</v>
      </c>
      <c r="C432" s="5">
        <v>865</v>
      </c>
      <c r="D432" s="5">
        <v>1342</v>
      </c>
      <c r="F432" s="5">
        <v>8049</v>
      </c>
      <c r="G432" s="5">
        <v>8032</v>
      </c>
      <c r="H432" s="5">
        <v>865</v>
      </c>
      <c r="I432" s="5">
        <v>1342</v>
      </c>
    </row>
    <row r="433" spans="1:9">
      <c r="A433" s="5">
        <v>5704</v>
      </c>
      <c r="B433" s="5">
        <v>2895</v>
      </c>
      <c r="C433" s="5">
        <v>361</v>
      </c>
      <c r="D433" s="5">
        <v>450</v>
      </c>
      <c r="F433" s="5">
        <v>2895</v>
      </c>
      <c r="G433" s="5">
        <v>5388</v>
      </c>
      <c r="H433" s="5">
        <v>361</v>
      </c>
      <c r="I433" s="5">
        <v>450</v>
      </c>
    </row>
    <row r="434" spans="1:9">
      <c r="A434" s="5">
        <v>7192</v>
      </c>
      <c r="B434" s="5">
        <v>3941</v>
      </c>
      <c r="C434" s="5">
        <v>472</v>
      </c>
      <c r="D434" s="5">
        <v>554</v>
      </c>
      <c r="F434" s="5">
        <v>3941</v>
      </c>
      <c r="G434" s="5">
        <v>6616</v>
      </c>
      <c r="H434" s="5">
        <v>472</v>
      </c>
      <c r="I434" s="5">
        <v>554</v>
      </c>
    </row>
    <row r="435" spans="1:9">
      <c r="A435" s="5">
        <v>9604</v>
      </c>
      <c r="B435" s="5">
        <v>9614</v>
      </c>
      <c r="C435" s="5">
        <v>705</v>
      </c>
      <c r="D435" s="5">
        <v>1037</v>
      </c>
      <c r="F435" s="5">
        <v>9614</v>
      </c>
      <c r="G435" s="5">
        <v>7984</v>
      </c>
      <c r="H435" s="5">
        <v>705</v>
      </c>
      <c r="I435" s="5">
        <v>1037</v>
      </c>
    </row>
    <row r="436" spans="1:9">
      <c r="A436" s="5">
        <v>122944</v>
      </c>
      <c r="B436" s="5">
        <v>2106</v>
      </c>
      <c r="C436" s="5">
        <v>475</v>
      </c>
      <c r="D436" s="5">
        <v>1268</v>
      </c>
      <c r="F436" s="5">
        <v>2106</v>
      </c>
      <c r="G436" s="5">
        <v>13184</v>
      </c>
      <c r="H436" s="5">
        <v>475</v>
      </c>
      <c r="I436" s="5">
        <v>1268</v>
      </c>
    </row>
    <row r="437" spans="1:9">
      <c r="A437" s="5">
        <v>5730</v>
      </c>
      <c r="B437" s="5">
        <v>97</v>
      </c>
      <c r="C437" s="5">
        <v>92</v>
      </c>
      <c r="D437" s="5">
        <v>71</v>
      </c>
      <c r="F437" s="5">
        <v>97</v>
      </c>
      <c r="G437" s="5">
        <v>4830</v>
      </c>
      <c r="H437" s="5">
        <v>92</v>
      </c>
      <c r="I437" s="5">
        <v>71</v>
      </c>
    </row>
    <row r="438" spans="1:9">
      <c r="A438" s="5">
        <v>4898</v>
      </c>
      <c r="B438" s="5">
        <v>719</v>
      </c>
      <c r="C438" s="5">
        <v>363</v>
      </c>
      <c r="D438" s="5">
        <v>528</v>
      </c>
      <c r="F438" s="5">
        <v>719</v>
      </c>
      <c r="G438" s="5">
        <v>3730</v>
      </c>
      <c r="H438" s="5">
        <v>363</v>
      </c>
      <c r="I438" s="5">
        <v>528</v>
      </c>
    </row>
    <row r="439" spans="1:9">
      <c r="A439" s="5">
        <v>4118</v>
      </c>
      <c r="B439" s="5">
        <v>675</v>
      </c>
      <c r="C439" s="5">
        <v>379</v>
      </c>
      <c r="D439" s="5">
        <v>526</v>
      </c>
      <c r="F439" s="5">
        <v>675</v>
      </c>
      <c r="G439" s="5">
        <v>3466</v>
      </c>
      <c r="H439" s="5">
        <v>379</v>
      </c>
      <c r="I439" s="5">
        <v>526</v>
      </c>
    </row>
    <row r="440" spans="1:9">
      <c r="A440" s="5">
        <v>1845</v>
      </c>
      <c r="B440" s="5">
        <v>9</v>
      </c>
      <c r="C440" s="5">
        <v>9</v>
      </c>
      <c r="D440" s="5">
        <v>9</v>
      </c>
      <c r="F440" s="5">
        <v>9</v>
      </c>
      <c r="G440" s="5">
        <v>1008</v>
      </c>
      <c r="H440" s="5">
        <v>9</v>
      </c>
      <c r="I440" s="5">
        <v>9</v>
      </c>
    </row>
    <row r="441" spans="1:9">
      <c r="A441" s="5">
        <v>34480</v>
      </c>
      <c r="B441" s="5">
        <v>1926</v>
      </c>
      <c r="C441" s="5">
        <v>1292</v>
      </c>
      <c r="D441" s="5">
        <v>1156</v>
      </c>
      <c r="F441" s="5">
        <v>1926</v>
      </c>
      <c r="G441" s="5">
        <v>30720</v>
      </c>
      <c r="H441" s="5">
        <v>1292</v>
      </c>
      <c r="I441" s="5">
        <v>1156</v>
      </c>
    </row>
    <row r="442" spans="1:9">
      <c r="A442" s="5">
        <v>5338</v>
      </c>
      <c r="B442" s="5">
        <v>715</v>
      </c>
      <c r="C442" s="5">
        <v>363</v>
      </c>
      <c r="D442" s="5">
        <v>556</v>
      </c>
      <c r="F442" s="5">
        <v>715</v>
      </c>
      <c r="G442" s="5">
        <v>3920</v>
      </c>
      <c r="H442" s="5">
        <v>363</v>
      </c>
      <c r="I442" s="5">
        <v>556</v>
      </c>
    </row>
    <row r="443" spans="1:9">
      <c r="A443" s="5">
        <v>5312</v>
      </c>
      <c r="B443" s="5">
        <v>795</v>
      </c>
      <c r="C443" s="5">
        <v>345</v>
      </c>
      <c r="D443" s="5">
        <v>582</v>
      </c>
      <c r="F443" s="5">
        <v>795</v>
      </c>
      <c r="G443" s="5">
        <v>3588</v>
      </c>
      <c r="H443" s="5">
        <v>345</v>
      </c>
      <c r="I443" s="5">
        <v>582</v>
      </c>
    </row>
    <row r="444" spans="1:9">
      <c r="A444" s="5">
        <v>4412</v>
      </c>
      <c r="B444" s="5">
        <v>926</v>
      </c>
      <c r="C444" s="5">
        <v>346</v>
      </c>
      <c r="D444" s="5">
        <v>678</v>
      </c>
      <c r="F444" s="5">
        <v>926</v>
      </c>
      <c r="G444" s="5">
        <v>3478</v>
      </c>
      <c r="H444" s="5">
        <v>346</v>
      </c>
      <c r="I444" s="5">
        <v>678</v>
      </c>
    </row>
    <row r="445" spans="1:9">
      <c r="A445" s="5">
        <v>98816</v>
      </c>
      <c r="B445" s="5">
        <v>18115</v>
      </c>
      <c r="C445" s="5">
        <v>1356</v>
      </c>
      <c r="D445" s="5">
        <v>11328</v>
      </c>
      <c r="F445" s="5">
        <v>18115</v>
      </c>
      <c r="G445" s="5">
        <v>10336</v>
      </c>
      <c r="H445" s="5">
        <v>1356</v>
      </c>
      <c r="I445" s="5">
        <v>11328</v>
      </c>
    </row>
    <row r="446" spans="1:9">
      <c r="A446" s="5">
        <v>7220</v>
      </c>
      <c r="B446" s="5">
        <v>3311</v>
      </c>
      <c r="C446" s="5">
        <v>642</v>
      </c>
      <c r="D446" s="5">
        <v>2300</v>
      </c>
      <c r="F446" s="5">
        <v>3311</v>
      </c>
      <c r="G446" s="5">
        <v>5296</v>
      </c>
      <c r="H446" s="5">
        <v>642</v>
      </c>
      <c r="I446" s="5">
        <v>2300</v>
      </c>
    </row>
    <row r="447" spans="1:9">
      <c r="A447" s="5">
        <v>14320</v>
      </c>
      <c r="B447" s="5">
        <v>2170</v>
      </c>
      <c r="C447" s="5">
        <v>413</v>
      </c>
      <c r="D447" s="5">
        <v>1819</v>
      </c>
      <c r="F447" s="5">
        <v>2170</v>
      </c>
      <c r="G447" s="5">
        <v>4664</v>
      </c>
      <c r="H447" s="5">
        <v>413</v>
      </c>
      <c r="I447" s="5">
        <v>1819</v>
      </c>
    </row>
    <row r="448" spans="1:9">
      <c r="A448" s="5">
        <v>27056</v>
      </c>
      <c r="B448" s="5">
        <v>2737</v>
      </c>
      <c r="C448" s="5">
        <v>1146</v>
      </c>
      <c r="D448" s="5">
        <v>2127</v>
      </c>
      <c r="F448" s="5">
        <v>2737</v>
      </c>
      <c r="G448" s="5">
        <v>25424</v>
      </c>
      <c r="H448" s="5">
        <v>1146</v>
      </c>
      <c r="I448" s="5">
        <v>2127</v>
      </c>
    </row>
    <row r="449" spans="1:9">
      <c r="A449" s="5">
        <v>20528</v>
      </c>
      <c r="B449" s="5">
        <v>2654</v>
      </c>
      <c r="C449" s="5">
        <v>656</v>
      </c>
      <c r="D449" s="5">
        <v>1800</v>
      </c>
      <c r="F449" s="5">
        <v>2654</v>
      </c>
      <c r="G449" s="5">
        <v>7632</v>
      </c>
      <c r="H449" s="5">
        <v>656</v>
      </c>
      <c r="I449" s="5">
        <v>1800</v>
      </c>
    </row>
    <row r="450" spans="1:9">
      <c r="A450" s="5">
        <v>6416</v>
      </c>
      <c r="B450" s="5">
        <v>1652</v>
      </c>
      <c r="C450" s="5">
        <v>497</v>
      </c>
      <c r="D450" s="5">
        <v>1313</v>
      </c>
      <c r="F450" s="5">
        <v>1652</v>
      </c>
      <c r="G450" s="5">
        <v>4716</v>
      </c>
      <c r="H450" s="5">
        <v>497</v>
      </c>
      <c r="I450" s="5">
        <v>1313</v>
      </c>
    </row>
    <row r="451" spans="1:9">
      <c r="A451" s="5">
        <v>5786</v>
      </c>
      <c r="B451" s="5">
        <v>1526</v>
      </c>
      <c r="C451" s="5">
        <v>483</v>
      </c>
      <c r="D451" s="5">
        <v>1218</v>
      </c>
      <c r="F451" s="5">
        <v>1526</v>
      </c>
      <c r="G451" s="5">
        <v>4764</v>
      </c>
      <c r="H451" s="5">
        <v>483</v>
      </c>
      <c r="I451" s="5">
        <v>1218</v>
      </c>
    </row>
    <row r="452" spans="1:9">
      <c r="A452" s="5">
        <v>5878</v>
      </c>
      <c r="B452" s="5">
        <v>1380</v>
      </c>
      <c r="C452" s="5">
        <v>446</v>
      </c>
      <c r="D452" s="5">
        <v>1087</v>
      </c>
      <c r="F452" s="5">
        <v>1380</v>
      </c>
      <c r="G452" s="5">
        <v>4528</v>
      </c>
      <c r="H452" s="5">
        <v>446</v>
      </c>
      <c r="I452" s="5">
        <v>1087</v>
      </c>
    </row>
    <row r="453" spans="1:9">
      <c r="A453" s="5">
        <v>9528</v>
      </c>
      <c r="B453" s="5">
        <v>1834</v>
      </c>
      <c r="C453" s="5">
        <v>630</v>
      </c>
      <c r="D453" s="5">
        <v>1288</v>
      </c>
      <c r="F453" s="5">
        <v>1834</v>
      </c>
      <c r="G453" s="5">
        <v>6260</v>
      </c>
      <c r="H453" s="5">
        <v>630</v>
      </c>
      <c r="I453" s="5">
        <v>1288</v>
      </c>
    </row>
    <row r="454" spans="1:9">
      <c r="A454" s="5">
        <v>8500</v>
      </c>
      <c r="B454" s="5">
        <v>1422</v>
      </c>
      <c r="C454" s="5">
        <v>465</v>
      </c>
      <c r="D454" s="5">
        <v>1029</v>
      </c>
      <c r="F454" s="5">
        <v>1422</v>
      </c>
      <c r="G454" s="5">
        <v>5640</v>
      </c>
      <c r="H454" s="5">
        <v>465</v>
      </c>
      <c r="I454" s="5">
        <v>1029</v>
      </c>
    </row>
    <row r="455" spans="1:9">
      <c r="A455" s="5">
        <v>3796</v>
      </c>
      <c r="B455" s="5">
        <v>1192</v>
      </c>
      <c r="C455" s="5">
        <v>398</v>
      </c>
      <c r="D455" s="5">
        <v>940</v>
      </c>
      <c r="F455" s="5">
        <v>1192</v>
      </c>
      <c r="G455" s="5">
        <v>2694</v>
      </c>
      <c r="H455" s="5">
        <v>398</v>
      </c>
      <c r="I455" s="5">
        <v>940</v>
      </c>
    </row>
    <row r="456" spans="1:9">
      <c r="A456" s="5">
        <v>28128</v>
      </c>
      <c r="B456" s="5">
        <v>3400</v>
      </c>
      <c r="C456" s="5">
        <v>621</v>
      </c>
      <c r="D456" s="5">
        <v>2190</v>
      </c>
      <c r="F456" s="5">
        <v>3400</v>
      </c>
      <c r="G456" s="5">
        <v>4560</v>
      </c>
      <c r="H456" s="5">
        <v>621</v>
      </c>
      <c r="I456" s="5">
        <v>2190</v>
      </c>
    </row>
    <row r="457" spans="1:9">
      <c r="A457" s="5">
        <v>7228</v>
      </c>
      <c r="B457" s="5">
        <v>1612</v>
      </c>
      <c r="C457" s="5">
        <v>606</v>
      </c>
      <c r="D457" s="5">
        <v>1189</v>
      </c>
      <c r="F457" s="5">
        <v>1612</v>
      </c>
      <c r="G457" s="5">
        <v>5348</v>
      </c>
      <c r="H457" s="5">
        <v>606</v>
      </c>
      <c r="I457" s="5">
        <v>1189</v>
      </c>
    </row>
    <row r="458" spans="1:9">
      <c r="A458" s="5">
        <v>5290</v>
      </c>
      <c r="B458" s="5">
        <v>1326</v>
      </c>
      <c r="C458" s="5">
        <v>441</v>
      </c>
      <c r="D458" s="5">
        <v>994</v>
      </c>
      <c r="F458" s="5">
        <v>1326</v>
      </c>
      <c r="G458" s="5">
        <v>3578</v>
      </c>
      <c r="H458" s="5">
        <v>441</v>
      </c>
      <c r="I458" s="5">
        <v>994</v>
      </c>
    </row>
    <row r="459" spans="1:9">
      <c r="A459" s="5">
        <v>55520</v>
      </c>
      <c r="B459" s="5">
        <v>6624</v>
      </c>
      <c r="C459" s="5">
        <v>3430</v>
      </c>
      <c r="D459" s="5">
        <v>3586</v>
      </c>
      <c r="F459" s="5">
        <v>6624</v>
      </c>
      <c r="G459" s="5">
        <v>47488</v>
      </c>
      <c r="H459" s="5">
        <v>3430</v>
      </c>
      <c r="I459" s="5">
        <v>3586</v>
      </c>
    </row>
    <row r="460" spans="1:9">
      <c r="A460" s="5">
        <v>5880</v>
      </c>
      <c r="B460" s="5">
        <v>1878</v>
      </c>
      <c r="C460" s="5">
        <v>706</v>
      </c>
      <c r="D460" s="5">
        <v>1264</v>
      </c>
      <c r="F460" s="5">
        <v>1878</v>
      </c>
      <c r="G460" s="5">
        <v>4884</v>
      </c>
      <c r="H460" s="5">
        <v>706</v>
      </c>
      <c r="I460" s="5">
        <v>1264</v>
      </c>
    </row>
    <row r="461" spans="1:9">
      <c r="A461" s="5">
        <v>10040</v>
      </c>
      <c r="B461" s="5">
        <v>2022</v>
      </c>
      <c r="C461" s="5">
        <v>742</v>
      </c>
      <c r="D461" s="5">
        <v>1346</v>
      </c>
      <c r="F461" s="5">
        <v>2022</v>
      </c>
      <c r="G461" s="5">
        <v>6964</v>
      </c>
      <c r="H461" s="5">
        <v>742</v>
      </c>
      <c r="I461" s="5">
        <v>1346</v>
      </c>
    </row>
    <row r="462" spans="1:9">
      <c r="A462" s="5">
        <v>153536</v>
      </c>
      <c r="B462" s="5">
        <v>2493</v>
      </c>
      <c r="C462" s="5">
        <v>593</v>
      </c>
      <c r="D462" s="5">
        <v>1633</v>
      </c>
      <c r="F462" s="5">
        <v>2493</v>
      </c>
      <c r="G462" s="5">
        <v>5696</v>
      </c>
      <c r="H462" s="5">
        <v>593</v>
      </c>
      <c r="I462" s="5">
        <v>1633</v>
      </c>
    </row>
    <row r="463" spans="1:9">
      <c r="A463" s="5">
        <v>158208</v>
      </c>
      <c r="B463" s="5">
        <v>3412</v>
      </c>
      <c r="C463" s="5">
        <v>1034</v>
      </c>
      <c r="D463" s="5">
        <v>2319</v>
      </c>
      <c r="F463" s="5">
        <v>3412</v>
      </c>
      <c r="G463" s="5">
        <v>20608</v>
      </c>
      <c r="H463" s="5">
        <v>1034</v>
      </c>
      <c r="I463" s="5">
        <v>2319</v>
      </c>
    </row>
    <row r="464" spans="1:9">
      <c r="A464" s="5">
        <v>6484</v>
      </c>
      <c r="B464" s="5">
        <v>1441</v>
      </c>
      <c r="C464" s="5">
        <v>583</v>
      </c>
      <c r="D464" s="5">
        <v>1115</v>
      </c>
      <c r="F464" s="5">
        <v>1441</v>
      </c>
      <c r="G464" s="5">
        <v>4280</v>
      </c>
      <c r="H464" s="5">
        <v>583</v>
      </c>
      <c r="I464" s="5">
        <v>1115</v>
      </c>
    </row>
    <row r="465" spans="1:9">
      <c r="A465" s="5">
        <v>4840</v>
      </c>
      <c r="B465" s="5">
        <v>1116</v>
      </c>
      <c r="C465" s="5">
        <v>447</v>
      </c>
      <c r="D465" s="5">
        <v>923</v>
      </c>
      <c r="F465" s="5">
        <v>1116</v>
      </c>
      <c r="G465" s="5">
        <v>3370</v>
      </c>
      <c r="H465" s="5">
        <v>447</v>
      </c>
      <c r="I465" s="5">
        <v>923</v>
      </c>
    </row>
    <row r="466" spans="1:9">
      <c r="A466" s="5">
        <v>15880</v>
      </c>
      <c r="B466" s="5">
        <v>1410</v>
      </c>
      <c r="C466" s="5">
        <v>677</v>
      </c>
      <c r="D466" s="5">
        <v>1071</v>
      </c>
      <c r="F466" s="5">
        <v>1410</v>
      </c>
      <c r="G466" s="5">
        <v>13560</v>
      </c>
      <c r="H466" s="5">
        <v>677</v>
      </c>
      <c r="I466" s="5">
        <v>1071</v>
      </c>
    </row>
    <row r="467" spans="1:9">
      <c r="A467" s="5">
        <v>15288</v>
      </c>
      <c r="B467" s="5">
        <v>2110</v>
      </c>
      <c r="C467" s="5">
        <v>1052</v>
      </c>
      <c r="D467" s="5">
        <v>1401</v>
      </c>
      <c r="F467" s="5">
        <v>2110</v>
      </c>
      <c r="G467" s="5">
        <v>13312</v>
      </c>
      <c r="H467" s="5">
        <v>1052</v>
      </c>
      <c r="I467" s="5">
        <v>1401</v>
      </c>
    </row>
    <row r="468" spans="1:9">
      <c r="A468" s="5">
        <v>9528</v>
      </c>
      <c r="B468" s="5">
        <v>1725</v>
      </c>
      <c r="C468" s="5">
        <v>729</v>
      </c>
      <c r="D468" s="5">
        <v>1175</v>
      </c>
      <c r="F468" s="5">
        <v>1725</v>
      </c>
      <c r="G468" s="5">
        <v>6672</v>
      </c>
      <c r="H468" s="5">
        <v>729</v>
      </c>
      <c r="I468" s="5">
        <v>1175</v>
      </c>
    </row>
    <row r="469" spans="1:9">
      <c r="A469" s="5">
        <v>9356</v>
      </c>
      <c r="B469" s="5">
        <v>505</v>
      </c>
      <c r="C469" s="5">
        <v>392</v>
      </c>
      <c r="D469" s="5">
        <v>381</v>
      </c>
      <c r="F469" s="5">
        <v>505</v>
      </c>
      <c r="G469" s="5">
        <v>8460</v>
      </c>
      <c r="H469" s="5">
        <v>392</v>
      </c>
      <c r="I469" s="5">
        <v>381</v>
      </c>
    </row>
    <row r="470" spans="1:9">
      <c r="A470" s="5">
        <v>7732</v>
      </c>
      <c r="B470" s="5">
        <v>1336</v>
      </c>
      <c r="C470" s="5">
        <v>570</v>
      </c>
      <c r="D470" s="5">
        <v>1002</v>
      </c>
      <c r="F470" s="5">
        <v>1336</v>
      </c>
      <c r="G470" s="5">
        <v>4880</v>
      </c>
      <c r="H470" s="5">
        <v>570</v>
      </c>
      <c r="I470" s="5">
        <v>1002</v>
      </c>
    </row>
    <row r="471" spans="1:9">
      <c r="A471" s="5">
        <v>5240</v>
      </c>
      <c r="B471" s="5">
        <v>1020</v>
      </c>
      <c r="C471" s="5">
        <v>466</v>
      </c>
      <c r="D471" s="5">
        <v>837</v>
      </c>
      <c r="F471" s="5">
        <v>1020</v>
      </c>
      <c r="G471" s="5">
        <v>4232</v>
      </c>
      <c r="H471" s="5">
        <v>466</v>
      </c>
      <c r="I471" s="5">
        <v>837</v>
      </c>
    </row>
    <row r="472" spans="1:9">
      <c r="A472" s="5">
        <v>7132</v>
      </c>
      <c r="B472" s="5">
        <v>1226</v>
      </c>
      <c r="C472" s="5">
        <v>576</v>
      </c>
      <c r="D472" s="5">
        <v>944</v>
      </c>
      <c r="F472" s="5">
        <v>1226</v>
      </c>
      <c r="G472" s="5">
        <v>4736</v>
      </c>
      <c r="H472" s="5">
        <v>576</v>
      </c>
      <c r="I472" s="5">
        <v>944</v>
      </c>
    </row>
    <row r="473" spans="1:9">
      <c r="A473" s="5">
        <v>21928</v>
      </c>
      <c r="B473" s="5">
        <v>1837</v>
      </c>
      <c r="C473" s="5">
        <v>497</v>
      </c>
      <c r="D473" s="5">
        <v>1479</v>
      </c>
      <c r="F473" s="5">
        <v>1837</v>
      </c>
      <c r="G473" s="5">
        <v>3672</v>
      </c>
      <c r="H473" s="5">
        <v>497</v>
      </c>
      <c r="I473" s="5">
        <v>1479</v>
      </c>
    </row>
    <row r="474" spans="1:9">
      <c r="A474" s="5">
        <v>5754</v>
      </c>
      <c r="B474" s="5">
        <v>1452</v>
      </c>
      <c r="C474" s="5">
        <v>420</v>
      </c>
      <c r="D474" s="5">
        <v>1143</v>
      </c>
      <c r="F474" s="5">
        <v>1452</v>
      </c>
      <c r="G474" s="5">
        <v>3546</v>
      </c>
      <c r="H474" s="5">
        <v>420</v>
      </c>
      <c r="I474" s="5">
        <v>1143</v>
      </c>
    </row>
    <row r="475" spans="1:9">
      <c r="A475" s="5">
        <v>37088</v>
      </c>
      <c r="B475" s="5">
        <v>3183</v>
      </c>
      <c r="C475" s="5">
        <v>2021</v>
      </c>
      <c r="D475" s="5">
        <v>2288</v>
      </c>
      <c r="F475" s="5">
        <v>3183</v>
      </c>
      <c r="G475" s="5">
        <v>34352</v>
      </c>
      <c r="H475" s="5">
        <v>2021</v>
      </c>
      <c r="I475" s="5">
        <v>2288</v>
      </c>
    </row>
    <row r="476" spans="1:9">
      <c r="A476" s="5">
        <v>39600</v>
      </c>
      <c r="B476" s="5">
        <v>581</v>
      </c>
      <c r="C476" s="5">
        <v>167</v>
      </c>
      <c r="D476" s="5">
        <v>496</v>
      </c>
      <c r="F476" s="5">
        <v>581</v>
      </c>
      <c r="G476" s="5">
        <v>8176</v>
      </c>
      <c r="H476" s="5">
        <v>167</v>
      </c>
      <c r="I476" s="5">
        <v>496</v>
      </c>
    </row>
    <row r="477" spans="1:9">
      <c r="A477" s="5">
        <v>5536</v>
      </c>
      <c r="B477" s="5">
        <v>1461</v>
      </c>
      <c r="C477" s="5">
        <v>483</v>
      </c>
      <c r="D477" s="5">
        <v>1099</v>
      </c>
      <c r="F477" s="5">
        <v>1461</v>
      </c>
      <c r="G477" s="5">
        <v>3098</v>
      </c>
      <c r="H477" s="5">
        <v>483</v>
      </c>
      <c r="I477" s="5">
        <v>1099</v>
      </c>
    </row>
    <row r="478" spans="1:9">
      <c r="A478" s="5">
        <v>6056</v>
      </c>
      <c r="B478" s="5">
        <v>1427</v>
      </c>
      <c r="C478" s="5">
        <v>487</v>
      </c>
      <c r="D478" s="5">
        <v>1078</v>
      </c>
      <c r="F478" s="5">
        <v>1427</v>
      </c>
      <c r="G478" s="5">
        <v>3788</v>
      </c>
      <c r="H478" s="5">
        <v>487</v>
      </c>
      <c r="I478" s="5">
        <v>1078</v>
      </c>
    </row>
    <row r="479" spans="1:9">
      <c r="A479" s="5">
        <v>11484</v>
      </c>
      <c r="B479" s="5">
        <v>2741</v>
      </c>
      <c r="C479" s="5">
        <v>722</v>
      </c>
      <c r="D479" s="5">
        <v>1635</v>
      </c>
      <c r="F479" s="5">
        <v>2741</v>
      </c>
      <c r="G479" s="5">
        <v>5124</v>
      </c>
      <c r="H479" s="5">
        <v>722</v>
      </c>
      <c r="I479" s="5">
        <v>1635</v>
      </c>
    </row>
    <row r="480" spans="1:9">
      <c r="A480" s="5">
        <v>4938</v>
      </c>
      <c r="B480" s="5">
        <v>70</v>
      </c>
      <c r="C480" s="5">
        <v>59</v>
      </c>
      <c r="D480" s="5">
        <v>63</v>
      </c>
      <c r="F480" s="5">
        <v>70</v>
      </c>
      <c r="G480" s="5">
        <v>3804</v>
      </c>
      <c r="H480" s="5">
        <v>59</v>
      </c>
      <c r="I480" s="5">
        <v>63</v>
      </c>
    </row>
    <row r="481" spans="1:9">
      <c r="A481" s="5">
        <v>66784</v>
      </c>
      <c r="B481" s="5">
        <v>3645</v>
      </c>
      <c r="C481" s="5">
        <v>801</v>
      </c>
      <c r="D481" s="5">
        <v>2833</v>
      </c>
      <c r="F481" s="5">
        <v>3645</v>
      </c>
      <c r="G481" s="5">
        <v>11328</v>
      </c>
      <c r="H481" s="5">
        <v>801</v>
      </c>
      <c r="I481" s="5">
        <v>2833</v>
      </c>
    </row>
    <row r="482" spans="1:9">
      <c r="A482" s="5">
        <v>5526</v>
      </c>
      <c r="B482" s="5">
        <v>1399</v>
      </c>
      <c r="C482" s="5">
        <v>453</v>
      </c>
      <c r="D482" s="5">
        <v>1058</v>
      </c>
      <c r="F482" s="5">
        <v>1399</v>
      </c>
      <c r="G482" s="5">
        <v>3412</v>
      </c>
      <c r="H482" s="5">
        <v>453</v>
      </c>
      <c r="I482" s="5">
        <v>1058</v>
      </c>
    </row>
    <row r="483" spans="1:9">
      <c r="A483" s="5">
        <v>5040</v>
      </c>
      <c r="B483" s="5">
        <v>1348</v>
      </c>
      <c r="C483" s="5">
        <v>437</v>
      </c>
      <c r="D483" s="5">
        <v>1023</v>
      </c>
      <c r="F483" s="5">
        <v>1348</v>
      </c>
      <c r="G483" s="5">
        <v>3068</v>
      </c>
      <c r="H483" s="5">
        <v>437</v>
      </c>
      <c r="I483" s="5">
        <v>1023</v>
      </c>
    </row>
    <row r="484" spans="1:9">
      <c r="A484" s="5">
        <v>5168</v>
      </c>
      <c r="B484" s="5">
        <v>71</v>
      </c>
      <c r="C484" s="5">
        <v>58</v>
      </c>
      <c r="D484" s="5">
        <v>59</v>
      </c>
      <c r="F484" s="5">
        <v>71</v>
      </c>
      <c r="G484" s="5">
        <v>3996</v>
      </c>
      <c r="H484" s="5">
        <v>58</v>
      </c>
      <c r="I484" s="5">
        <v>59</v>
      </c>
    </row>
    <row r="485" spans="1:9">
      <c r="A485" s="5">
        <v>5034</v>
      </c>
      <c r="B485" s="5">
        <v>1243</v>
      </c>
      <c r="C485" s="5">
        <v>440</v>
      </c>
      <c r="D485" s="5">
        <v>993</v>
      </c>
      <c r="F485" s="5">
        <v>1243</v>
      </c>
      <c r="G485" s="5">
        <v>3094</v>
      </c>
      <c r="H485" s="5">
        <v>440</v>
      </c>
      <c r="I485" s="5">
        <v>993</v>
      </c>
    </row>
    <row r="486" spans="1:9">
      <c r="A486" s="5">
        <v>4908</v>
      </c>
      <c r="B486" s="5">
        <v>1153</v>
      </c>
      <c r="C486" s="5">
        <v>393</v>
      </c>
      <c r="D486" s="5">
        <v>937</v>
      </c>
      <c r="F486" s="5">
        <v>1153</v>
      </c>
      <c r="G486" s="5">
        <v>2842</v>
      </c>
      <c r="H486" s="5">
        <v>393</v>
      </c>
      <c r="I486" s="5">
        <v>937</v>
      </c>
    </row>
    <row r="487" spans="1:9">
      <c r="A487" s="5">
        <v>9700</v>
      </c>
      <c r="B487" s="5">
        <v>2007</v>
      </c>
      <c r="C487" s="5">
        <v>660</v>
      </c>
      <c r="D487" s="5">
        <v>1271</v>
      </c>
      <c r="F487" s="5">
        <v>2007</v>
      </c>
      <c r="G487" s="5">
        <v>4876</v>
      </c>
      <c r="H487" s="5">
        <v>660</v>
      </c>
      <c r="I487" s="5">
        <v>1271</v>
      </c>
    </row>
    <row r="488" spans="1:9">
      <c r="A488" s="5">
        <v>4800</v>
      </c>
      <c r="B488" s="5">
        <v>1278</v>
      </c>
      <c r="C488" s="5">
        <v>432</v>
      </c>
      <c r="D488" s="5">
        <v>938</v>
      </c>
      <c r="F488" s="5">
        <v>1278</v>
      </c>
      <c r="G488" s="5">
        <v>2820</v>
      </c>
      <c r="H488" s="5">
        <v>432</v>
      </c>
      <c r="I488" s="5">
        <v>938</v>
      </c>
    </row>
    <row r="489" spans="1:9">
      <c r="A489" s="5">
        <v>5280</v>
      </c>
      <c r="B489" s="5">
        <v>1237</v>
      </c>
      <c r="C489" s="5">
        <v>431</v>
      </c>
      <c r="D489" s="5">
        <v>911</v>
      </c>
      <c r="F489" s="5">
        <v>1237</v>
      </c>
      <c r="G489" s="5">
        <v>3300</v>
      </c>
      <c r="H489" s="5">
        <v>431</v>
      </c>
      <c r="I489" s="5">
        <v>911</v>
      </c>
    </row>
    <row r="490" spans="1:9">
      <c r="A490" s="5">
        <v>6184</v>
      </c>
      <c r="B490" s="5">
        <v>1140</v>
      </c>
      <c r="C490" s="5">
        <v>437</v>
      </c>
      <c r="D490" s="5">
        <v>901</v>
      </c>
      <c r="F490" s="5">
        <v>1140</v>
      </c>
      <c r="G490" s="5">
        <v>3502</v>
      </c>
      <c r="H490" s="5">
        <v>437</v>
      </c>
      <c r="I490" s="5">
        <v>901</v>
      </c>
    </row>
    <row r="491" spans="1:9">
      <c r="A491" s="5">
        <v>45920</v>
      </c>
      <c r="B491" s="5">
        <v>763</v>
      </c>
      <c r="C491" s="5">
        <v>220</v>
      </c>
      <c r="D491" s="5">
        <v>655</v>
      </c>
      <c r="F491" s="5">
        <v>763</v>
      </c>
      <c r="G491" s="5">
        <v>10720</v>
      </c>
      <c r="H491" s="5">
        <v>220</v>
      </c>
      <c r="I491" s="5">
        <v>655</v>
      </c>
    </row>
    <row r="492" spans="1:9">
      <c r="A492" s="5">
        <v>8412</v>
      </c>
      <c r="B492" s="5">
        <v>1632</v>
      </c>
      <c r="C492" s="5">
        <v>699</v>
      </c>
      <c r="D492" s="5">
        <v>1111</v>
      </c>
      <c r="F492" s="5">
        <v>1632</v>
      </c>
      <c r="G492" s="5">
        <v>5348</v>
      </c>
      <c r="H492" s="5">
        <v>699</v>
      </c>
      <c r="I492" s="5">
        <v>1111</v>
      </c>
    </row>
    <row r="493" spans="1:9">
      <c r="A493" s="5">
        <v>5400</v>
      </c>
      <c r="B493" s="5">
        <v>1003</v>
      </c>
      <c r="C493" s="5">
        <v>422</v>
      </c>
      <c r="D493" s="5">
        <v>756</v>
      </c>
      <c r="F493" s="5">
        <v>1003</v>
      </c>
      <c r="G493" s="5">
        <v>3230</v>
      </c>
      <c r="H493" s="5">
        <v>422</v>
      </c>
      <c r="I493" s="5">
        <v>756</v>
      </c>
    </row>
    <row r="494" spans="1:9">
      <c r="A494" s="5">
        <v>4684</v>
      </c>
      <c r="B494" s="5">
        <v>985</v>
      </c>
      <c r="C494" s="5">
        <v>392</v>
      </c>
      <c r="D494" s="5">
        <v>708</v>
      </c>
      <c r="F494" s="5">
        <v>985</v>
      </c>
      <c r="G494" s="5">
        <v>2876</v>
      </c>
      <c r="H494" s="5">
        <v>392</v>
      </c>
      <c r="I494" s="5">
        <v>708</v>
      </c>
    </row>
    <row r="495" spans="1:9">
      <c r="A495" s="5">
        <v>3480</v>
      </c>
      <c r="B495" s="5">
        <v>687</v>
      </c>
      <c r="C495" s="5">
        <v>301</v>
      </c>
      <c r="D495" s="5">
        <v>508</v>
      </c>
      <c r="F495" s="5">
        <v>687</v>
      </c>
      <c r="G495" s="5">
        <v>2104</v>
      </c>
      <c r="H495" s="5">
        <v>301</v>
      </c>
      <c r="I495" s="5">
        <v>508</v>
      </c>
    </row>
    <row r="496" spans="1:9">
      <c r="A496" s="5">
        <v>3778</v>
      </c>
      <c r="B496" s="5">
        <v>795</v>
      </c>
      <c r="C496" s="5">
        <v>363</v>
      </c>
      <c r="D496" s="5">
        <v>572</v>
      </c>
      <c r="F496" s="5">
        <v>795</v>
      </c>
      <c r="G496" s="5">
        <v>2388</v>
      </c>
      <c r="H496" s="5">
        <v>363</v>
      </c>
      <c r="I496" s="5">
        <v>572</v>
      </c>
    </row>
    <row r="497" spans="1:9">
      <c r="A497" s="5">
        <v>4156</v>
      </c>
      <c r="B497" s="5">
        <v>832</v>
      </c>
      <c r="C497" s="5">
        <v>370</v>
      </c>
      <c r="D497" s="5">
        <v>574</v>
      </c>
      <c r="F497" s="5">
        <v>832</v>
      </c>
      <c r="G497" s="5">
        <v>2452</v>
      </c>
      <c r="H497" s="5">
        <v>370</v>
      </c>
      <c r="I497" s="5">
        <v>574</v>
      </c>
    </row>
    <row r="498" spans="1:9">
      <c r="A498" s="5">
        <v>4188</v>
      </c>
      <c r="B498" s="5">
        <v>743</v>
      </c>
      <c r="C498" s="5">
        <v>316</v>
      </c>
      <c r="D498" s="5">
        <v>524</v>
      </c>
      <c r="F498" s="5">
        <v>743</v>
      </c>
      <c r="G498" s="5">
        <v>2200</v>
      </c>
      <c r="H498" s="5">
        <v>316</v>
      </c>
      <c r="I498" s="5">
        <v>524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18748-6D4D-174A-83D7-6C231F21F128}">
  <dimension ref="A1:S498"/>
  <sheetViews>
    <sheetView zoomScale="75" workbookViewId="0">
      <selection activeCell="P30" sqref="P30"/>
    </sheetView>
  </sheetViews>
  <sheetFormatPr baseColWidth="10" defaultRowHeight="16"/>
  <cols>
    <col min="1" max="2" width="11" bestFit="1" customWidth="1"/>
    <col min="4" max="4" width="11" bestFit="1" customWidth="1"/>
    <col min="5" max="5" width="12.83203125" customWidth="1"/>
    <col min="6" max="6" width="11" bestFit="1" customWidth="1"/>
    <col min="8" max="8" width="11" bestFit="1" customWidth="1"/>
    <col min="9" max="9" width="13.1640625" customWidth="1"/>
    <col min="10" max="10" width="11" bestFit="1" customWidth="1"/>
    <col min="12" max="12" width="11" bestFit="1" customWidth="1"/>
    <col min="13" max="13" width="12.33203125" customWidth="1"/>
    <col min="14" max="14" width="11" bestFit="1" customWidth="1"/>
    <col min="16" max="17" width="13.6640625" bestFit="1" customWidth="1"/>
    <col min="18" max="18" width="11" bestFit="1" customWidth="1"/>
  </cols>
  <sheetData>
    <row r="1" spans="1:19">
      <c r="A1" s="82" t="s">
        <v>51</v>
      </c>
      <c r="B1" s="82"/>
      <c r="D1" s="82" t="s">
        <v>81</v>
      </c>
      <c r="E1" s="82"/>
      <c r="F1" s="82"/>
      <c r="H1" s="82" t="s">
        <v>82</v>
      </c>
      <c r="I1" s="82"/>
      <c r="J1" s="82"/>
      <c r="L1" s="82" t="s">
        <v>83</v>
      </c>
      <c r="M1" s="82"/>
      <c r="N1" s="82"/>
    </row>
    <row r="2" spans="1:19">
      <c r="A2" s="5" t="s">
        <v>0</v>
      </c>
      <c r="B2" s="49" t="s">
        <v>107</v>
      </c>
      <c r="C2" s="53"/>
      <c r="D2" s="5" t="s">
        <v>0</v>
      </c>
      <c r="E2" s="50" t="s">
        <v>2</v>
      </c>
      <c r="F2" s="49" t="s">
        <v>107</v>
      </c>
      <c r="G2" s="53"/>
      <c r="H2" s="5" t="s">
        <v>0</v>
      </c>
      <c r="I2" s="5" t="s">
        <v>4</v>
      </c>
      <c r="J2" s="5" t="s">
        <v>107</v>
      </c>
      <c r="K2" s="13"/>
      <c r="L2" s="5" t="s">
        <v>0</v>
      </c>
      <c r="M2" s="5" t="s">
        <v>7</v>
      </c>
      <c r="N2" s="5" t="s">
        <v>107</v>
      </c>
      <c r="P2" s="37">
        <f t="array" ref="P2:Q6">LINEST(B3:B498,A3:A498,TRUE,TRUE)</f>
        <v>1.8473984916510675E-2</v>
      </c>
      <c r="Q2" s="39">
        <v>544.80230312411686</v>
      </c>
    </row>
    <row r="3" spans="1:19">
      <c r="A3" s="5">
        <v>2752</v>
      </c>
      <c r="B3" s="49">
        <v>109</v>
      </c>
      <c r="C3" s="53"/>
      <c r="D3" s="5">
        <v>2752</v>
      </c>
      <c r="E3" s="50">
        <v>178</v>
      </c>
      <c r="F3" s="49">
        <v>109</v>
      </c>
      <c r="G3" s="53"/>
      <c r="H3" s="5">
        <v>2752</v>
      </c>
      <c r="I3" s="5">
        <v>159</v>
      </c>
      <c r="J3" s="5">
        <v>109</v>
      </c>
      <c r="K3" s="13"/>
      <c r="L3" s="5">
        <v>2752</v>
      </c>
      <c r="M3" s="5">
        <v>119</v>
      </c>
      <c r="N3" s="5">
        <v>109</v>
      </c>
      <c r="P3" s="31">
        <v>1.5343341535752181E-3</v>
      </c>
      <c r="Q3" s="32">
        <v>41.030934101650061</v>
      </c>
    </row>
    <row r="4" spans="1:19">
      <c r="A4" s="5">
        <v>10460</v>
      </c>
      <c r="B4" s="49">
        <v>1361</v>
      </c>
      <c r="C4" s="53"/>
      <c r="D4" s="5">
        <v>10460</v>
      </c>
      <c r="E4" s="50">
        <v>1457</v>
      </c>
      <c r="F4" s="49">
        <v>1361</v>
      </c>
      <c r="G4" s="53"/>
      <c r="H4" s="5">
        <v>10460</v>
      </c>
      <c r="I4" s="5">
        <v>1674</v>
      </c>
      <c r="J4" s="5">
        <v>1361</v>
      </c>
      <c r="K4" s="13"/>
      <c r="L4" s="5">
        <v>10460</v>
      </c>
      <c r="M4" s="5">
        <v>1108</v>
      </c>
      <c r="N4" s="5">
        <v>1361</v>
      </c>
      <c r="P4" s="31">
        <v>0.22688202369698987</v>
      </c>
      <c r="Q4" s="32">
        <v>778.3959980430817</v>
      </c>
    </row>
    <row r="5" spans="1:19">
      <c r="A5" s="5">
        <v>2413</v>
      </c>
      <c r="B5" s="49">
        <v>113</v>
      </c>
      <c r="C5" s="53"/>
      <c r="D5" s="5">
        <v>2413</v>
      </c>
      <c r="E5" s="50">
        <v>177</v>
      </c>
      <c r="F5" s="49">
        <v>113</v>
      </c>
      <c r="G5" s="53"/>
      <c r="H5" s="5">
        <v>2413</v>
      </c>
      <c r="I5" s="5">
        <v>154</v>
      </c>
      <c r="J5" s="5">
        <v>113</v>
      </c>
      <c r="K5" s="13"/>
      <c r="L5" s="5">
        <v>2413</v>
      </c>
      <c r="M5" s="5">
        <v>132</v>
      </c>
      <c r="N5" s="5">
        <v>113</v>
      </c>
      <c r="P5" s="31">
        <v>144.9710434134121</v>
      </c>
      <c r="Q5" s="32">
        <v>494</v>
      </c>
    </row>
    <row r="6" spans="1:19">
      <c r="A6" s="5">
        <v>50128</v>
      </c>
      <c r="B6" s="49">
        <v>790</v>
      </c>
      <c r="C6" s="53"/>
      <c r="D6" s="5">
        <v>50128</v>
      </c>
      <c r="E6" s="50">
        <v>2211</v>
      </c>
      <c r="F6" s="49">
        <v>790</v>
      </c>
      <c r="G6" s="53"/>
      <c r="H6" s="5">
        <v>50128</v>
      </c>
      <c r="I6" s="5">
        <v>1119</v>
      </c>
      <c r="J6" s="5">
        <v>790</v>
      </c>
      <c r="K6" s="13"/>
      <c r="L6" s="5">
        <v>50128</v>
      </c>
      <c r="M6" s="5">
        <v>1386</v>
      </c>
      <c r="N6" s="5">
        <v>790</v>
      </c>
      <c r="P6" s="33">
        <v>87838003.011212766</v>
      </c>
      <c r="Q6" s="35">
        <v>299314762.90612572</v>
      </c>
    </row>
    <row r="7" spans="1:19">
      <c r="A7" s="5">
        <v>7244</v>
      </c>
      <c r="B7" s="49">
        <v>410</v>
      </c>
      <c r="C7" s="53"/>
      <c r="D7" s="5">
        <v>7244</v>
      </c>
      <c r="E7" s="50">
        <v>671</v>
      </c>
      <c r="F7" s="49">
        <v>410</v>
      </c>
      <c r="G7" s="53"/>
      <c r="H7" s="5">
        <v>7244</v>
      </c>
      <c r="I7" s="5">
        <v>580</v>
      </c>
      <c r="J7" s="5">
        <v>410</v>
      </c>
      <c r="K7" s="13"/>
      <c r="L7" s="5">
        <v>7244</v>
      </c>
      <c r="M7" s="5">
        <v>396</v>
      </c>
      <c r="N7" s="5">
        <v>410</v>
      </c>
    </row>
    <row r="8" spans="1:19">
      <c r="A8" s="5">
        <v>10472</v>
      </c>
      <c r="B8" s="49">
        <v>1073</v>
      </c>
      <c r="C8" s="53"/>
      <c r="D8" s="5">
        <v>10472</v>
      </c>
      <c r="E8" s="50">
        <v>1191</v>
      </c>
      <c r="F8" s="49">
        <v>1073</v>
      </c>
      <c r="G8" s="53"/>
      <c r="H8" s="5">
        <v>10472</v>
      </c>
      <c r="I8" s="5">
        <v>1389</v>
      </c>
      <c r="J8" s="5">
        <v>1073</v>
      </c>
      <c r="K8" s="13"/>
      <c r="L8" s="5">
        <v>10472</v>
      </c>
      <c r="M8" s="5">
        <v>1016</v>
      </c>
      <c r="N8" s="5">
        <v>1073</v>
      </c>
      <c r="P8" s="17"/>
      <c r="Q8" s="17"/>
      <c r="R8" s="17"/>
      <c r="S8" s="17"/>
    </row>
    <row r="9" spans="1:19">
      <c r="A9" s="5">
        <v>11692</v>
      </c>
      <c r="B9" s="49">
        <v>265</v>
      </c>
      <c r="C9" s="53"/>
      <c r="D9" s="5">
        <v>11692</v>
      </c>
      <c r="E9" s="50">
        <v>481</v>
      </c>
      <c r="F9" s="49">
        <v>265</v>
      </c>
      <c r="G9" s="53"/>
      <c r="H9" s="5">
        <v>11692</v>
      </c>
      <c r="I9" s="5">
        <v>364</v>
      </c>
      <c r="J9" s="5">
        <v>265</v>
      </c>
      <c r="K9" s="13"/>
      <c r="L9" s="5">
        <v>11692</v>
      </c>
      <c r="M9" s="5">
        <v>379</v>
      </c>
      <c r="N9" s="5">
        <v>265</v>
      </c>
      <c r="P9" s="37">
        <f t="array" ref="P9:R13">LINEST(F3:F498,D3:E498,TRUE,TRUE)</f>
        <v>0.92401478211420518</v>
      </c>
      <c r="Q9" s="38">
        <v>-4.2911592493495932E-3</v>
      </c>
      <c r="R9" s="39">
        <v>7.9734373141892547</v>
      </c>
      <c r="S9" s="17"/>
    </row>
    <row r="10" spans="1:19">
      <c r="A10" s="5">
        <v>13720</v>
      </c>
      <c r="B10" s="49">
        <v>232</v>
      </c>
      <c r="C10" s="53"/>
      <c r="D10" s="5">
        <v>13720</v>
      </c>
      <c r="E10" s="50">
        <v>537</v>
      </c>
      <c r="F10" s="49">
        <v>232</v>
      </c>
      <c r="G10" s="53"/>
      <c r="H10" s="5">
        <v>13720</v>
      </c>
      <c r="I10" s="5">
        <v>305</v>
      </c>
      <c r="J10" s="5">
        <v>232</v>
      </c>
      <c r="K10" s="13"/>
      <c r="L10" s="5">
        <v>13720</v>
      </c>
      <c r="M10" s="5">
        <v>422</v>
      </c>
      <c r="N10" s="5">
        <v>232</v>
      </c>
      <c r="P10" s="31">
        <v>1.1462958560223609E-2</v>
      </c>
      <c r="Q10" s="13">
        <v>4.961004607815431E-4</v>
      </c>
      <c r="R10" s="32">
        <v>12.779589215191463</v>
      </c>
      <c r="S10" s="17"/>
    </row>
    <row r="11" spans="1:19">
      <c r="A11" s="5">
        <v>11844</v>
      </c>
      <c r="B11" s="49">
        <v>1407</v>
      </c>
      <c r="C11" s="53"/>
      <c r="D11" s="5">
        <v>11844</v>
      </c>
      <c r="E11" s="50">
        <v>1530</v>
      </c>
      <c r="F11" s="49">
        <v>1407</v>
      </c>
      <c r="G11" s="53"/>
      <c r="H11" s="5">
        <v>11844</v>
      </c>
      <c r="I11" s="5">
        <v>1692</v>
      </c>
      <c r="J11" s="5">
        <v>1407</v>
      </c>
      <c r="K11" s="13"/>
      <c r="L11" s="5">
        <v>11844</v>
      </c>
      <c r="M11" s="5">
        <v>1250</v>
      </c>
      <c r="N11" s="5">
        <v>1407</v>
      </c>
      <c r="P11" s="31">
        <v>0.94547852174076119</v>
      </c>
      <c r="Q11" s="13">
        <v>206.91955453415522</v>
      </c>
      <c r="R11" s="32" t="e">
        <v>#N/A</v>
      </c>
      <c r="S11" s="17"/>
    </row>
    <row r="12" spans="1:19">
      <c r="A12" s="5">
        <v>4694</v>
      </c>
      <c r="B12" s="49">
        <v>183</v>
      </c>
      <c r="C12" s="53"/>
      <c r="D12" s="5">
        <v>4694</v>
      </c>
      <c r="E12" s="50">
        <v>280</v>
      </c>
      <c r="F12" s="49">
        <v>183</v>
      </c>
      <c r="G12" s="53"/>
      <c r="H12" s="5">
        <v>4694</v>
      </c>
      <c r="I12" s="5">
        <v>250</v>
      </c>
      <c r="J12" s="5">
        <v>183</v>
      </c>
      <c r="K12" s="13"/>
      <c r="L12" s="5">
        <v>4694</v>
      </c>
      <c r="M12" s="5">
        <v>199</v>
      </c>
      <c r="N12" s="5">
        <v>183</v>
      </c>
      <c r="P12" s="31">
        <v>4274.6540088465981</v>
      </c>
      <c r="Q12" s="13">
        <v>493</v>
      </c>
      <c r="R12" s="32" t="e">
        <v>#N/A</v>
      </c>
      <c r="S12" s="17"/>
    </row>
    <row r="13" spans="1:19">
      <c r="A13" s="5">
        <v>21744</v>
      </c>
      <c r="B13" s="49">
        <v>4100</v>
      </c>
      <c r="C13" s="53"/>
      <c r="D13" s="5">
        <v>21744</v>
      </c>
      <c r="E13" s="50">
        <v>4258</v>
      </c>
      <c r="F13" s="49">
        <v>4100</v>
      </c>
      <c r="G13" s="53"/>
      <c r="H13" s="5">
        <v>21744</v>
      </c>
      <c r="I13" s="5">
        <v>4540</v>
      </c>
      <c r="J13" s="5">
        <v>4100</v>
      </c>
      <c r="K13" s="13"/>
      <c r="L13" s="5">
        <v>21744</v>
      </c>
      <c r="M13" s="5">
        <v>3798</v>
      </c>
      <c r="N13" s="5">
        <v>4100</v>
      </c>
      <c r="P13" s="33">
        <v>366044624.80737215</v>
      </c>
      <c r="Q13" s="34">
        <v>21108141.109966327</v>
      </c>
      <c r="R13" s="35" t="e">
        <v>#N/A</v>
      </c>
    </row>
    <row r="14" spans="1:19">
      <c r="A14" s="5">
        <v>3112</v>
      </c>
      <c r="B14" s="49">
        <v>127</v>
      </c>
      <c r="C14" s="53"/>
      <c r="D14" s="5">
        <v>3112</v>
      </c>
      <c r="E14" s="50">
        <v>208</v>
      </c>
      <c r="F14" s="49">
        <v>127</v>
      </c>
      <c r="G14" s="53"/>
      <c r="H14" s="5">
        <v>3112</v>
      </c>
      <c r="I14" s="5">
        <v>145</v>
      </c>
      <c r="J14" s="5">
        <v>127</v>
      </c>
      <c r="K14" s="13"/>
      <c r="L14" s="5">
        <v>3112</v>
      </c>
      <c r="M14" s="5">
        <v>165</v>
      </c>
      <c r="N14" s="5">
        <v>127</v>
      </c>
    </row>
    <row r="15" spans="1:19">
      <c r="A15" s="5">
        <v>2847</v>
      </c>
      <c r="B15" s="49">
        <v>115</v>
      </c>
      <c r="C15" s="53"/>
      <c r="D15" s="5">
        <v>2847</v>
      </c>
      <c r="E15" s="50">
        <v>193</v>
      </c>
      <c r="F15" s="49">
        <v>115</v>
      </c>
      <c r="G15" s="53"/>
      <c r="H15" s="5">
        <v>2847</v>
      </c>
      <c r="I15" s="5">
        <v>133</v>
      </c>
      <c r="J15" s="5">
        <v>115</v>
      </c>
      <c r="K15" s="13"/>
      <c r="L15" s="5">
        <v>2847</v>
      </c>
      <c r="M15" s="5">
        <v>152</v>
      </c>
      <c r="N15" s="5">
        <v>115</v>
      </c>
    </row>
    <row r="16" spans="1:19">
      <c r="A16" s="5">
        <v>2549</v>
      </c>
      <c r="B16" s="49">
        <v>134</v>
      </c>
      <c r="C16" s="53"/>
      <c r="D16" s="5">
        <v>2549</v>
      </c>
      <c r="E16" s="50">
        <v>249</v>
      </c>
      <c r="F16" s="49">
        <v>134</v>
      </c>
      <c r="G16" s="53"/>
      <c r="H16" s="5">
        <v>2549</v>
      </c>
      <c r="I16" s="5">
        <v>168</v>
      </c>
      <c r="J16" s="5">
        <v>134</v>
      </c>
      <c r="K16" s="13"/>
      <c r="L16" s="5">
        <v>2549</v>
      </c>
      <c r="M16" s="5">
        <v>183</v>
      </c>
      <c r="N16" s="5">
        <v>134</v>
      </c>
      <c r="P16" s="37">
        <f t="array" ref="P16:R20">LINEST(J3:J498,H3:I498,TRUE,TRUE)</f>
        <v>0.27168797419840446</v>
      </c>
      <c r="Q16" s="38">
        <v>1.0765249851508956E-2</v>
      </c>
      <c r="R16" s="39">
        <v>265.75671442735262</v>
      </c>
    </row>
    <row r="17" spans="1:18">
      <c r="A17" s="5">
        <v>22784</v>
      </c>
      <c r="B17" s="49">
        <v>337</v>
      </c>
      <c r="C17" s="53"/>
      <c r="D17" s="5">
        <v>22784</v>
      </c>
      <c r="E17" s="50">
        <v>887</v>
      </c>
      <c r="F17" s="49">
        <v>337</v>
      </c>
      <c r="G17" s="53"/>
      <c r="H17" s="5">
        <v>22784</v>
      </c>
      <c r="I17" s="5">
        <v>417</v>
      </c>
      <c r="J17" s="5">
        <v>337</v>
      </c>
      <c r="K17" s="13"/>
      <c r="L17" s="5">
        <v>22784</v>
      </c>
      <c r="M17" s="5">
        <v>684</v>
      </c>
      <c r="N17" s="5">
        <v>337</v>
      </c>
      <c r="P17" s="31">
        <v>1.3802556642058291E-2</v>
      </c>
      <c r="Q17" s="13">
        <v>1.2141826921954939E-3</v>
      </c>
      <c r="R17" s="32">
        <v>33.846073185950914</v>
      </c>
    </row>
    <row r="18" spans="1:18">
      <c r="A18" s="5">
        <v>10060</v>
      </c>
      <c r="B18" s="49">
        <v>1209</v>
      </c>
      <c r="C18" s="53"/>
      <c r="D18" s="5">
        <v>10060</v>
      </c>
      <c r="E18" s="50">
        <v>1264</v>
      </c>
      <c r="F18" s="49">
        <v>1209</v>
      </c>
      <c r="G18" s="53"/>
      <c r="H18" s="5">
        <v>10060</v>
      </c>
      <c r="I18" s="5">
        <v>1425</v>
      </c>
      <c r="J18" s="5">
        <v>1209</v>
      </c>
      <c r="K18" s="13"/>
      <c r="L18" s="5">
        <v>10060</v>
      </c>
      <c r="M18" s="5">
        <v>1162</v>
      </c>
      <c r="N18" s="5">
        <v>1209</v>
      </c>
      <c r="P18" s="31">
        <v>0.56710226542204567</v>
      </c>
      <c r="Q18" s="13">
        <v>583.05614929232684</v>
      </c>
      <c r="R18" s="32" t="e">
        <v>#N/A</v>
      </c>
    </row>
    <row r="19" spans="1:18">
      <c r="A19" s="5">
        <v>1722</v>
      </c>
      <c r="B19" s="49">
        <v>123</v>
      </c>
      <c r="C19" s="53"/>
      <c r="D19" s="5">
        <v>1722</v>
      </c>
      <c r="E19" s="50">
        <v>163</v>
      </c>
      <c r="F19" s="49">
        <v>123</v>
      </c>
      <c r="G19" s="53"/>
      <c r="H19" s="5">
        <v>1722</v>
      </c>
      <c r="I19" s="5">
        <v>148</v>
      </c>
      <c r="J19" s="5">
        <v>123</v>
      </c>
      <c r="K19" s="13"/>
      <c r="L19" s="5">
        <v>1722</v>
      </c>
      <c r="M19" s="5">
        <v>123</v>
      </c>
      <c r="N19" s="5">
        <v>123</v>
      </c>
      <c r="P19" s="31">
        <v>322.91854925695236</v>
      </c>
      <c r="Q19" s="13">
        <v>493</v>
      </c>
      <c r="R19" s="32" t="e">
        <v>#N/A</v>
      </c>
    </row>
    <row r="20" spans="1:18">
      <c r="A20" s="5">
        <v>53264</v>
      </c>
      <c r="B20" s="49">
        <v>1103</v>
      </c>
      <c r="C20" s="53"/>
      <c r="D20" s="5">
        <v>53264</v>
      </c>
      <c r="E20" s="50">
        <v>1706</v>
      </c>
      <c r="F20" s="49">
        <v>1103</v>
      </c>
      <c r="G20" s="53"/>
      <c r="H20" s="5">
        <v>53264</v>
      </c>
      <c r="I20" s="5">
        <v>1655</v>
      </c>
      <c r="J20" s="5">
        <v>1103</v>
      </c>
      <c r="K20" s="13"/>
      <c r="L20" s="5">
        <v>53264</v>
      </c>
      <c r="M20" s="5">
        <v>1307</v>
      </c>
      <c r="N20" s="5">
        <v>1103</v>
      </c>
      <c r="P20" s="33">
        <v>219555210.6161336</v>
      </c>
      <c r="Q20" s="34">
        <v>167597555.30120489</v>
      </c>
      <c r="R20" s="35" t="e">
        <v>#N/A</v>
      </c>
    </row>
    <row r="21" spans="1:18">
      <c r="A21" s="5">
        <v>3930</v>
      </c>
      <c r="B21" s="49">
        <v>86</v>
      </c>
      <c r="C21" s="53"/>
      <c r="D21" s="5">
        <v>3930</v>
      </c>
      <c r="E21" s="50">
        <v>130</v>
      </c>
      <c r="F21" s="49">
        <v>86</v>
      </c>
      <c r="G21" s="53"/>
      <c r="H21" s="5">
        <v>3930</v>
      </c>
      <c r="I21" s="5">
        <v>112</v>
      </c>
      <c r="J21" s="5">
        <v>86</v>
      </c>
      <c r="K21" s="13"/>
      <c r="L21" s="5">
        <v>3930</v>
      </c>
      <c r="M21" s="5">
        <v>101</v>
      </c>
      <c r="N21" s="5">
        <v>86</v>
      </c>
    </row>
    <row r="22" spans="1:18">
      <c r="A22" s="5">
        <v>1591</v>
      </c>
      <c r="B22" s="49">
        <v>88</v>
      </c>
      <c r="C22" s="53"/>
      <c r="D22" s="5">
        <v>1591</v>
      </c>
      <c r="E22" s="50">
        <v>121</v>
      </c>
      <c r="F22" s="49">
        <v>88</v>
      </c>
      <c r="G22" s="53"/>
      <c r="H22" s="5">
        <v>1591</v>
      </c>
      <c r="I22" s="5">
        <v>111</v>
      </c>
      <c r="J22" s="5">
        <v>88</v>
      </c>
      <c r="K22" s="13"/>
      <c r="L22" s="5">
        <v>1591</v>
      </c>
      <c r="M22" s="5">
        <v>100</v>
      </c>
      <c r="N22" s="5">
        <v>88</v>
      </c>
    </row>
    <row r="23" spans="1:18">
      <c r="A23" s="5">
        <v>2848</v>
      </c>
      <c r="B23" s="49">
        <v>142</v>
      </c>
      <c r="C23" s="53"/>
      <c r="D23" s="5">
        <v>2848</v>
      </c>
      <c r="E23" s="50">
        <v>200</v>
      </c>
      <c r="F23" s="49">
        <v>142</v>
      </c>
      <c r="G23" s="53"/>
      <c r="H23" s="5">
        <v>2848</v>
      </c>
      <c r="I23" s="5">
        <v>184</v>
      </c>
      <c r="J23" s="5">
        <v>142</v>
      </c>
      <c r="K23" s="13"/>
      <c r="L23" s="5">
        <v>2848</v>
      </c>
      <c r="M23" s="5">
        <v>157</v>
      </c>
      <c r="N23" s="5">
        <v>142</v>
      </c>
      <c r="P23" s="37">
        <f t="array" ref="P23:R27">LINEST(N3:N498,L3:M498,TRUE,TRUE)</f>
        <v>1.0669411783673477</v>
      </c>
      <c r="Q23" s="38">
        <v>7.0180463523714749E-3</v>
      </c>
      <c r="R23" s="39">
        <v>50.675111618301912</v>
      </c>
    </row>
    <row r="24" spans="1:18">
      <c r="A24" s="5">
        <v>1384</v>
      </c>
      <c r="B24" s="49">
        <v>15</v>
      </c>
      <c r="C24" s="53"/>
      <c r="D24" s="5">
        <v>1384</v>
      </c>
      <c r="E24" s="50">
        <v>15</v>
      </c>
      <c r="F24" s="49">
        <v>15</v>
      </c>
      <c r="G24" s="53"/>
      <c r="H24" s="5">
        <v>1384</v>
      </c>
      <c r="I24" s="5">
        <v>20</v>
      </c>
      <c r="J24" s="5">
        <v>15</v>
      </c>
      <c r="K24" s="13"/>
      <c r="L24" s="5">
        <v>1384</v>
      </c>
      <c r="M24" s="5">
        <v>15</v>
      </c>
      <c r="N24" s="5">
        <v>15</v>
      </c>
      <c r="P24" s="31">
        <v>3.9514354745997293E-2</v>
      </c>
      <c r="Q24" s="13">
        <v>1.063785972217166E-3</v>
      </c>
      <c r="R24" s="32">
        <v>31.865834785595929</v>
      </c>
    </row>
    <row r="25" spans="1:18">
      <c r="A25" s="5">
        <v>3454</v>
      </c>
      <c r="B25" s="49">
        <v>104</v>
      </c>
      <c r="C25" s="53"/>
      <c r="D25" s="5">
        <v>3454</v>
      </c>
      <c r="E25" s="50">
        <v>118</v>
      </c>
      <c r="F25" s="49">
        <v>104</v>
      </c>
      <c r="G25" s="53"/>
      <c r="H25" s="5">
        <v>3454</v>
      </c>
      <c r="I25" s="5">
        <v>130</v>
      </c>
      <c r="J25" s="5">
        <v>104</v>
      </c>
      <c r="K25" s="13"/>
      <c r="L25" s="5">
        <v>3454</v>
      </c>
      <c r="M25" s="5">
        <v>106</v>
      </c>
      <c r="N25" s="5">
        <v>104</v>
      </c>
      <c r="P25" s="31">
        <v>0.68811430750450187</v>
      </c>
      <c r="Q25" s="13">
        <v>494.89771619218914</v>
      </c>
      <c r="R25" s="32" t="e">
        <v>#N/A</v>
      </c>
    </row>
    <row r="26" spans="1:18">
      <c r="A26" s="5">
        <v>2723</v>
      </c>
      <c r="B26" s="49">
        <v>118</v>
      </c>
      <c r="C26" s="53"/>
      <c r="D26" s="5">
        <v>2723</v>
      </c>
      <c r="E26" s="50">
        <v>176</v>
      </c>
      <c r="F26" s="49">
        <v>118</v>
      </c>
      <c r="G26" s="53"/>
      <c r="H26" s="5">
        <v>2723</v>
      </c>
      <c r="I26" s="5">
        <v>143</v>
      </c>
      <c r="J26" s="5">
        <v>118</v>
      </c>
      <c r="K26" s="13"/>
      <c r="L26" s="5">
        <v>2723</v>
      </c>
      <c r="M26" s="5">
        <v>143</v>
      </c>
      <c r="N26" s="5">
        <v>118</v>
      </c>
      <c r="P26" s="31">
        <v>543.85366459959721</v>
      </c>
      <c r="Q26" s="13">
        <v>493</v>
      </c>
      <c r="R26" s="32" t="e">
        <v>#N/A</v>
      </c>
    </row>
    <row r="27" spans="1:18">
      <c r="A27" s="5">
        <v>8488</v>
      </c>
      <c r="B27" s="49">
        <v>1270</v>
      </c>
      <c r="C27" s="53"/>
      <c r="D27" s="5">
        <v>8488</v>
      </c>
      <c r="E27" s="50">
        <v>1341</v>
      </c>
      <c r="F27" s="49">
        <v>1270</v>
      </c>
      <c r="G27" s="53"/>
      <c r="H27" s="5">
        <v>8488</v>
      </c>
      <c r="I27" s="5">
        <v>1489</v>
      </c>
      <c r="J27" s="5">
        <v>1270</v>
      </c>
      <c r="K27" s="13"/>
      <c r="L27" s="5">
        <v>8488</v>
      </c>
      <c r="M27" s="5">
        <v>995</v>
      </c>
      <c r="N27" s="5">
        <v>1270</v>
      </c>
      <c r="P27" s="33">
        <v>266405357.41766191</v>
      </c>
      <c r="Q27" s="34">
        <v>120747408.49967657</v>
      </c>
      <c r="R27" s="35" t="e">
        <v>#N/A</v>
      </c>
    </row>
    <row r="28" spans="1:18">
      <c r="A28" s="5">
        <v>8284</v>
      </c>
      <c r="B28" s="49">
        <v>1462</v>
      </c>
      <c r="C28" s="53"/>
      <c r="D28" s="5">
        <v>8284</v>
      </c>
      <c r="E28" s="50">
        <v>1521</v>
      </c>
      <c r="F28" s="49">
        <v>1462</v>
      </c>
      <c r="G28" s="53"/>
      <c r="H28" s="5">
        <v>8284</v>
      </c>
      <c r="I28" s="5">
        <v>1711</v>
      </c>
      <c r="J28" s="5">
        <v>1462</v>
      </c>
      <c r="K28" s="13"/>
      <c r="L28" s="5">
        <v>8284</v>
      </c>
      <c r="M28" s="5">
        <v>1200</v>
      </c>
      <c r="N28" s="5">
        <v>1462</v>
      </c>
    </row>
    <row r="29" spans="1:18">
      <c r="A29" s="5">
        <v>19552</v>
      </c>
      <c r="B29" s="49">
        <v>2531</v>
      </c>
      <c r="C29" s="53"/>
      <c r="D29" s="5">
        <v>19552</v>
      </c>
      <c r="E29" s="50">
        <v>2806</v>
      </c>
      <c r="F29" s="49">
        <v>2531</v>
      </c>
      <c r="G29" s="53"/>
      <c r="H29" s="5">
        <v>19552</v>
      </c>
      <c r="I29" s="5">
        <v>3420</v>
      </c>
      <c r="J29" s="5">
        <v>2531</v>
      </c>
      <c r="K29" s="13"/>
      <c r="L29" s="5">
        <v>19552</v>
      </c>
      <c r="M29" s="5">
        <v>1779</v>
      </c>
      <c r="N29" s="5">
        <v>2531</v>
      </c>
    </row>
    <row r="30" spans="1:18">
      <c r="A30" s="5">
        <v>2478</v>
      </c>
      <c r="B30" s="49">
        <v>124</v>
      </c>
      <c r="C30" s="53"/>
      <c r="D30" s="5">
        <v>2478</v>
      </c>
      <c r="E30" s="50">
        <v>212</v>
      </c>
      <c r="F30" s="49">
        <v>124</v>
      </c>
      <c r="G30" s="53"/>
      <c r="H30" s="5">
        <v>2478</v>
      </c>
      <c r="I30" s="5">
        <v>149</v>
      </c>
      <c r="J30" s="5">
        <v>124</v>
      </c>
      <c r="K30" s="13"/>
      <c r="L30" s="5">
        <v>2478</v>
      </c>
      <c r="M30" s="5">
        <v>166</v>
      </c>
      <c r="N30" s="5">
        <v>124</v>
      </c>
    </row>
    <row r="31" spans="1:18">
      <c r="A31" s="5">
        <v>9560</v>
      </c>
      <c r="B31" s="49">
        <v>559</v>
      </c>
      <c r="C31" s="53"/>
      <c r="D31" s="5">
        <v>9560</v>
      </c>
      <c r="E31" s="50">
        <v>973</v>
      </c>
      <c r="F31" s="49">
        <v>559</v>
      </c>
      <c r="G31" s="53"/>
      <c r="H31" s="5">
        <v>9560</v>
      </c>
      <c r="I31" s="5">
        <v>885</v>
      </c>
      <c r="J31" s="5">
        <v>559</v>
      </c>
      <c r="K31" s="13"/>
      <c r="L31" s="5">
        <v>9560</v>
      </c>
      <c r="M31" s="5">
        <v>621</v>
      </c>
      <c r="N31" s="5">
        <v>559</v>
      </c>
    </row>
    <row r="32" spans="1:18">
      <c r="A32" s="5">
        <v>36208</v>
      </c>
      <c r="B32" s="49">
        <v>1068</v>
      </c>
      <c r="C32" s="53"/>
      <c r="D32" s="5">
        <v>36208</v>
      </c>
      <c r="E32" s="50">
        <v>1141</v>
      </c>
      <c r="F32" s="49">
        <v>1068</v>
      </c>
      <c r="G32" s="53"/>
      <c r="H32" s="5">
        <v>36208</v>
      </c>
      <c r="I32" s="5">
        <v>1728</v>
      </c>
      <c r="J32" s="5">
        <v>1068</v>
      </c>
      <c r="K32" s="13"/>
      <c r="L32" s="5">
        <v>36208</v>
      </c>
      <c r="M32" s="5">
        <v>559</v>
      </c>
      <c r="N32" s="5">
        <v>1068</v>
      </c>
    </row>
    <row r="33" spans="1:14">
      <c r="A33" s="5">
        <v>4940</v>
      </c>
      <c r="B33" s="49">
        <v>306</v>
      </c>
      <c r="C33" s="53"/>
      <c r="D33" s="5">
        <v>4940</v>
      </c>
      <c r="E33" s="50">
        <v>385</v>
      </c>
      <c r="F33" s="49">
        <v>306</v>
      </c>
      <c r="G33" s="53"/>
      <c r="H33" s="5">
        <v>4940</v>
      </c>
      <c r="I33" s="5">
        <v>501</v>
      </c>
      <c r="J33" s="5">
        <v>306</v>
      </c>
      <c r="K33" s="13"/>
      <c r="L33" s="5">
        <v>4940</v>
      </c>
      <c r="M33" s="5">
        <v>273</v>
      </c>
      <c r="N33" s="5">
        <v>306</v>
      </c>
    </row>
    <row r="34" spans="1:14">
      <c r="A34" s="5">
        <v>1683</v>
      </c>
      <c r="B34" s="49">
        <v>171</v>
      </c>
      <c r="C34" s="53"/>
      <c r="D34" s="5">
        <v>1683</v>
      </c>
      <c r="E34" s="50">
        <v>192</v>
      </c>
      <c r="F34" s="49">
        <v>171</v>
      </c>
      <c r="G34" s="53"/>
      <c r="H34" s="5">
        <v>1683</v>
      </c>
      <c r="I34" s="5">
        <v>221</v>
      </c>
      <c r="J34" s="5">
        <v>171</v>
      </c>
      <c r="K34" s="13"/>
      <c r="L34" s="5">
        <v>1683</v>
      </c>
      <c r="M34" s="5">
        <v>131</v>
      </c>
      <c r="N34" s="5">
        <v>171</v>
      </c>
    </row>
    <row r="35" spans="1:14">
      <c r="A35" s="5">
        <v>5280</v>
      </c>
      <c r="B35" s="49">
        <v>237</v>
      </c>
      <c r="C35" s="53"/>
      <c r="D35" s="5">
        <v>5280</v>
      </c>
      <c r="E35" s="50">
        <v>368</v>
      </c>
      <c r="F35" s="49">
        <v>237</v>
      </c>
      <c r="G35" s="53"/>
      <c r="H35" s="5">
        <v>5280</v>
      </c>
      <c r="I35" s="5">
        <v>345</v>
      </c>
      <c r="J35" s="5">
        <v>237</v>
      </c>
      <c r="K35" s="13"/>
      <c r="L35" s="5">
        <v>5280</v>
      </c>
      <c r="M35" s="5">
        <v>268</v>
      </c>
      <c r="N35" s="5">
        <v>237</v>
      </c>
    </row>
    <row r="36" spans="1:14">
      <c r="A36" s="5">
        <v>3002</v>
      </c>
      <c r="B36" s="49">
        <v>185</v>
      </c>
      <c r="C36" s="53"/>
      <c r="D36" s="5">
        <v>3002</v>
      </c>
      <c r="E36" s="50">
        <v>268</v>
      </c>
      <c r="F36" s="49">
        <v>185</v>
      </c>
      <c r="G36" s="53"/>
      <c r="H36" s="5">
        <v>3002</v>
      </c>
      <c r="I36" s="5">
        <v>247</v>
      </c>
      <c r="J36" s="5">
        <v>185</v>
      </c>
      <c r="K36" s="13"/>
      <c r="L36" s="5">
        <v>3002</v>
      </c>
      <c r="M36" s="5">
        <v>194</v>
      </c>
      <c r="N36" s="5">
        <v>185</v>
      </c>
    </row>
    <row r="37" spans="1:14">
      <c r="A37" s="5">
        <v>3766</v>
      </c>
      <c r="B37" s="49">
        <v>260</v>
      </c>
      <c r="C37" s="53"/>
      <c r="D37" s="5">
        <v>3766</v>
      </c>
      <c r="E37" s="50">
        <v>298</v>
      </c>
      <c r="F37" s="49">
        <v>260</v>
      </c>
      <c r="G37" s="53"/>
      <c r="H37" s="5">
        <v>3766</v>
      </c>
      <c r="I37" s="5">
        <v>431</v>
      </c>
      <c r="J37" s="5">
        <v>260</v>
      </c>
      <c r="K37" s="13"/>
      <c r="L37" s="5">
        <v>3766</v>
      </c>
      <c r="M37" s="5">
        <v>244</v>
      </c>
      <c r="N37" s="5">
        <v>260</v>
      </c>
    </row>
    <row r="38" spans="1:14">
      <c r="A38" s="5">
        <v>4512</v>
      </c>
      <c r="B38" s="49">
        <v>284</v>
      </c>
      <c r="C38" s="53"/>
      <c r="D38" s="5">
        <v>4512</v>
      </c>
      <c r="E38" s="50">
        <v>423</v>
      </c>
      <c r="F38" s="49">
        <v>284</v>
      </c>
      <c r="G38" s="53"/>
      <c r="H38" s="5">
        <v>4512</v>
      </c>
      <c r="I38" s="5">
        <v>431</v>
      </c>
      <c r="J38" s="5">
        <v>284</v>
      </c>
      <c r="K38" s="13"/>
      <c r="L38" s="5">
        <v>4512</v>
      </c>
      <c r="M38" s="5">
        <v>316</v>
      </c>
      <c r="N38" s="5">
        <v>284</v>
      </c>
    </row>
    <row r="39" spans="1:14">
      <c r="A39" s="5">
        <v>2690</v>
      </c>
      <c r="B39" s="49">
        <v>168</v>
      </c>
      <c r="C39" s="53"/>
      <c r="D39" s="5">
        <v>2690</v>
      </c>
      <c r="E39" s="50">
        <v>252</v>
      </c>
      <c r="F39" s="49">
        <v>168</v>
      </c>
      <c r="G39" s="53"/>
      <c r="H39" s="5">
        <v>2690</v>
      </c>
      <c r="I39" s="5">
        <v>226</v>
      </c>
      <c r="J39" s="5">
        <v>168</v>
      </c>
      <c r="K39" s="13"/>
      <c r="L39" s="5">
        <v>2690</v>
      </c>
      <c r="M39" s="5">
        <v>199</v>
      </c>
      <c r="N39" s="5">
        <v>168</v>
      </c>
    </row>
    <row r="40" spans="1:14">
      <c r="A40" s="5">
        <v>19800</v>
      </c>
      <c r="B40" s="49">
        <v>424</v>
      </c>
      <c r="C40" s="53"/>
      <c r="D40" s="5">
        <v>19800</v>
      </c>
      <c r="E40" s="50">
        <v>479</v>
      </c>
      <c r="F40" s="49">
        <v>424</v>
      </c>
      <c r="G40" s="53"/>
      <c r="H40" s="5">
        <v>19800</v>
      </c>
      <c r="I40" s="5">
        <v>805</v>
      </c>
      <c r="J40" s="5">
        <v>424</v>
      </c>
      <c r="K40" s="13"/>
      <c r="L40" s="5">
        <v>19800</v>
      </c>
      <c r="M40" s="5">
        <v>248</v>
      </c>
      <c r="N40" s="5">
        <v>424</v>
      </c>
    </row>
    <row r="41" spans="1:14">
      <c r="A41" s="5">
        <v>17576</v>
      </c>
      <c r="B41" s="49">
        <v>5202</v>
      </c>
      <c r="C41" s="53"/>
      <c r="D41" s="5">
        <v>17576</v>
      </c>
      <c r="E41" s="50">
        <v>5352</v>
      </c>
      <c r="F41" s="49">
        <v>5202</v>
      </c>
      <c r="G41" s="53"/>
      <c r="H41" s="5">
        <v>17576</v>
      </c>
      <c r="I41" s="5">
        <v>6547</v>
      </c>
      <c r="J41" s="5">
        <v>5202</v>
      </c>
      <c r="K41" s="13"/>
      <c r="L41" s="5">
        <v>17576</v>
      </c>
      <c r="M41" s="5">
        <v>4104</v>
      </c>
      <c r="N41" s="5">
        <v>5202</v>
      </c>
    </row>
    <row r="42" spans="1:14">
      <c r="A42" s="5">
        <v>3290</v>
      </c>
      <c r="B42" s="49">
        <v>284</v>
      </c>
      <c r="C42" s="53"/>
      <c r="D42" s="5">
        <v>3290</v>
      </c>
      <c r="E42" s="50">
        <v>306</v>
      </c>
      <c r="F42" s="49">
        <v>284</v>
      </c>
      <c r="G42" s="53"/>
      <c r="H42" s="5">
        <v>3290</v>
      </c>
      <c r="I42" s="5">
        <v>402</v>
      </c>
      <c r="J42" s="5">
        <v>284</v>
      </c>
      <c r="K42" s="13"/>
      <c r="L42" s="5">
        <v>3290</v>
      </c>
      <c r="M42" s="5">
        <v>247</v>
      </c>
      <c r="N42" s="5">
        <v>284</v>
      </c>
    </row>
    <row r="43" spans="1:14">
      <c r="A43" s="5">
        <v>13280</v>
      </c>
      <c r="B43" s="49">
        <v>1912</v>
      </c>
      <c r="C43" s="53"/>
      <c r="D43" s="5">
        <v>13280</v>
      </c>
      <c r="E43" s="50">
        <v>2055</v>
      </c>
      <c r="F43" s="49">
        <v>1912</v>
      </c>
      <c r="G43" s="53"/>
      <c r="H43" s="5">
        <v>13280</v>
      </c>
      <c r="I43" s="5">
        <v>2720</v>
      </c>
      <c r="J43" s="5">
        <v>1912</v>
      </c>
      <c r="K43" s="13"/>
      <c r="L43" s="5">
        <v>13280</v>
      </c>
      <c r="M43" s="5">
        <v>1716</v>
      </c>
      <c r="N43" s="5">
        <v>1912</v>
      </c>
    </row>
    <row r="44" spans="1:14">
      <c r="A44" s="5">
        <v>18480</v>
      </c>
      <c r="B44" s="49">
        <v>366</v>
      </c>
      <c r="C44" s="53"/>
      <c r="D44" s="5">
        <v>18480</v>
      </c>
      <c r="E44" s="50">
        <v>517</v>
      </c>
      <c r="F44" s="49">
        <v>366</v>
      </c>
      <c r="G44" s="53"/>
      <c r="H44" s="5">
        <v>18480</v>
      </c>
      <c r="I44" s="5">
        <v>460</v>
      </c>
      <c r="J44" s="5">
        <v>366</v>
      </c>
      <c r="K44" s="13"/>
      <c r="L44" s="5">
        <v>18480</v>
      </c>
      <c r="M44" s="5">
        <v>319</v>
      </c>
      <c r="N44" s="5">
        <v>366</v>
      </c>
    </row>
    <row r="45" spans="1:14">
      <c r="A45" s="5">
        <v>7268</v>
      </c>
      <c r="B45" s="49">
        <v>2079</v>
      </c>
      <c r="C45" s="53"/>
      <c r="D45" s="5">
        <v>7268</v>
      </c>
      <c r="E45" s="50">
        <v>2087</v>
      </c>
      <c r="F45" s="49">
        <v>2079</v>
      </c>
      <c r="G45" s="53"/>
      <c r="H45" s="5">
        <v>7268</v>
      </c>
      <c r="I45" s="5">
        <v>12074</v>
      </c>
      <c r="J45" s="5">
        <v>2079</v>
      </c>
      <c r="K45" s="13"/>
      <c r="L45" s="5">
        <v>7268</v>
      </c>
      <c r="M45" s="5">
        <v>1975</v>
      </c>
      <c r="N45" s="5">
        <v>2079</v>
      </c>
    </row>
    <row r="46" spans="1:14">
      <c r="A46" s="5">
        <v>2645</v>
      </c>
      <c r="B46" s="49">
        <v>109</v>
      </c>
      <c r="C46" s="53"/>
      <c r="D46" s="5">
        <v>2645</v>
      </c>
      <c r="E46" s="50">
        <v>134</v>
      </c>
      <c r="F46" s="49">
        <v>109</v>
      </c>
      <c r="G46" s="53"/>
      <c r="H46" s="5">
        <v>2645</v>
      </c>
      <c r="I46" s="5">
        <v>170</v>
      </c>
      <c r="J46" s="5">
        <v>109</v>
      </c>
      <c r="K46" s="13"/>
      <c r="L46" s="5">
        <v>2645</v>
      </c>
      <c r="M46" s="5">
        <v>101</v>
      </c>
      <c r="N46" s="5">
        <v>109</v>
      </c>
    </row>
    <row r="47" spans="1:14">
      <c r="A47" s="5">
        <v>4284</v>
      </c>
      <c r="B47" s="49">
        <v>316</v>
      </c>
      <c r="C47" s="53"/>
      <c r="D47" s="5">
        <v>4284</v>
      </c>
      <c r="E47" s="50">
        <v>355</v>
      </c>
      <c r="F47" s="49">
        <v>316</v>
      </c>
      <c r="G47" s="53"/>
      <c r="H47" s="5">
        <v>4284</v>
      </c>
      <c r="I47" s="5">
        <v>513</v>
      </c>
      <c r="J47" s="5">
        <v>316</v>
      </c>
      <c r="K47" s="13"/>
      <c r="L47" s="5">
        <v>4284</v>
      </c>
      <c r="M47" s="5">
        <v>291</v>
      </c>
      <c r="N47" s="5">
        <v>316</v>
      </c>
    </row>
    <row r="48" spans="1:14">
      <c r="A48" s="5">
        <v>7968</v>
      </c>
      <c r="B48" s="49">
        <v>158</v>
      </c>
      <c r="C48" s="53"/>
      <c r="D48" s="5">
        <v>7968</v>
      </c>
      <c r="E48" s="50">
        <v>206</v>
      </c>
      <c r="F48" s="49">
        <v>158</v>
      </c>
      <c r="G48" s="53"/>
      <c r="H48" s="5">
        <v>7968</v>
      </c>
      <c r="I48" s="5">
        <v>223</v>
      </c>
      <c r="J48" s="5">
        <v>158</v>
      </c>
      <c r="K48" s="13"/>
      <c r="L48" s="5">
        <v>7968</v>
      </c>
      <c r="M48" s="5">
        <v>138</v>
      </c>
      <c r="N48" s="5">
        <v>158</v>
      </c>
    </row>
    <row r="49" spans="1:14">
      <c r="A49" s="5">
        <v>16576</v>
      </c>
      <c r="B49" s="49">
        <v>3464</v>
      </c>
      <c r="C49" s="53"/>
      <c r="D49" s="5">
        <v>16576</v>
      </c>
      <c r="E49" s="50">
        <v>3572</v>
      </c>
      <c r="F49" s="49">
        <v>3464</v>
      </c>
      <c r="G49" s="53"/>
      <c r="H49" s="5">
        <v>16576</v>
      </c>
      <c r="I49" s="5">
        <v>4802</v>
      </c>
      <c r="J49" s="5">
        <v>3464</v>
      </c>
      <c r="K49" s="13"/>
      <c r="L49" s="5">
        <v>16576</v>
      </c>
      <c r="M49" s="5">
        <v>3014</v>
      </c>
      <c r="N49" s="5">
        <v>3464</v>
      </c>
    </row>
    <row r="50" spans="1:14">
      <c r="A50" s="5">
        <v>1925</v>
      </c>
      <c r="B50" s="49">
        <v>83</v>
      </c>
      <c r="C50" s="53"/>
      <c r="D50" s="5">
        <v>1925</v>
      </c>
      <c r="E50" s="50">
        <v>97</v>
      </c>
      <c r="F50" s="49">
        <v>83</v>
      </c>
      <c r="G50" s="53"/>
      <c r="H50" s="5">
        <v>1925</v>
      </c>
      <c r="I50" s="5">
        <v>126</v>
      </c>
      <c r="J50" s="5">
        <v>83</v>
      </c>
      <c r="K50" s="13"/>
      <c r="L50" s="5">
        <v>1925</v>
      </c>
      <c r="M50" s="5">
        <v>77</v>
      </c>
      <c r="N50" s="5">
        <v>83</v>
      </c>
    </row>
    <row r="51" spans="1:14">
      <c r="A51" s="5">
        <v>3786</v>
      </c>
      <c r="B51" s="49">
        <v>283</v>
      </c>
      <c r="C51" s="53"/>
      <c r="D51" s="5">
        <v>3786</v>
      </c>
      <c r="E51" s="50">
        <v>338</v>
      </c>
      <c r="F51" s="49">
        <v>283</v>
      </c>
      <c r="G51" s="53"/>
      <c r="H51" s="5">
        <v>3786</v>
      </c>
      <c r="I51" s="5">
        <v>450</v>
      </c>
      <c r="J51" s="5">
        <v>283</v>
      </c>
      <c r="K51" s="13"/>
      <c r="L51" s="5">
        <v>3786</v>
      </c>
      <c r="M51" s="5">
        <v>280</v>
      </c>
      <c r="N51" s="5">
        <v>283</v>
      </c>
    </row>
    <row r="52" spans="1:14">
      <c r="A52" s="5">
        <v>1536</v>
      </c>
      <c r="B52" s="49">
        <v>76</v>
      </c>
      <c r="C52" s="53"/>
      <c r="D52" s="5">
        <v>1536</v>
      </c>
      <c r="E52" s="50">
        <v>84</v>
      </c>
      <c r="F52" s="49">
        <v>76</v>
      </c>
      <c r="G52" s="53"/>
      <c r="H52" s="5">
        <v>1536</v>
      </c>
      <c r="I52" s="5">
        <v>99</v>
      </c>
      <c r="J52" s="5">
        <v>76</v>
      </c>
      <c r="K52" s="13"/>
      <c r="L52" s="5">
        <v>1536</v>
      </c>
      <c r="M52" s="5">
        <v>76</v>
      </c>
      <c r="N52" s="5">
        <v>76</v>
      </c>
    </row>
    <row r="53" spans="1:14">
      <c r="A53" s="5">
        <v>1728</v>
      </c>
      <c r="B53" s="49">
        <v>65</v>
      </c>
      <c r="C53" s="53"/>
      <c r="D53" s="5">
        <v>1728</v>
      </c>
      <c r="E53" s="50">
        <v>108</v>
      </c>
      <c r="F53" s="49">
        <v>65</v>
      </c>
      <c r="G53" s="53"/>
      <c r="H53" s="5">
        <v>1728</v>
      </c>
      <c r="I53" s="5">
        <v>95</v>
      </c>
      <c r="J53" s="5">
        <v>65</v>
      </c>
      <c r="K53" s="13"/>
      <c r="L53" s="5">
        <v>1728</v>
      </c>
      <c r="M53" s="5">
        <v>77</v>
      </c>
      <c r="N53" s="5">
        <v>65</v>
      </c>
    </row>
    <row r="54" spans="1:14">
      <c r="A54" s="5">
        <v>25248</v>
      </c>
      <c r="B54" s="49">
        <v>467</v>
      </c>
      <c r="C54" s="53"/>
      <c r="D54" s="5">
        <v>25248</v>
      </c>
      <c r="E54" s="50">
        <v>726</v>
      </c>
      <c r="F54" s="49">
        <v>467</v>
      </c>
      <c r="G54" s="53"/>
      <c r="H54" s="5">
        <v>25248</v>
      </c>
      <c r="I54" s="5">
        <v>863</v>
      </c>
      <c r="J54" s="5">
        <v>467</v>
      </c>
      <c r="K54" s="13"/>
      <c r="L54" s="5">
        <v>25248</v>
      </c>
      <c r="M54" s="5">
        <v>451</v>
      </c>
      <c r="N54" s="5">
        <v>467</v>
      </c>
    </row>
    <row r="55" spans="1:14">
      <c r="A55" s="5">
        <v>4894</v>
      </c>
      <c r="B55" s="49">
        <v>181</v>
      </c>
      <c r="C55" s="53"/>
      <c r="D55" s="5">
        <v>4894</v>
      </c>
      <c r="E55" s="50">
        <v>355</v>
      </c>
      <c r="F55" s="49">
        <v>181</v>
      </c>
      <c r="G55" s="53"/>
      <c r="H55" s="5">
        <v>4894</v>
      </c>
      <c r="I55" s="5">
        <v>264</v>
      </c>
      <c r="J55" s="5">
        <v>181</v>
      </c>
      <c r="K55" s="13"/>
      <c r="L55" s="5">
        <v>4894</v>
      </c>
      <c r="M55" s="5">
        <v>246</v>
      </c>
      <c r="N55" s="5">
        <v>181</v>
      </c>
    </row>
    <row r="56" spans="1:14">
      <c r="A56" s="5">
        <v>2935</v>
      </c>
      <c r="B56" s="49">
        <v>182</v>
      </c>
      <c r="C56" s="53"/>
      <c r="D56" s="5">
        <v>2935</v>
      </c>
      <c r="E56" s="50">
        <v>237</v>
      </c>
      <c r="F56" s="49">
        <v>182</v>
      </c>
      <c r="G56" s="53"/>
      <c r="H56" s="5">
        <v>2935</v>
      </c>
      <c r="I56" s="5">
        <v>401</v>
      </c>
      <c r="J56" s="5">
        <v>182</v>
      </c>
      <c r="K56" s="13"/>
      <c r="L56" s="5">
        <v>2935</v>
      </c>
      <c r="M56" s="5">
        <v>201</v>
      </c>
      <c r="N56" s="5">
        <v>182</v>
      </c>
    </row>
    <row r="57" spans="1:14">
      <c r="A57" s="5">
        <v>2425</v>
      </c>
      <c r="B57" s="49">
        <v>213</v>
      </c>
      <c r="C57" s="53"/>
      <c r="D57" s="5">
        <v>2425</v>
      </c>
      <c r="E57" s="50">
        <v>260</v>
      </c>
      <c r="F57" s="49">
        <v>213</v>
      </c>
      <c r="G57" s="53"/>
      <c r="H57" s="5">
        <v>2425</v>
      </c>
      <c r="I57" s="5">
        <v>433</v>
      </c>
      <c r="J57" s="5">
        <v>213</v>
      </c>
      <c r="K57" s="13"/>
      <c r="L57" s="5">
        <v>2425</v>
      </c>
      <c r="M57" s="5">
        <v>175</v>
      </c>
      <c r="N57" s="5">
        <v>213</v>
      </c>
    </row>
    <row r="58" spans="1:14">
      <c r="A58" s="5">
        <v>16416</v>
      </c>
      <c r="B58" s="49">
        <v>411</v>
      </c>
      <c r="C58" s="53"/>
      <c r="D58" s="5">
        <v>16416</v>
      </c>
      <c r="E58" s="50">
        <v>459</v>
      </c>
      <c r="F58" s="49">
        <v>411</v>
      </c>
      <c r="G58" s="53"/>
      <c r="H58" s="5">
        <v>16416</v>
      </c>
      <c r="I58" s="5">
        <v>539</v>
      </c>
      <c r="J58" s="5">
        <v>411</v>
      </c>
      <c r="K58" s="13"/>
      <c r="L58" s="5">
        <v>16416</v>
      </c>
      <c r="M58" s="5">
        <v>363</v>
      </c>
      <c r="N58" s="5">
        <v>411</v>
      </c>
    </row>
    <row r="59" spans="1:14">
      <c r="A59" s="5">
        <v>5812</v>
      </c>
      <c r="B59" s="49">
        <v>204</v>
      </c>
      <c r="C59" s="53"/>
      <c r="D59" s="5">
        <v>5812</v>
      </c>
      <c r="E59" s="50">
        <v>343</v>
      </c>
      <c r="F59" s="49">
        <v>204</v>
      </c>
      <c r="G59" s="53"/>
      <c r="H59" s="5">
        <v>5812</v>
      </c>
      <c r="I59" s="5">
        <v>301</v>
      </c>
      <c r="J59" s="5">
        <v>204</v>
      </c>
      <c r="K59" s="13"/>
      <c r="L59" s="5">
        <v>5812</v>
      </c>
      <c r="M59" s="5">
        <v>240</v>
      </c>
      <c r="N59" s="5">
        <v>204</v>
      </c>
    </row>
    <row r="60" spans="1:14">
      <c r="A60" s="5">
        <v>2545</v>
      </c>
      <c r="B60" s="49">
        <v>131</v>
      </c>
      <c r="C60" s="53"/>
      <c r="D60" s="5">
        <v>2545</v>
      </c>
      <c r="E60" s="50">
        <v>165</v>
      </c>
      <c r="F60" s="49">
        <v>131</v>
      </c>
      <c r="G60" s="53"/>
      <c r="H60" s="5">
        <v>2545</v>
      </c>
      <c r="I60" s="5">
        <v>167</v>
      </c>
      <c r="J60" s="5">
        <v>131</v>
      </c>
      <c r="K60" s="13"/>
      <c r="L60" s="5">
        <v>2545</v>
      </c>
      <c r="M60" s="5">
        <v>134</v>
      </c>
      <c r="N60" s="5">
        <v>131</v>
      </c>
    </row>
    <row r="61" spans="1:14">
      <c r="A61" s="5">
        <v>2257</v>
      </c>
      <c r="B61" s="49">
        <v>173</v>
      </c>
      <c r="C61" s="53"/>
      <c r="D61" s="5">
        <v>2257</v>
      </c>
      <c r="E61" s="50">
        <v>230</v>
      </c>
      <c r="F61" s="49">
        <v>173</v>
      </c>
      <c r="G61" s="53"/>
      <c r="H61" s="5">
        <v>2257</v>
      </c>
      <c r="I61" s="5">
        <v>327</v>
      </c>
      <c r="J61" s="5">
        <v>173</v>
      </c>
      <c r="K61" s="13"/>
      <c r="L61" s="5">
        <v>2257</v>
      </c>
      <c r="M61" s="5">
        <v>168</v>
      </c>
      <c r="N61" s="5">
        <v>173</v>
      </c>
    </row>
    <row r="62" spans="1:14">
      <c r="A62" s="5">
        <v>27072</v>
      </c>
      <c r="B62" s="49">
        <v>304</v>
      </c>
      <c r="C62" s="53"/>
      <c r="D62" s="5">
        <v>27072</v>
      </c>
      <c r="E62" s="50">
        <v>421</v>
      </c>
      <c r="F62" s="49">
        <v>304</v>
      </c>
      <c r="G62" s="53"/>
      <c r="H62" s="5">
        <v>27072</v>
      </c>
      <c r="I62" s="5">
        <v>487</v>
      </c>
      <c r="J62" s="5">
        <v>304</v>
      </c>
      <c r="K62" s="13"/>
      <c r="L62" s="5">
        <v>27072</v>
      </c>
      <c r="M62" s="5">
        <v>263</v>
      </c>
      <c r="N62" s="5">
        <v>304</v>
      </c>
    </row>
    <row r="63" spans="1:14">
      <c r="A63" s="5">
        <v>10940</v>
      </c>
      <c r="B63" s="49">
        <v>335</v>
      </c>
      <c r="C63" s="53"/>
      <c r="D63" s="5">
        <v>10940</v>
      </c>
      <c r="E63" s="50">
        <v>417</v>
      </c>
      <c r="F63" s="49">
        <v>335</v>
      </c>
      <c r="G63" s="53"/>
      <c r="H63" s="5">
        <v>10940</v>
      </c>
      <c r="I63" s="5">
        <v>591</v>
      </c>
      <c r="J63" s="5">
        <v>335</v>
      </c>
      <c r="K63" s="13"/>
      <c r="L63" s="5">
        <v>10940</v>
      </c>
      <c r="M63" s="5">
        <v>319</v>
      </c>
      <c r="N63" s="5">
        <v>335</v>
      </c>
    </row>
    <row r="64" spans="1:14">
      <c r="A64" s="5">
        <v>50912</v>
      </c>
      <c r="B64" s="49">
        <v>513</v>
      </c>
      <c r="C64" s="53"/>
      <c r="D64" s="5">
        <v>50912</v>
      </c>
      <c r="E64" s="50">
        <v>630</v>
      </c>
      <c r="F64" s="49">
        <v>513</v>
      </c>
      <c r="G64" s="53"/>
      <c r="H64" s="5">
        <v>50912</v>
      </c>
      <c r="I64" s="5">
        <v>952</v>
      </c>
      <c r="J64" s="5">
        <v>513</v>
      </c>
      <c r="K64" s="13"/>
      <c r="L64" s="5">
        <v>50912</v>
      </c>
      <c r="M64" s="5">
        <v>346</v>
      </c>
      <c r="N64" s="5">
        <v>513</v>
      </c>
    </row>
    <row r="65" spans="1:14">
      <c r="A65" s="5">
        <v>28752</v>
      </c>
      <c r="B65" s="49">
        <v>654</v>
      </c>
      <c r="C65" s="53"/>
      <c r="D65" s="5">
        <v>28752</v>
      </c>
      <c r="E65" s="50">
        <v>802</v>
      </c>
      <c r="F65" s="49">
        <v>654</v>
      </c>
      <c r="G65" s="53"/>
      <c r="H65" s="5">
        <v>28752</v>
      </c>
      <c r="I65" s="5">
        <v>1268</v>
      </c>
      <c r="J65" s="5">
        <v>654</v>
      </c>
      <c r="K65" s="13"/>
      <c r="L65" s="5">
        <v>28752</v>
      </c>
      <c r="M65" s="5">
        <v>408</v>
      </c>
      <c r="N65" s="5">
        <v>654</v>
      </c>
    </row>
    <row r="66" spans="1:14">
      <c r="A66" s="5">
        <v>27216</v>
      </c>
      <c r="B66" s="49">
        <v>335</v>
      </c>
      <c r="C66" s="53"/>
      <c r="D66" s="5">
        <v>27216</v>
      </c>
      <c r="E66" s="50">
        <v>541</v>
      </c>
      <c r="F66" s="49">
        <v>335</v>
      </c>
      <c r="G66" s="53"/>
      <c r="H66" s="5">
        <v>27216</v>
      </c>
      <c r="I66" s="5">
        <v>540</v>
      </c>
      <c r="J66" s="5">
        <v>335</v>
      </c>
      <c r="K66" s="13"/>
      <c r="L66" s="5">
        <v>27216</v>
      </c>
      <c r="M66" s="5">
        <v>315</v>
      </c>
      <c r="N66" s="5">
        <v>335</v>
      </c>
    </row>
    <row r="67" spans="1:14">
      <c r="A67" s="5">
        <v>2352</v>
      </c>
      <c r="B67" s="49">
        <v>182</v>
      </c>
      <c r="C67" s="53"/>
      <c r="D67" s="5">
        <v>2352</v>
      </c>
      <c r="E67" s="50">
        <v>232</v>
      </c>
      <c r="F67" s="49">
        <v>182</v>
      </c>
      <c r="G67" s="53"/>
      <c r="H67" s="5">
        <v>2352</v>
      </c>
      <c r="I67" s="5">
        <v>258</v>
      </c>
      <c r="J67" s="5">
        <v>182</v>
      </c>
      <c r="K67" s="13"/>
      <c r="L67" s="5">
        <v>2352</v>
      </c>
      <c r="M67" s="5">
        <v>181</v>
      </c>
      <c r="N67" s="5">
        <v>182</v>
      </c>
    </row>
    <row r="68" spans="1:14">
      <c r="A68" s="5">
        <v>3416</v>
      </c>
      <c r="B68" s="49">
        <v>298</v>
      </c>
      <c r="C68" s="53"/>
      <c r="D68" s="5">
        <v>3416</v>
      </c>
      <c r="E68" s="50">
        <v>356</v>
      </c>
      <c r="F68" s="49">
        <v>298</v>
      </c>
      <c r="G68" s="53"/>
      <c r="H68" s="5">
        <v>3416</v>
      </c>
      <c r="I68" s="5">
        <v>641</v>
      </c>
      <c r="J68" s="5">
        <v>298</v>
      </c>
      <c r="K68" s="13"/>
      <c r="L68" s="5">
        <v>3416</v>
      </c>
      <c r="M68" s="5">
        <v>280</v>
      </c>
      <c r="N68" s="5">
        <v>298</v>
      </c>
    </row>
    <row r="69" spans="1:14">
      <c r="A69" s="5">
        <v>2149</v>
      </c>
      <c r="B69" s="49">
        <v>156</v>
      </c>
      <c r="C69" s="53"/>
      <c r="D69" s="5">
        <v>2149</v>
      </c>
      <c r="E69" s="50">
        <v>197</v>
      </c>
      <c r="F69" s="49">
        <v>156</v>
      </c>
      <c r="G69" s="53"/>
      <c r="H69" s="5">
        <v>2149</v>
      </c>
      <c r="I69" s="5">
        <v>219</v>
      </c>
      <c r="J69" s="5">
        <v>156</v>
      </c>
      <c r="K69" s="13"/>
      <c r="L69" s="5">
        <v>2149</v>
      </c>
      <c r="M69" s="5">
        <v>161</v>
      </c>
      <c r="N69" s="5">
        <v>156</v>
      </c>
    </row>
    <row r="70" spans="1:14">
      <c r="A70" s="5">
        <v>53456</v>
      </c>
      <c r="B70" s="49">
        <v>995</v>
      </c>
      <c r="C70" s="53"/>
      <c r="D70" s="5">
        <v>53456</v>
      </c>
      <c r="E70" s="50">
        <v>1576</v>
      </c>
      <c r="F70" s="49">
        <v>995</v>
      </c>
      <c r="G70" s="53"/>
      <c r="H70" s="5">
        <v>53456</v>
      </c>
      <c r="I70" s="5">
        <v>1469</v>
      </c>
      <c r="J70" s="5">
        <v>995</v>
      </c>
      <c r="K70" s="13"/>
      <c r="L70" s="5">
        <v>53456</v>
      </c>
      <c r="M70" s="5">
        <v>884</v>
      </c>
      <c r="N70" s="5">
        <v>995</v>
      </c>
    </row>
    <row r="71" spans="1:14">
      <c r="A71" s="5">
        <v>2168</v>
      </c>
      <c r="B71" s="49">
        <v>168</v>
      </c>
      <c r="C71" s="53"/>
      <c r="D71" s="5">
        <v>2168</v>
      </c>
      <c r="E71" s="50">
        <v>211</v>
      </c>
      <c r="F71" s="49">
        <v>168</v>
      </c>
      <c r="G71" s="53"/>
      <c r="H71" s="5">
        <v>2168</v>
      </c>
      <c r="I71" s="5">
        <v>202</v>
      </c>
      <c r="J71" s="5">
        <v>168</v>
      </c>
      <c r="K71" s="13"/>
      <c r="L71" s="5">
        <v>2168</v>
      </c>
      <c r="M71" s="5">
        <v>171</v>
      </c>
      <c r="N71" s="5">
        <v>168</v>
      </c>
    </row>
    <row r="72" spans="1:14">
      <c r="A72" s="5">
        <v>3102</v>
      </c>
      <c r="B72" s="49">
        <v>288</v>
      </c>
      <c r="C72" s="53"/>
      <c r="D72" s="5">
        <v>3102</v>
      </c>
      <c r="E72" s="50">
        <v>360</v>
      </c>
      <c r="F72" s="49">
        <v>288</v>
      </c>
      <c r="G72" s="53"/>
      <c r="H72" s="5">
        <v>3102</v>
      </c>
      <c r="I72" s="5">
        <v>512</v>
      </c>
      <c r="J72" s="5">
        <v>288</v>
      </c>
      <c r="K72" s="13"/>
      <c r="L72" s="5">
        <v>3102</v>
      </c>
      <c r="M72" s="5">
        <v>275</v>
      </c>
      <c r="N72" s="5">
        <v>288</v>
      </c>
    </row>
    <row r="73" spans="1:14">
      <c r="A73" s="5">
        <v>39344</v>
      </c>
      <c r="B73" s="49">
        <v>460</v>
      </c>
      <c r="C73" s="53"/>
      <c r="D73" s="5">
        <v>39344</v>
      </c>
      <c r="E73" s="50">
        <v>588</v>
      </c>
      <c r="F73" s="49">
        <v>460</v>
      </c>
      <c r="G73" s="53"/>
      <c r="H73" s="5">
        <v>39344</v>
      </c>
      <c r="I73" s="5">
        <v>695</v>
      </c>
      <c r="J73" s="5">
        <v>460</v>
      </c>
      <c r="K73" s="13"/>
      <c r="L73" s="5">
        <v>39344</v>
      </c>
      <c r="M73" s="5">
        <v>336</v>
      </c>
      <c r="N73" s="5">
        <v>460</v>
      </c>
    </row>
    <row r="74" spans="1:14">
      <c r="A74" s="5">
        <v>100768</v>
      </c>
      <c r="B74" s="49">
        <v>1735</v>
      </c>
      <c r="C74" s="53"/>
      <c r="D74" s="5">
        <v>100768</v>
      </c>
      <c r="E74" s="50">
        <v>2101</v>
      </c>
      <c r="F74" s="49">
        <v>1735</v>
      </c>
      <c r="G74" s="53"/>
      <c r="H74" s="5">
        <v>100768</v>
      </c>
      <c r="I74" s="5">
        <v>2331</v>
      </c>
      <c r="J74" s="5">
        <v>1735</v>
      </c>
      <c r="K74" s="13"/>
      <c r="L74" s="5">
        <v>100768</v>
      </c>
      <c r="M74" s="5">
        <v>885</v>
      </c>
      <c r="N74" s="5">
        <v>1735</v>
      </c>
    </row>
    <row r="75" spans="1:14">
      <c r="A75" s="5">
        <v>9056</v>
      </c>
      <c r="B75" s="49">
        <v>847</v>
      </c>
      <c r="C75" s="53"/>
      <c r="D75" s="5">
        <v>9056</v>
      </c>
      <c r="E75" s="50">
        <v>1006</v>
      </c>
      <c r="F75" s="49">
        <v>847</v>
      </c>
      <c r="G75" s="53"/>
      <c r="H75" s="5">
        <v>9056</v>
      </c>
      <c r="I75" s="5">
        <v>1153</v>
      </c>
      <c r="J75" s="5">
        <v>847</v>
      </c>
      <c r="K75" s="13"/>
      <c r="L75" s="5">
        <v>9056</v>
      </c>
      <c r="M75" s="5">
        <v>740</v>
      </c>
      <c r="N75" s="5">
        <v>847</v>
      </c>
    </row>
    <row r="76" spans="1:14">
      <c r="A76" s="5">
        <v>11444</v>
      </c>
      <c r="B76" s="49">
        <v>418</v>
      </c>
      <c r="C76" s="53"/>
      <c r="D76" s="5">
        <v>11444</v>
      </c>
      <c r="E76" s="50">
        <v>555</v>
      </c>
      <c r="F76" s="49">
        <v>418</v>
      </c>
      <c r="G76" s="53"/>
      <c r="H76" s="5">
        <v>11444</v>
      </c>
      <c r="I76" s="5">
        <v>717</v>
      </c>
      <c r="J76" s="5">
        <v>418</v>
      </c>
      <c r="K76" s="13"/>
      <c r="L76" s="5">
        <v>11444</v>
      </c>
      <c r="M76" s="5">
        <v>438</v>
      </c>
      <c r="N76" s="5">
        <v>418</v>
      </c>
    </row>
    <row r="77" spans="1:14">
      <c r="A77" s="5">
        <v>13544</v>
      </c>
      <c r="B77" s="49">
        <v>458</v>
      </c>
      <c r="C77" s="53"/>
      <c r="D77" s="5">
        <v>13544</v>
      </c>
      <c r="E77" s="50">
        <v>517</v>
      </c>
      <c r="F77" s="49">
        <v>458</v>
      </c>
      <c r="G77" s="53"/>
      <c r="H77" s="5">
        <v>13544</v>
      </c>
      <c r="I77" s="5">
        <v>667</v>
      </c>
      <c r="J77" s="5">
        <v>458</v>
      </c>
      <c r="K77" s="13"/>
      <c r="L77" s="5">
        <v>13544</v>
      </c>
      <c r="M77" s="5">
        <v>447</v>
      </c>
      <c r="N77" s="5">
        <v>458</v>
      </c>
    </row>
    <row r="78" spans="1:14">
      <c r="A78" s="5">
        <v>37376</v>
      </c>
      <c r="B78" s="49">
        <v>808</v>
      </c>
      <c r="C78" s="53"/>
      <c r="D78" s="5">
        <v>37376</v>
      </c>
      <c r="E78" s="50">
        <v>1150</v>
      </c>
      <c r="F78" s="49">
        <v>808</v>
      </c>
      <c r="G78" s="53"/>
      <c r="H78" s="5">
        <v>37376</v>
      </c>
      <c r="I78" s="5">
        <v>1341</v>
      </c>
      <c r="J78" s="5">
        <v>808</v>
      </c>
      <c r="K78" s="13"/>
      <c r="L78" s="5">
        <v>37376</v>
      </c>
      <c r="M78" s="5">
        <v>724</v>
      </c>
      <c r="N78" s="5">
        <v>808</v>
      </c>
    </row>
    <row r="79" spans="1:14">
      <c r="A79" s="5">
        <v>1228</v>
      </c>
      <c r="B79" s="49">
        <v>17</v>
      </c>
      <c r="C79" s="53"/>
      <c r="D79" s="5">
        <v>1228</v>
      </c>
      <c r="E79" s="50">
        <v>17</v>
      </c>
      <c r="F79" s="49">
        <v>17</v>
      </c>
      <c r="G79" s="53"/>
      <c r="H79" s="5">
        <v>1228</v>
      </c>
      <c r="I79" s="5">
        <v>19</v>
      </c>
      <c r="J79" s="5">
        <v>17</v>
      </c>
      <c r="K79" s="13"/>
      <c r="L79" s="5">
        <v>1228</v>
      </c>
      <c r="M79" s="5">
        <v>17</v>
      </c>
      <c r="N79" s="5">
        <v>17</v>
      </c>
    </row>
    <row r="80" spans="1:14">
      <c r="A80" s="5">
        <v>22984</v>
      </c>
      <c r="B80" s="49">
        <v>374</v>
      </c>
      <c r="C80" s="53"/>
      <c r="D80" s="5">
        <v>22984</v>
      </c>
      <c r="E80" s="50">
        <v>438</v>
      </c>
      <c r="F80" s="49">
        <v>374</v>
      </c>
      <c r="G80" s="53"/>
      <c r="H80" s="5">
        <v>22984</v>
      </c>
      <c r="I80" s="5">
        <v>542</v>
      </c>
      <c r="J80" s="5">
        <v>374</v>
      </c>
      <c r="K80" s="13"/>
      <c r="L80" s="5">
        <v>22984</v>
      </c>
      <c r="M80" s="5">
        <v>262</v>
      </c>
      <c r="N80" s="5">
        <v>374</v>
      </c>
    </row>
    <row r="81" spans="1:14">
      <c r="A81" s="5">
        <v>1445</v>
      </c>
      <c r="B81" s="49">
        <v>167</v>
      </c>
      <c r="C81" s="53"/>
      <c r="D81" s="5">
        <v>1445</v>
      </c>
      <c r="E81" s="50">
        <v>217</v>
      </c>
      <c r="F81" s="49">
        <v>167</v>
      </c>
      <c r="G81" s="53"/>
      <c r="H81" s="5">
        <v>1445</v>
      </c>
      <c r="I81" s="5">
        <v>211</v>
      </c>
      <c r="J81" s="5">
        <v>167</v>
      </c>
      <c r="K81" s="13"/>
      <c r="L81" s="5">
        <v>1445</v>
      </c>
      <c r="M81" s="5">
        <v>154</v>
      </c>
      <c r="N81" s="5">
        <v>167</v>
      </c>
    </row>
    <row r="82" spans="1:14">
      <c r="A82" s="5">
        <v>3754</v>
      </c>
      <c r="B82" s="49">
        <v>640</v>
      </c>
      <c r="C82" s="53"/>
      <c r="D82" s="5">
        <v>3754</v>
      </c>
      <c r="E82" s="50">
        <v>658</v>
      </c>
      <c r="F82" s="49">
        <v>640</v>
      </c>
      <c r="G82" s="53"/>
      <c r="H82" s="5">
        <v>3754</v>
      </c>
      <c r="I82" s="5">
        <v>2085</v>
      </c>
      <c r="J82" s="5">
        <v>640</v>
      </c>
      <c r="K82" s="13"/>
      <c r="L82" s="5">
        <v>3754</v>
      </c>
      <c r="M82" s="5">
        <v>598</v>
      </c>
      <c r="N82" s="5">
        <v>640</v>
      </c>
    </row>
    <row r="83" spans="1:14">
      <c r="A83" s="5">
        <v>8728</v>
      </c>
      <c r="B83" s="49">
        <v>2235</v>
      </c>
      <c r="C83" s="53"/>
      <c r="D83" s="5">
        <v>8728</v>
      </c>
      <c r="E83" s="50">
        <v>2295</v>
      </c>
      <c r="F83" s="49">
        <v>2235</v>
      </c>
      <c r="G83" s="53"/>
      <c r="H83" s="5">
        <v>8728</v>
      </c>
      <c r="I83" s="5">
        <v>2828</v>
      </c>
      <c r="J83" s="5">
        <v>2235</v>
      </c>
      <c r="K83" s="13"/>
      <c r="L83" s="5">
        <v>8728</v>
      </c>
      <c r="M83" s="5">
        <v>2099</v>
      </c>
      <c r="N83" s="5">
        <v>2235</v>
      </c>
    </row>
    <row r="84" spans="1:14">
      <c r="A84" s="5">
        <v>5990</v>
      </c>
      <c r="B84" s="49">
        <v>361</v>
      </c>
      <c r="C84" s="53"/>
      <c r="D84" s="5">
        <v>5990</v>
      </c>
      <c r="E84" s="50">
        <v>657</v>
      </c>
      <c r="F84" s="49">
        <v>361</v>
      </c>
      <c r="G84" s="53"/>
      <c r="H84" s="5">
        <v>5990</v>
      </c>
      <c r="I84" s="5">
        <v>512</v>
      </c>
      <c r="J84" s="5">
        <v>361</v>
      </c>
      <c r="K84" s="13"/>
      <c r="L84" s="5">
        <v>5990</v>
      </c>
      <c r="M84" s="5">
        <v>428</v>
      </c>
      <c r="N84" s="5">
        <v>361</v>
      </c>
    </row>
    <row r="85" spans="1:14">
      <c r="A85" s="5">
        <v>4582</v>
      </c>
      <c r="B85" s="49">
        <v>306</v>
      </c>
      <c r="C85" s="53"/>
      <c r="D85" s="5">
        <v>4582</v>
      </c>
      <c r="E85" s="50">
        <v>454</v>
      </c>
      <c r="F85" s="49">
        <v>306</v>
      </c>
      <c r="G85" s="53"/>
      <c r="H85" s="5">
        <v>4582</v>
      </c>
      <c r="I85" s="5">
        <v>431</v>
      </c>
      <c r="J85" s="5">
        <v>306</v>
      </c>
      <c r="K85" s="13"/>
      <c r="L85" s="5">
        <v>4582</v>
      </c>
      <c r="M85" s="5">
        <v>305</v>
      </c>
      <c r="N85" s="5">
        <v>306</v>
      </c>
    </row>
    <row r="86" spans="1:14">
      <c r="A86" s="5">
        <v>2938</v>
      </c>
      <c r="B86" s="49">
        <v>243</v>
      </c>
      <c r="C86" s="53"/>
      <c r="D86" s="5">
        <v>2938</v>
      </c>
      <c r="E86" s="50">
        <v>321</v>
      </c>
      <c r="F86" s="49">
        <v>243</v>
      </c>
      <c r="G86" s="53"/>
      <c r="H86" s="5">
        <v>2938</v>
      </c>
      <c r="I86" s="5">
        <v>379</v>
      </c>
      <c r="J86" s="5">
        <v>243</v>
      </c>
      <c r="K86" s="13"/>
      <c r="L86" s="5">
        <v>2938</v>
      </c>
      <c r="M86" s="5">
        <v>236</v>
      </c>
      <c r="N86" s="5">
        <v>243</v>
      </c>
    </row>
    <row r="87" spans="1:14">
      <c r="A87" s="5">
        <v>6692</v>
      </c>
      <c r="B87" s="49">
        <v>108</v>
      </c>
      <c r="C87" s="53"/>
      <c r="D87" s="5">
        <v>6692</v>
      </c>
      <c r="E87" s="50">
        <v>199</v>
      </c>
      <c r="F87" s="49">
        <v>108</v>
      </c>
      <c r="G87" s="53"/>
      <c r="H87" s="5">
        <v>6692</v>
      </c>
      <c r="I87" s="5">
        <v>141</v>
      </c>
      <c r="J87" s="5">
        <v>108</v>
      </c>
      <c r="K87" s="13"/>
      <c r="L87" s="5">
        <v>6692</v>
      </c>
      <c r="M87" s="5">
        <v>156</v>
      </c>
      <c r="N87" s="5">
        <v>108</v>
      </c>
    </row>
    <row r="88" spans="1:14">
      <c r="A88" s="5">
        <v>2566</v>
      </c>
      <c r="B88" s="49">
        <v>280</v>
      </c>
      <c r="C88" s="53"/>
      <c r="D88" s="5">
        <v>2566</v>
      </c>
      <c r="E88" s="50">
        <v>384</v>
      </c>
      <c r="F88" s="49">
        <v>280</v>
      </c>
      <c r="G88" s="53"/>
      <c r="H88" s="5">
        <v>2566</v>
      </c>
      <c r="I88" s="5">
        <v>469</v>
      </c>
      <c r="J88" s="5">
        <v>280</v>
      </c>
      <c r="K88" s="13"/>
      <c r="L88" s="5">
        <v>2566</v>
      </c>
      <c r="M88" s="5">
        <v>266</v>
      </c>
      <c r="N88" s="5">
        <v>280</v>
      </c>
    </row>
    <row r="89" spans="1:14">
      <c r="A89" s="5">
        <v>21176</v>
      </c>
      <c r="B89" s="49">
        <v>228</v>
      </c>
      <c r="C89" s="53"/>
      <c r="D89" s="5">
        <v>21176</v>
      </c>
      <c r="E89" s="50">
        <v>330</v>
      </c>
      <c r="F89" s="49">
        <v>228</v>
      </c>
      <c r="G89" s="53"/>
      <c r="H89" s="5">
        <v>21176</v>
      </c>
      <c r="I89" s="5">
        <v>329</v>
      </c>
      <c r="J89" s="5">
        <v>228</v>
      </c>
      <c r="K89" s="13"/>
      <c r="L89" s="5">
        <v>21176</v>
      </c>
      <c r="M89" s="5">
        <v>185</v>
      </c>
      <c r="N89" s="5">
        <v>228</v>
      </c>
    </row>
    <row r="90" spans="1:14">
      <c r="A90" s="5">
        <v>4012</v>
      </c>
      <c r="B90" s="49">
        <v>319</v>
      </c>
      <c r="C90" s="53"/>
      <c r="D90" s="5">
        <v>4012</v>
      </c>
      <c r="E90" s="50">
        <v>550</v>
      </c>
      <c r="F90" s="49">
        <v>319</v>
      </c>
      <c r="G90" s="53"/>
      <c r="H90" s="5">
        <v>4012</v>
      </c>
      <c r="I90" s="5">
        <v>477</v>
      </c>
      <c r="J90" s="5">
        <v>319</v>
      </c>
      <c r="K90" s="13"/>
      <c r="L90" s="5">
        <v>4012</v>
      </c>
      <c r="M90" s="5">
        <v>403</v>
      </c>
      <c r="N90" s="5">
        <v>319</v>
      </c>
    </row>
    <row r="91" spans="1:14">
      <c r="A91" s="5">
        <v>1531</v>
      </c>
      <c r="B91" s="49">
        <v>189</v>
      </c>
      <c r="C91" s="53"/>
      <c r="D91" s="5">
        <v>1531</v>
      </c>
      <c r="E91" s="50">
        <v>212</v>
      </c>
      <c r="F91" s="49">
        <v>189</v>
      </c>
      <c r="G91" s="53"/>
      <c r="H91" s="5">
        <v>1531</v>
      </c>
      <c r="I91" s="5">
        <v>1359</v>
      </c>
      <c r="J91" s="5">
        <v>189</v>
      </c>
      <c r="K91" s="13"/>
      <c r="L91" s="5">
        <v>1531</v>
      </c>
      <c r="M91" s="5">
        <v>143</v>
      </c>
      <c r="N91" s="5">
        <v>189</v>
      </c>
    </row>
    <row r="92" spans="1:14">
      <c r="A92" s="5">
        <v>2938</v>
      </c>
      <c r="B92" s="49">
        <v>283</v>
      </c>
      <c r="C92" s="53"/>
      <c r="D92" s="5">
        <v>2938</v>
      </c>
      <c r="E92" s="50">
        <v>374</v>
      </c>
      <c r="F92" s="49">
        <v>283</v>
      </c>
      <c r="G92" s="53"/>
      <c r="H92" s="5">
        <v>2938</v>
      </c>
      <c r="I92" s="5">
        <v>483</v>
      </c>
      <c r="J92" s="5">
        <v>283</v>
      </c>
      <c r="K92" s="13"/>
      <c r="L92" s="5">
        <v>2938</v>
      </c>
      <c r="M92" s="5">
        <v>287</v>
      </c>
      <c r="N92" s="5">
        <v>283</v>
      </c>
    </row>
    <row r="93" spans="1:14">
      <c r="A93" s="5">
        <v>24720</v>
      </c>
      <c r="B93" s="49">
        <v>564</v>
      </c>
      <c r="C93" s="53"/>
      <c r="D93" s="5">
        <v>24720</v>
      </c>
      <c r="E93" s="50">
        <v>845</v>
      </c>
      <c r="F93" s="49">
        <v>564</v>
      </c>
      <c r="G93" s="53"/>
      <c r="H93" s="5">
        <v>24720</v>
      </c>
      <c r="I93" s="5">
        <v>850</v>
      </c>
      <c r="J93" s="5">
        <v>564</v>
      </c>
      <c r="K93" s="13"/>
      <c r="L93" s="5">
        <v>24720</v>
      </c>
      <c r="M93" s="5">
        <v>504</v>
      </c>
      <c r="N93" s="5">
        <v>564</v>
      </c>
    </row>
    <row r="94" spans="1:14">
      <c r="A94" s="5">
        <v>2219</v>
      </c>
      <c r="B94" s="49">
        <v>220</v>
      </c>
      <c r="C94" s="53"/>
      <c r="D94" s="5">
        <v>2219</v>
      </c>
      <c r="E94" s="50">
        <v>287</v>
      </c>
      <c r="F94" s="49">
        <v>220</v>
      </c>
      <c r="G94" s="53"/>
      <c r="H94" s="5">
        <v>2219</v>
      </c>
      <c r="I94" s="5">
        <v>329</v>
      </c>
      <c r="J94" s="5">
        <v>220</v>
      </c>
      <c r="K94" s="13"/>
      <c r="L94" s="5">
        <v>2219</v>
      </c>
      <c r="M94" s="5">
        <v>221</v>
      </c>
      <c r="N94" s="5">
        <v>220</v>
      </c>
    </row>
    <row r="95" spans="1:14">
      <c r="A95" s="5">
        <v>4732</v>
      </c>
      <c r="B95" s="49">
        <v>352</v>
      </c>
      <c r="C95" s="53"/>
      <c r="D95" s="5">
        <v>4732</v>
      </c>
      <c r="E95" s="50">
        <v>607</v>
      </c>
      <c r="F95" s="49">
        <v>352</v>
      </c>
      <c r="G95" s="53"/>
      <c r="H95" s="5">
        <v>4732</v>
      </c>
      <c r="I95" s="5">
        <v>518</v>
      </c>
      <c r="J95" s="5">
        <v>352</v>
      </c>
      <c r="K95" s="13"/>
      <c r="L95" s="5">
        <v>4732</v>
      </c>
      <c r="M95" s="5">
        <v>445</v>
      </c>
      <c r="N95" s="5">
        <v>352</v>
      </c>
    </row>
    <row r="96" spans="1:14">
      <c r="A96" s="5">
        <v>2225</v>
      </c>
      <c r="B96" s="49">
        <v>216</v>
      </c>
      <c r="C96" s="53"/>
      <c r="D96" s="5">
        <v>2225</v>
      </c>
      <c r="E96" s="50">
        <v>310</v>
      </c>
      <c r="F96" s="49">
        <v>216</v>
      </c>
      <c r="G96" s="53"/>
      <c r="H96" s="5">
        <v>2225</v>
      </c>
      <c r="I96" s="5">
        <v>289</v>
      </c>
      <c r="J96" s="5">
        <v>216</v>
      </c>
      <c r="K96" s="13"/>
      <c r="L96" s="5">
        <v>2225</v>
      </c>
      <c r="M96" s="5">
        <v>233</v>
      </c>
      <c r="N96" s="5">
        <v>216</v>
      </c>
    </row>
    <row r="97" spans="1:14">
      <c r="A97" s="5">
        <v>2626</v>
      </c>
      <c r="B97" s="49">
        <v>213</v>
      </c>
      <c r="C97" s="53"/>
      <c r="D97" s="5">
        <v>2626</v>
      </c>
      <c r="E97" s="50">
        <v>316</v>
      </c>
      <c r="F97" s="49">
        <v>213</v>
      </c>
      <c r="G97" s="53"/>
      <c r="H97" s="5">
        <v>2626</v>
      </c>
      <c r="I97" s="5">
        <v>299</v>
      </c>
      <c r="J97" s="5">
        <v>213</v>
      </c>
      <c r="K97" s="13"/>
      <c r="L97" s="5">
        <v>2626</v>
      </c>
      <c r="M97" s="5">
        <v>244</v>
      </c>
      <c r="N97" s="5">
        <v>213</v>
      </c>
    </row>
    <row r="98" spans="1:14">
      <c r="A98" s="5">
        <v>3090</v>
      </c>
      <c r="B98" s="49">
        <v>257</v>
      </c>
      <c r="C98" s="53"/>
      <c r="D98" s="5">
        <v>3090</v>
      </c>
      <c r="E98" s="50">
        <v>391</v>
      </c>
      <c r="F98" s="49">
        <v>257</v>
      </c>
      <c r="G98" s="53"/>
      <c r="H98" s="5">
        <v>3090</v>
      </c>
      <c r="I98" s="5">
        <v>360</v>
      </c>
      <c r="J98" s="5">
        <v>257</v>
      </c>
      <c r="K98" s="13"/>
      <c r="L98" s="5">
        <v>3090</v>
      </c>
      <c r="M98" s="5">
        <v>293</v>
      </c>
      <c r="N98" s="5">
        <v>257</v>
      </c>
    </row>
    <row r="99" spans="1:14">
      <c r="A99" s="5">
        <v>1101</v>
      </c>
      <c r="B99" s="49">
        <v>287</v>
      </c>
      <c r="C99" s="53"/>
      <c r="D99" s="5">
        <v>1101</v>
      </c>
      <c r="E99" s="50">
        <v>324</v>
      </c>
      <c r="F99" s="49">
        <v>287</v>
      </c>
      <c r="G99" s="53"/>
      <c r="H99" s="5">
        <v>1101</v>
      </c>
      <c r="I99" s="5">
        <v>2418</v>
      </c>
      <c r="J99" s="5">
        <v>287</v>
      </c>
      <c r="K99" s="13"/>
      <c r="L99" s="5">
        <v>1101</v>
      </c>
      <c r="M99" s="5">
        <v>220</v>
      </c>
      <c r="N99" s="5">
        <v>287</v>
      </c>
    </row>
    <row r="100" spans="1:14">
      <c r="A100" s="5">
        <v>2819</v>
      </c>
      <c r="B100" s="49">
        <v>218</v>
      </c>
      <c r="C100" s="53"/>
      <c r="D100" s="5">
        <v>2819</v>
      </c>
      <c r="E100" s="50">
        <v>318</v>
      </c>
      <c r="F100" s="49">
        <v>218</v>
      </c>
      <c r="G100" s="53"/>
      <c r="H100" s="5">
        <v>2819</v>
      </c>
      <c r="I100" s="5">
        <v>303</v>
      </c>
      <c r="J100" s="5">
        <v>218</v>
      </c>
      <c r="K100" s="13"/>
      <c r="L100" s="5">
        <v>2819</v>
      </c>
      <c r="M100" s="5">
        <v>240</v>
      </c>
      <c r="N100" s="5">
        <v>218</v>
      </c>
    </row>
    <row r="101" spans="1:14">
      <c r="A101" s="5">
        <v>12468</v>
      </c>
      <c r="B101" s="49">
        <v>1966</v>
      </c>
      <c r="C101" s="53"/>
      <c r="D101" s="5">
        <v>12468</v>
      </c>
      <c r="E101" s="50">
        <v>2143</v>
      </c>
      <c r="F101" s="49">
        <v>1966</v>
      </c>
      <c r="G101" s="53"/>
      <c r="H101" s="5">
        <v>12468</v>
      </c>
      <c r="I101" s="5">
        <v>2576</v>
      </c>
      <c r="J101" s="5">
        <v>1966</v>
      </c>
      <c r="K101" s="13"/>
      <c r="L101" s="5">
        <v>12468</v>
      </c>
      <c r="M101" s="5">
        <v>1661</v>
      </c>
      <c r="N101" s="5">
        <v>1966</v>
      </c>
    </row>
    <row r="102" spans="1:14">
      <c r="A102" s="5">
        <v>12776</v>
      </c>
      <c r="B102" s="49">
        <v>539</v>
      </c>
      <c r="C102" s="53"/>
      <c r="D102" s="5">
        <v>12776</v>
      </c>
      <c r="E102" s="50">
        <v>785</v>
      </c>
      <c r="F102" s="49">
        <v>539</v>
      </c>
      <c r="G102" s="53"/>
      <c r="H102" s="5">
        <v>12776</v>
      </c>
      <c r="I102" s="5">
        <v>881</v>
      </c>
      <c r="J102" s="5">
        <v>539</v>
      </c>
      <c r="K102" s="13"/>
      <c r="L102" s="5">
        <v>12776</v>
      </c>
      <c r="M102" s="5">
        <v>575</v>
      </c>
      <c r="N102" s="5">
        <v>539</v>
      </c>
    </row>
    <row r="103" spans="1:14">
      <c r="A103" s="5">
        <v>1357</v>
      </c>
      <c r="B103" s="49">
        <v>37</v>
      </c>
      <c r="C103" s="53"/>
      <c r="D103" s="5">
        <v>1357</v>
      </c>
      <c r="E103" s="50">
        <v>37</v>
      </c>
      <c r="F103" s="49">
        <v>37</v>
      </c>
      <c r="G103" s="53"/>
      <c r="H103" s="5">
        <v>1357</v>
      </c>
      <c r="I103" s="5">
        <v>55</v>
      </c>
      <c r="J103" s="5">
        <v>37</v>
      </c>
      <c r="K103" s="13"/>
      <c r="L103" s="5">
        <v>1357</v>
      </c>
      <c r="M103" s="5">
        <v>32</v>
      </c>
      <c r="N103" s="5">
        <v>37</v>
      </c>
    </row>
    <row r="104" spans="1:14">
      <c r="A104" s="5">
        <v>68896</v>
      </c>
      <c r="B104" s="49">
        <v>1326</v>
      </c>
      <c r="C104" s="53"/>
      <c r="D104" s="5">
        <v>68896</v>
      </c>
      <c r="E104" s="50">
        <v>2624</v>
      </c>
      <c r="F104" s="49">
        <v>1326</v>
      </c>
      <c r="G104" s="53"/>
      <c r="H104" s="5">
        <v>68896</v>
      </c>
      <c r="I104" s="5">
        <v>1952</v>
      </c>
      <c r="J104" s="5">
        <v>1326</v>
      </c>
      <c r="K104" s="13"/>
      <c r="L104" s="5">
        <v>68896</v>
      </c>
      <c r="M104" s="5">
        <v>1354</v>
      </c>
      <c r="N104" s="5">
        <v>1326</v>
      </c>
    </row>
    <row r="105" spans="1:14">
      <c r="A105" s="5">
        <v>1711</v>
      </c>
      <c r="B105" s="49">
        <v>245</v>
      </c>
      <c r="C105" s="53"/>
      <c r="D105" s="5">
        <v>1711</v>
      </c>
      <c r="E105" s="50">
        <v>288</v>
      </c>
      <c r="F105" s="49">
        <v>245</v>
      </c>
      <c r="G105" s="53"/>
      <c r="H105" s="5">
        <v>1711</v>
      </c>
      <c r="I105" s="5">
        <v>339</v>
      </c>
      <c r="J105" s="5">
        <v>245</v>
      </c>
      <c r="K105" s="13"/>
      <c r="L105" s="5">
        <v>1711</v>
      </c>
      <c r="M105" s="5">
        <v>205</v>
      </c>
      <c r="N105" s="5">
        <v>245</v>
      </c>
    </row>
    <row r="106" spans="1:14">
      <c r="A106" s="5">
        <v>1388</v>
      </c>
      <c r="B106" s="49">
        <v>219</v>
      </c>
      <c r="C106" s="53"/>
      <c r="D106" s="5">
        <v>1388</v>
      </c>
      <c r="E106" s="50">
        <v>224</v>
      </c>
      <c r="F106" s="49">
        <v>219</v>
      </c>
      <c r="G106" s="53"/>
      <c r="H106" s="5">
        <v>1388</v>
      </c>
      <c r="I106" s="5">
        <v>931</v>
      </c>
      <c r="J106" s="5">
        <v>219</v>
      </c>
      <c r="K106" s="13"/>
      <c r="L106" s="5">
        <v>1388</v>
      </c>
      <c r="M106" s="5">
        <v>172</v>
      </c>
      <c r="N106" s="5">
        <v>219</v>
      </c>
    </row>
    <row r="107" spans="1:14">
      <c r="A107" s="5">
        <v>2645</v>
      </c>
      <c r="B107" s="49">
        <v>315</v>
      </c>
      <c r="C107" s="53"/>
      <c r="D107" s="5">
        <v>2645</v>
      </c>
      <c r="E107" s="50">
        <v>357</v>
      </c>
      <c r="F107" s="49">
        <v>315</v>
      </c>
      <c r="G107" s="53"/>
      <c r="H107" s="5">
        <v>2645</v>
      </c>
      <c r="I107" s="5">
        <v>482</v>
      </c>
      <c r="J107" s="5">
        <v>315</v>
      </c>
      <c r="K107" s="13"/>
      <c r="L107" s="5">
        <v>2645</v>
      </c>
      <c r="M107" s="5">
        <v>265</v>
      </c>
      <c r="N107" s="5">
        <v>315</v>
      </c>
    </row>
    <row r="108" spans="1:14">
      <c r="A108" s="5">
        <v>70144</v>
      </c>
      <c r="B108" s="49">
        <v>2628</v>
      </c>
      <c r="C108" s="53"/>
      <c r="D108" s="5">
        <v>70144</v>
      </c>
      <c r="E108" s="50">
        <v>3216</v>
      </c>
      <c r="F108" s="49">
        <v>2628</v>
      </c>
      <c r="G108" s="53"/>
      <c r="H108" s="5">
        <v>70144</v>
      </c>
      <c r="I108" s="5">
        <v>4782</v>
      </c>
      <c r="J108" s="5">
        <v>2628</v>
      </c>
      <c r="K108" s="13"/>
      <c r="L108" s="5">
        <v>70144</v>
      </c>
      <c r="M108" s="5">
        <v>1542</v>
      </c>
      <c r="N108" s="5">
        <v>2628</v>
      </c>
    </row>
    <row r="109" spans="1:14">
      <c r="A109" s="5">
        <v>3674</v>
      </c>
      <c r="B109" s="49">
        <v>330</v>
      </c>
      <c r="C109" s="53"/>
      <c r="D109" s="5">
        <v>3674</v>
      </c>
      <c r="E109" s="50">
        <v>452</v>
      </c>
      <c r="F109" s="49">
        <v>330</v>
      </c>
      <c r="G109" s="53"/>
      <c r="H109" s="5">
        <v>3674</v>
      </c>
      <c r="I109" s="5">
        <v>487</v>
      </c>
      <c r="J109" s="5">
        <v>330</v>
      </c>
      <c r="K109" s="13"/>
      <c r="L109" s="5">
        <v>3674</v>
      </c>
      <c r="M109" s="5">
        <v>328</v>
      </c>
      <c r="N109" s="5">
        <v>330</v>
      </c>
    </row>
    <row r="110" spans="1:14">
      <c r="A110" s="5">
        <v>9504</v>
      </c>
      <c r="B110" s="49">
        <v>1032</v>
      </c>
      <c r="C110" s="53"/>
      <c r="D110" s="5">
        <v>9504</v>
      </c>
      <c r="E110" s="50">
        <v>1132</v>
      </c>
      <c r="F110" s="49">
        <v>1032</v>
      </c>
      <c r="G110" s="53"/>
      <c r="H110" s="5">
        <v>9504</v>
      </c>
      <c r="I110" s="5">
        <v>1512</v>
      </c>
      <c r="J110" s="5">
        <v>1032</v>
      </c>
      <c r="K110" s="13"/>
      <c r="L110" s="5">
        <v>9504</v>
      </c>
      <c r="M110" s="5">
        <v>981</v>
      </c>
      <c r="N110" s="5">
        <v>1032</v>
      </c>
    </row>
    <row r="111" spans="1:14">
      <c r="A111" s="5">
        <v>2426</v>
      </c>
      <c r="B111" s="49">
        <v>237</v>
      </c>
      <c r="C111" s="53"/>
      <c r="D111" s="5">
        <v>2426</v>
      </c>
      <c r="E111" s="50">
        <v>320</v>
      </c>
      <c r="F111" s="49">
        <v>237</v>
      </c>
      <c r="G111" s="53"/>
      <c r="H111" s="5">
        <v>2426</v>
      </c>
      <c r="I111" s="5">
        <v>325</v>
      </c>
      <c r="J111" s="5">
        <v>237</v>
      </c>
      <c r="K111" s="13"/>
      <c r="L111" s="5">
        <v>2426</v>
      </c>
      <c r="M111" s="5">
        <v>248</v>
      </c>
      <c r="N111" s="5">
        <v>237</v>
      </c>
    </row>
    <row r="112" spans="1:14">
      <c r="A112" s="5">
        <v>13872</v>
      </c>
      <c r="B112" s="49">
        <v>2570</v>
      </c>
      <c r="C112" s="53"/>
      <c r="D112" s="5">
        <v>13872</v>
      </c>
      <c r="E112" s="50">
        <v>2664</v>
      </c>
      <c r="F112" s="49">
        <v>2570</v>
      </c>
      <c r="G112" s="53"/>
      <c r="H112" s="5">
        <v>13872</v>
      </c>
      <c r="I112" s="5">
        <v>3395</v>
      </c>
      <c r="J112" s="5">
        <v>2570</v>
      </c>
      <c r="K112" s="13"/>
      <c r="L112" s="5">
        <v>13872</v>
      </c>
      <c r="M112" s="5">
        <v>2252</v>
      </c>
      <c r="N112" s="5">
        <v>2570</v>
      </c>
    </row>
    <row r="113" spans="1:14">
      <c r="A113" s="5">
        <v>1673</v>
      </c>
      <c r="B113" s="49">
        <v>324</v>
      </c>
      <c r="C113" s="53"/>
      <c r="D113" s="5">
        <v>1673</v>
      </c>
      <c r="E113" s="50">
        <v>338</v>
      </c>
      <c r="F113" s="49">
        <v>324</v>
      </c>
      <c r="G113" s="53"/>
      <c r="H113" s="5">
        <v>1673</v>
      </c>
      <c r="I113" s="5">
        <v>1619</v>
      </c>
      <c r="J113" s="5">
        <v>324</v>
      </c>
      <c r="K113" s="13"/>
      <c r="L113" s="5">
        <v>1673</v>
      </c>
      <c r="M113" s="5">
        <v>268</v>
      </c>
      <c r="N113" s="5">
        <v>324</v>
      </c>
    </row>
    <row r="114" spans="1:14">
      <c r="A114" s="5">
        <v>2428</v>
      </c>
      <c r="B114" s="49">
        <v>238</v>
      </c>
      <c r="C114" s="53"/>
      <c r="D114" s="5">
        <v>2428</v>
      </c>
      <c r="E114" s="50">
        <v>311</v>
      </c>
      <c r="F114" s="49">
        <v>238</v>
      </c>
      <c r="G114" s="53"/>
      <c r="H114" s="5">
        <v>2428</v>
      </c>
      <c r="I114" s="5">
        <v>323</v>
      </c>
      <c r="J114" s="5">
        <v>238</v>
      </c>
      <c r="K114" s="13"/>
      <c r="L114" s="5">
        <v>2428</v>
      </c>
      <c r="M114" s="5">
        <v>236</v>
      </c>
      <c r="N114" s="5">
        <v>238</v>
      </c>
    </row>
    <row r="115" spans="1:14">
      <c r="A115" s="5">
        <v>2227</v>
      </c>
      <c r="B115" s="49">
        <v>314</v>
      </c>
      <c r="C115" s="53"/>
      <c r="D115" s="5">
        <v>2227</v>
      </c>
      <c r="E115" s="50">
        <v>369</v>
      </c>
      <c r="F115" s="49">
        <v>314</v>
      </c>
      <c r="G115" s="53"/>
      <c r="H115" s="5">
        <v>2227</v>
      </c>
      <c r="I115" s="5">
        <v>430</v>
      </c>
      <c r="J115" s="5">
        <v>314</v>
      </c>
      <c r="K115" s="13"/>
      <c r="L115" s="5">
        <v>2227</v>
      </c>
      <c r="M115" s="5">
        <v>306</v>
      </c>
      <c r="N115" s="5">
        <v>314</v>
      </c>
    </row>
    <row r="116" spans="1:14">
      <c r="A116" s="5">
        <v>1592</v>
      </c>
      <c r="B116" s="49">
        <v>356</v>
      </c>
      <c r="C116" s="53"/>
      <c r="D116" s="5">
        <v>1592</v>
      </c>
      <c r="E116" s="50">
        <v>370</v>
      </c>
      <c r="F116" s="49">
        <v>356</v>
      </c>
      <c r="G116" s="53"/>
      <c r="H116" s="5">
        <v>1592</v>
      </c>
      <c r="I116" s="5">
        <v>414</v>
      </c>
      <c r="J116" s="5">
        <v>356</v>
      </c>
      <c r="K116" s="13"/>
      <c r="L116" s="5">
        <v>1592</v>
      </c>
      <c r="M116" s="5">
        <v>327</v>
      </c>
      <c r="N116" s="5">
        <v>356</v>
      </c>
    </row>
    <row r="117" spans="1:14">
      <c r="A117" s="5">
        <v>813</v>
      </c>
      <c r="B117" s="49">
        <v>319</v>
      </c>
      <c r="C117" s="53"/>
      <c r="D117" s="5">
        <v>813</v>
      </c>
      <c r="E117" s="50">
        <v>323</v>
      </c>
      <c r="F117" s="49">
        <v>319</v>
      </c>
      <c r="G117" s="53"/>
      <c r="H117" s="5">
        <v>813</v>
      </c>
      <c r="I117" s="5">
        <v>387</v>
      </c>
      <c r="J117" s="5">
        <v>319</v>
      </c>
      <c r="K117" s="13"/>
      <c r="L117" s="5">
        <v>813</v>
      </c>
      <c r="M117" s="5">
        <v>280</v>
      </c>
      <c r="N117" s="5">
        <v>319</v>
      </c>
    </row>
    <row r="118" spans="1:14">
      <c r="A118" s="5">
        <v>32208</v>
      </c>
      <c r="B118" s="49">
        <v>1490</v>
      </c>
      <c r="C118" s="53"/>
      <c r="D118" s="5">
        <v>32208</v>
      </c>
      <c r="E118" s="50">
        <v>1810</v>
      </c>
      <c r="F118" s="49">
        <v>1490</v>
      </c>
      <c r="G118" s="53"/>
      <c r="H118" s="5">
        <v>32208</v>
      </c>
      <c r="I118" s="5">
        <v>2286</v>
      </c>
      <c r="J118" s="5">
        <v>1490</v>
      </c>
      <c r="K118" s="13"/>
      <c r="L118" s="5">
        <v>32208</v>
      </c>
      <c r="M118" s="5">
        <v>1724</v>
      </c>
      <c r="N118" s="5">
        <v>1490</v>
      </c>
    </row>
    <row r="119" spans="1:14">
      <c r="A119" s="5">
        <v>729</v>
      </c>
      <c r="B119" s="49">
        <v>298</v>
      </c>
      <c r="C119" s="53"/>
      <c r="D119" s="5">
        <v>729</v>
      </c>
      <c r="E119" s="50">
        <v>303</v>
      </c>
      <c r="F119" s="49">
        <v>298</v>
      </c>
      <c r="G119" s="53"/>
      <c r="H119" s="5">
        <v>729</v>
      </c>
      <c r="I119" s="5">
        <v>331</v>
      </c>
      <c r="J119" s="5">
        <v>298</v>
      </c>
      <c r="K119" s="13"/>
      <c r="L119" s="5">
        <v>729</v>
      </c>
      <c r="M119" s="5">
        <v>262</v>
      </c>
      <c r="N119" s="5">
        <v>298</v>
      </c>
    </row>
    <row r="120" spans="1:14">
      <c r="A120" s="5">
        <v>834</v>
      </c>
      <c r="B120" s="49">
        <v>392</v>
      </c>
      <c r="C120" s="53"/>
      <c r="D120" s="5">
        <v>834</v>
      </c>
      <c r="E120" s="50">
        <v>399</v>
      </c>
      <c r="F120" s="49">
        <v>392</v>
      </c>
      <c r="G120" s="53"/>
      <c r="H120" s="5">
        <v>834</v>
      </c>
      <c r="I120" s="5">
        <v>510</v>
      </c>
      <c r="J120" s="5">
        <v>392</v>
      </c>
      <c r="K120" s="13"/>
      <c r="L120" s="5">
        <v>834</v>
      </c>
      <c r="M120" s="5">
        <v>351</v>
      </c>
      <c r="N120" s="5">
        <v>392</v>
      </c>
    </row>
    <row r="121" spans="1:14">
      <c r="A121" s="5">
        <v>786</v>
      </c>
      <c r="B121" s="49">
        <v>257</v>
      </c>
      <c r="C121" s="53"/>
      <c r="D121" s="5">
        <v>786</v>
      </c>
      <c r="E121" s="50">
        <v>263</v>
      </c>
      <c r="F121" s="49">
        <v>257</v>
      </c>
      <c r="G121" s="53"/>
      <c r="H121" s="5">
        <v>786</v>
      </c>
      <c r="I121" s="5">
        <v>318</v>
      </c>
      <c r="J121" s="5">
        <v>257</v>
      </c>
      <c r="K121" s="13"/>
      <c r="L121" s="5">
        <v>786</v>
      </c>
      <c r="M121" s="5">
        <v>222</v>
      </c>
      <c r="N121" s="5">
        <v>257</v>
      </c>
    </row>
    <row r="122" spans="1:14">
      <c r="A122" s="5">
        <v>15816</v>
      </c>
      <c r="B122" s="49">
        <v>2654</v>
      </c>
      <c r="C122" s="53"/>
      <c r="D122" s="5">
        <v>15816</v>
      </c>
      <c r="E122" s="50">
        <v>2733</v>
      </c>
      <c r="F122" s="49">
        <v>2654</v>
      </c>
      <c r="G122" s="53"/>
      <c r="H122" s="5">
        <v>15816</v>
      </c>
      <c r="I122" s="5">
        <v>3289</v>
      </c>
      <c r="J122" s="5">
        <v>2654</v>
      </c>
      <c r="K122" s="13"/>
      <c r="L122" s="5">
        <v>15816</v>
      </c>
      <c r="M122" s="5">
        <v>2361</v>
      </c>
      <c r="N122" s="5">
        <v>2654</v>
      </c>
    </row>
    <row r="123" spans="1:14">
      <c r="A123" s="5">
        <v>619</v>
      </c>
      <c r="B123" s="49">
        <v>254</v>
      </c>
      <c r="C123" s="53"/>
      <c r="D123" s="5">
        <v>619</v>
      </c>
      <c r="E123" s="50">
        <v>257</v>
      </c>
      <c r="F123" s="49">
        <v>254</v>
      </c>
      <c r="G123" s="53"/>
      <c r="H123" s="5">
        <v>619</v>
      </c>
      <c r="I123" s="5">
        <v>292</v>
      </c>
      <c r="J123" s="5">
        <v>254</v>
      </c>
      <c r="K123" s="13"/>
      <c r="L123" s="5">
        <v>619</v>
      </c>
      <c r="M123" s="5">
        <v>217</v>
      </c>
      <c r="N123" s="5">
        <v>254</v>
      </c>
    </row>
    <row r="124" spans="1:14">
      <c r="A124" s="5">
        <v>617</v>
      </c>
      <c r="B124" s="49">
        <v>223</v>
      </c>
      <c r="C124" s="53"/>
      <c r="D124" s="5">
        <v>617</v>
      </c>
      <c r="E124" s="50">
        <v>229</v>
      </c>
      <c r="F124" s="49">
        <v>223</v>
      </c>
      <c r="G124" s="53"/>
      <c r="H124" s="5">
        <v>617</v>
      </c>
      <c r="I124" s="5">
        <v>265</v>
      </c>
      <c r="J124" s="5">
        <v>223</v>
      </c>
      <c r="K124" s="13"/>
      <c r="L124" s="5">
        <v>617</v>
      </c>
      <c r="M124" s="5">
        <v>191</v>
      </c>
      <c r="N124" s="5">
        <v>223</v>
      </c>
    </row>
    <row r="125" spans="1:14">
      <c r="A125" s="5">
        <v>677</v>
      </c>
      <c r="B125" s="49">
        <v>228</v>
      </c>
      <c r="C125" s="53"/>
      <c r="D125" s="5">
        <v>677</v>
      </c>
      <c r="E125" s="50">
        <v>236</v>
      </c>
      <c r="F125" s="49">
        <v>228</v>
      </c>
      <c r="G125" s="53"/>
      <c r="H125" s="5">
        <v>677</v>
      </c>
      <c r="I125" s="5">
        <v>264</v>
      </c>
      <c r="J125" s="5">
        <v>228</v>
      </c>
      <c r="K125" s="13"/>
      <c r="L125" s="5">
        <v>677</v>
      </c>
      <c r="M125" s="5">
        <v>196</v>
      </c>
      <c r="N125" s="5">
        <v>228</v>
      </c>
    </row>
    <row r="126" spans="1:14">
      <c r="A126" s="5">
        <v>3366</v>
      </c>
      <c r="B126" s="49">
        <v>345</v>
      </c>
      <c r="C126" s="53"/>
      <c r="D126" s="5">
        <v>3366</v>
      </c>
      <c r="E126" s="50">
        <v>474</v>
      </c>
      <c r="F126" s="49">
        <v>345</v>
      </c>
      <c r="G126" s="53"/>
      <c r="H126" s="5">
        <v>3366</v>
      </c>
      <c r="I126" s="5">
        <v>495</v>
      </c>
      <c r="J126" s="5">
        <v>345</v>
      </c>
      <c r="K126" s="13"/>
      <c r="L126" s="5">
        <v>3366</v>
      </c>
      <c r="M126" s="5">
        <v>385</v>
      </c>
      <c r="N126" s="5">
        <v>345</v>
      </c>
    </row>
    <row r="127" spans="1:14">
      <c r="A127" s="5">
        <v>747</v>
      </c>
      <c r="B127" s="49">
        <v>220</v>
      </c>
      <c r="C127" s="53"/>
      <c r="D127" s="5">
        <v>747</v>
      </c>
      <c r="E127" s="50">
        <v>226</v>
      </c>
      <c r="F127" s="49">
        <v>220</v>
      </c>
      <c r="G127" s="53"/>
      <c r="H127" s="5">
        <v>747</v>
      </c>
      <c r="I127" s="5">
        <v>287</v>
      </c>
      <c r="J127" s="5">
        <v>220</v>
      </c>
      <c r="K127" s="13"/>
      <c r="L127" s="5">
        <v>747</v>
      </c>
      <c r="M127" s="5">
        <v>194</v>
      </c>
      <c r="N127" s="5">
        <v>220</v>
      </c>
    </row>
    <row r="128" spans="1:14">
      <c r="A128" s="5">
        <v>645</v>
      </c>
      <c r="B128" s="49">
        <v>192</v>
      </c>
      <c r="C128" s="53"/>
      <c r="D128" s="5">
        <v>645</v>
      </c>
      <c r="E128" s="50">
        <v>195</v>
      </c>
      <c r="F128" s="49">
        <v>192</v>
      </c>
      <c r="G128" s="53"/>
      <c r="H128" s="5">
        <v>645</v>
      </c>
      <c r="I128" s="5">
        <v>224</v>
      </c>
      <c r="J128" s="5">
        <v>192</v>
      </c>
      <c r="K128" s="13"/>
      <c r="L128" s="5">
        <v>645</v>
      </c>
      <c r="M128" s="5">
        <v>166</v>
      </c>
      <c r="N128" s="5">
        <v>192</v>
      </c>
    </row>
    <row r="129" spans="1:14">
      <c r="A129" s="5">
        <v>754</v>
      </c>
      <c r="B129" s="49">
        <v>205</v>
      </c>
      <c r="C129" s="53"/>
      <c r="D129" s="5">
        <v>754</v>
      </c>
      <c r="E129" s="50">
        <v>206</v>
      </c>
      <c r="F129" s="49">
        <v>205</v>
      </c>
      <c r="G129" s="53"/>
      <c r="H129" s="5">
        <v>754</v>
      </c>
      <c r="I129" s="5">
        <v>252</v>
      </c>
      <c r="J129" s="5">
        <v>205</v>
      </c>
      <c r="K129" s="13"/>
      <c r="L129" s="5">
        <v>754</v>
      </c>
      <c r="M129" s="5">
        <v>175</v>
      </c>
      <c r="N129" s="5">
        <v>205</v>
      </c>
    </row>
    <row r="130" spans="1:14">
      <c r="A130" s="5">
        <v>910</v>
      </c>
      <c r="B130" s="49">
        <v>201</v>
      </c>
      <c r="C130" s="53"/>
      <c r="D130" s="5">
        <v>910</v>
      </c>
      <c r="E130" s="50">
        <v>207</v>
      </c>
      <c r="F130" s="49">
        <v>201</v>
      </c>
      <c r="G130" s="53"/>
      <c r="H130" s="5">
        <v>910</v>
      </c>
      <c r="I130" s="5">
        <v>247</v>
      </c>
      <c r="J130" s="5">
        <v>201</v>
      </c>
      <c r="K130" s="13"/>
      <c r="L130" s="5">
        <v>910</v>
      </c>
      <c r="M130" s="5">
        <v>176</v>
      </c>
      <c r="N130" s="5">
        <v>201</v>
      </c>
    </row>
    <row r="131" spans="1:14">
      <c r="A131" s="5">
        <v>3906</v>
      </c>
      <c r="B131" s="49">
        <v>863</v>
      </c>
      <c r="C131" s="53"/>
      <c r="D131" s="5">
        <v>3906</v>
      </c>
      <c r="E131" s="50">
        <v>868</v>
      </c>
      <c r="F131" s="49">
        <v>863</v>
      </c>
      <c r="G131" s="53"/>
      <c r="H131" s="5">
        <v>3906</v>
      </c>
      <c r="I131" s="5">
        <v>2632</v>
      </c>
      <c r="J131" s="5">
        <v>863</v>
      </c>
      <c r="K131" s="13"/>
      <c r="L131" s="5">
        <v>3906</v>
      </c>
      <c r="M131" s="5">
        <v>774</v>
      </c>
      <c r="N131" s="5">
        <v>863</v>
      </c>
    </row>
    <row r="132" spans="1:14">
      <c r="A132" s="5">
        <v>659</v>
      </c>
      <c r="B132" s="49">
        <v>194</v>
      </c>
      <c r="C132" s="53"/>
      <c r="D132" s="5">
        <v>659</v>
      </c>
      <c r="E132" s="50">
        <v>199</v>
      </c>
      <c r="F132" s="49">
        <v>194</v>
      </c>
      <c r="G132" s="53"/>
      <c r="H132" s="5">
        <v>659</v>
      </c>
      <c r="I132" s="5">
        <v>239</v>
      </c>
      <c r="J132" s="5">
        <v>194</v>
      </c>
      <c r="K132" s="13"/>
      <c r="L132" s="5">
        <v>659</v>
      </c>
      <c r="M132" s="5">
        <v>169</v>
      </c>
      <c r="N132" s="5">
        <v>194</v>
      </c>
    </row>
    <row r="133" spans="1:14">
      <c r="A133" s="5">
        <v>652</v>
      </c>
      <c r="B133" s="49">
        <v>206</v>
      </c>
      <c r="C133" s="53"/>
      <c r="D133" s="5">
        <v>652</v>
      </c>
      <c r="E133" s="50">
        <v>214</v>
      </c>
      <c r="F133" s="49">
        <v>206</v>
      </c>
      <c r="G133" s="53"/>
      <c r="H133" s="5">
        <v>652</v>
      </c>
      <c r="I133" s="5">
        <v>249</v>
      </c>
      <c r="J133" s="5">
        <v>206</v>
      </c>
      <c r="K133" s="13"/>
      <c r="L133" s="5">
        <v>652</v>
      </c>
      <c r="M133" s="5">
        <v>182</v>
      </c>
      <c r="N133" s="5">
        <v>206</v>
      </c>
    </row>
    <row r="134" spans="1:14">
      <c r="A134" s="5">
        <v>861</v>
      </c>
      <c r="B134" s="49">
        <v>192</v>
      </c>
      <c r="C134" s="53"/>
      <c r="D134" s="5">
        <v>861</v>
      </c>
      <c r="E134" s="50">
        <v>214</v>
      </c>
      <c r="F134" s="49">
        <v>192</v>
      </c>
      <c r="G134" s="53"/>
      <c r="H134" s="5">
        <v>861</v>
      </c>
      <c r="I134" s="5">
        <v>239</v>
      </c>
      <c r="J134" s="5">
        <v>192</v>
      </c>
      <c r="K134" s="13"/>
      <c r="L134" s="5">
        <v>861</v>
      </c>
      <c r="M134" s="5">
        <v>180</v>
      </c>
      <c r="N134" s="5">
        <v>192</v>
      </c>
    </row>
    <row r="135" spans="1:14">
      <c r="A135" s="5">
        <v>3690</v>
      </c>
      <c r="B135" s="49">
        <v>388</v>
      </c>
      <c r="C135" s="53"/>
      <c r="D135" s="5">
        <v>3690</v>
      </c>
      <c r="E135" s="50">
        <v>424</v>
      </c>
      <c r="F135" s="49">
        <v>388</v>
      </c>
      <c r="G135" s="53"/>
      <c r="H135" s="5">
        <v>3690</v>
      </c>
      <c r="I135" s="5">
        <v>644</v>
      </c>
      <c r="J135" s="5">
        <v>388</v>
      </c>
      <c r="K135" s="13"/>
      <c r="L135" s="5">
        <v>3690</v>
      </c>
      <c r="M135" s="5">
        <v>377</v>
      </c>
      <c r="N135" s="5">
        <v>388</v>
      </c>
    </row>
    <row r="136" spans="1:14">
      <c r="A136" s="5">
        <v>4664</v>
      </c>
      <c r="B136" s="49">
        <v>182</v>
      </c>
      <c r="C136" s="53"/>
      <c r="D136" s="5">
        <v>4664</v>
      </c>
      <c r="E136" s="50">
        <v>204</v>
      </c>
      <c r="F136" s="49">
        <v>182</v>
      </c>
      <c r="G136" s="53"/>
      <c r="H136" s="5">
        <v>4664</v>
      </c>
      <c r="I136" s="5">
        <v>251</v>
      </c>
      <c r="J136" s="5">
        <v>182</v>
      </c>
      <c r="K136" s="13"/>
      <c r="L136" s="5">
        <v>4664</v>
      </c>
      <c r="M136" s="5">
        <v>173</v>
      </c>
      <c r="N136" s="5">
        <v>182</v>
      </c>
    </row>
    <row r="137" spans="1:14">
      <c r="A137" s="5">
        <v>1080</v>
      </c>
      <c r="B137" s="49">
        <v>189</v>
      </c>
      <c r="C137" s="53"/>
      <c r="D137" s="5">
        <v>1080</v>
      </c>
      <c r="E137" s="50">
        <v>210</v>
      </c>
      <c r="F137" s="49">
        <v>189</v>
      </c>
      <c r="G137" s="53"/>
      <c r="H137" s="5">
        <v>1080</v>
      </c>
      <c r="I137" s="5">
        <v>249</v>
      </c>
      <c r="J137" s="5">
        <v>189</v>
      </c>
      <c r="K137" s="13"/>
      <c r="L137" s="5">
        <v>1080</v>
      </c>
      <c r="M137" s="5">
        <v>184</v>
      </c>
      <c r="N137" s="5">
        <v>189</v>
      </c>
    </row>
    <row r="138" spans="1:14">
      <c r="A138" s="5">
        <v>8896</v>
      </c>
      <c r="B138" s="49">
        <v>1426</v>
      </c>
      <c r="C138" s="53"/>
      <c r="D138" s="5">
        <v>8896</v>
      </c>
      <c r="E138" s="50">
        <v>1480</v>
      </c>
      <c r="F138" s="49">
        <v>1426</v>
      </c>
      <c r="G138" s="53"/>
      <c r="H138" s="5">
        <v>8896</v>
      </c>
      <c r="I138" s="5">
        <v>1932</v>
      </c>
      <c r="J138" s="5">
        <v>1426</v>
      </c>
      <c r="K138" s="13"/>
      <c r="L138" s="5">
        <v>8896</v>
      </c>
      <c r="M138" s="5">
        <v>1292</v>
      </c>
      <c r="N138" s="5">
        <v>1426</v>
      </c>
    </row>
    <row r="139" spans="1:14">
      <c r="A139" s="5">
        <v>4018</v>
      </c>
      <c r="B139" s="49">
        <v>374</v>
      </c>
      <c r="C139" s="53"/>
      <c r="D139" s="5">
        <v>4018</v>
      </c>
      <c r="E139" s="50">
        <v>428</v>
      </c>
      <c r="F139" s="49">
        <v>374</v>
      </c>
      <c r="G139" s="53"/>
      <c r="H139" s="5">
        <v>4018</v>
      </c>
      <c r="I139" s="5">
        <v>616</v>
      </c>
      <c r="J139" s="5">
        <v>374</v>
      </c>
      <c r="K139" s="13"/>
      <c r="L139" s="5">
        <v>4018</v>
      </c>
      <c r="M139" s="5">
        <v>351</v>
      </c>
      <c r="N139" s="5">
        <v>374</v>
      </c>
    </row>
    <row r="140" spans="1:14">
      <c r="A140" s="5">
        <v>68992</v>
      </c>
      <c r="B140" s="49">
        <v>975</v>
      </c>
      <c r="C140" s="53"/>
      <c r="D140" s="5">
        <v>68992</v>
      </c>
      <c r="E140" s="50">
        <v>1032</v>
      </c>
      <c r="F140" s="49">
        <v>975</v>
      </c>
      <c r="G140" s="53"/>
      <c r="H140" s="5">
        <v>68992</v>
      </c>
      <c r="I140" s="5">
        <v>1345</v>
      </c>
      <c r="J140" s="5">
        <v>975</v>
      </c>
      <c r="K140" s="13"/>
      <c r="L140" s="5">
        <v>68992</v>
      </c>
      <c r="M140" s="5">
        <v>635</v>
      </c>
      <c r="N140" s="5">
        <v>975</v>
      </c>
    </row>
    <row r="141" spans="1:14">
      <c r="A141" s="5">
        <v>13152</v>
      </c>
      <c r="B141" s="49">
        <v>2438</v>
      </c>
      <c r="C141" s="53"/>
      <c r="D141" s="5">
        <v>13152</v>
      </c>
      <c r="E141" s="50">
        <v>2543</v>
      </c>
      <c r="F141" s="49">
        <v>2438</v>
      </c>
      <c r="G141" s="53"/>
      <c r="H141" s="5">
        <v>13152</v>
      </c>
      <c r="I141" s="5">
        <v>3179</v>
      </c>
      <c r="J141" s="5">
        <v>2438</v>
      </c>
      <c r="K141" s="13"/>
      <c r="L141" s="5">
        <v>13152</v>
      </c>
      <c r="M141" s="5">
        <v>2278</v>
      </c>
      <c r="N141" s="5">
        <v>2438</v>
      </c>
    </row>
    <row r="142" spans="1:14">
      <c r="A142" s="5">
        <v>31136</v>
      </c>
      <c r="B142" s="49">
        <v>5934</v>
      </c>
      <c r="C142" s="53"/>
      <c r="D142" s="5">
        <v>31136</v>
      </c>
      <c r="E142" s="50">
        <v>6164</v>
      </c>
      <c r="F142" s="49">
        <v>5934</v>
      </c>
      <c r="G142" s="53"/>
      <c r="H142" s="5">
        <v>31136</v>
      </c>
      <c r="I142" s="5">
        <v>9237</v>
      </c>
      <c r="J142" s="5">
        <v>5934</v>
      </c>
      <c r="K142" s="13"/>
      <c r="L142" s="5">
        <v>31136</v>
      </c>
      <c r="M142" s="5">
        <v>4376</v>
      </c>
      <c r="N142" s="5">
        <v>5934</v>
      </c>
    </row>
    <row r="143" spans="1:14">
      <c r="A143" s="5">
        <v>16776</v>
      </c>
      <c r="B143" s="49">
        <v>440</v>
      </c>
      <c r="C143" s="53"/>
      <c r="D143" s="5">
        <v>16776</v>
      </c>
      <c r="E143" s="50">
        <v>714</v>
      </c>
      <c r="F143" s="49">
        <v>440</v>
      </c>
      <c r="G143" s="53"/>
      <c r="H143" s="5">
        <v>16776</v>
      </c>
      <c r="I143" s="5">
        <v>720</v>
      </c>
      <c r="J143" s="5">
        <v>440</v>
      </c>
      <c r="K143" s="13"/>
      <c r="L143" s="5">
        <v>16776</v>
      </c>
      <c r="M143" s="5">
        <v>590</v>
      </c>
      <c r="N143" s="5">
        <v>440</v>
      </c>
    </row>
    <row r="144" spans="1:14">
      <c r="A144" s="5">
        <v>50736</v>
      </c>
      <c r="B144" s="49">
        <v>1450</v>
      </c>
      <c r="C144" s="53"/>
      <c r="D144" s="5">
        <v>50736</v>
      </c>
      <c r="E144" s="50">
        <v>1462</v>
      </c>
      <c r="F144" s="49">
        <v>1450</v>
      </c>
      <c r="G144" s="53"/>
      <c r="H144" s="5">
        <v>50736</v>
      </c>
      <c r="I144" s="5">
        <v>8308</v>
      </c>
      <c r="J144" s="5">
        <v>1450</v>
      </c>
      <c r="K144" s="13"/>
      <c r="L144" s="5">
        <v>50736</v>
      </c>
      <c r="M144" s="5">
        <v>1275</v>
      </c>
      <c r="N144" s="5">
        <v>1450</v>
      </c>
    </row>
    <row r="145" spans="1:14">
      <c r="A145" s="5">
        <v>5324</v>
      </c>
      <c r="B145" s="49">
        <v>483</v>
      </c>
      <c r="C145" s="53"/>
      <c r="D145" s="5">
        <v>5324</v>
      </c>
      <c r="E145" s="50">
        <v>528</v>
      </c>
      <c r="F145" s="49">
        <v>483</v>
      </c>
      <c r="G145" s="53"/>
      <c r="H145" s="5">
        <v>5324</v>
      </c>
      <c r="I145" s="5">
        <v>861</v>
      </c>
      <c r="J145" s="5">
        <v>483</v>
      </c>
      <c r="K145" s="13"/>
      <c r="L145" s="5">
        <v>5324</v>
      </c>
      <c r="M145" s="5">
        <v>448</v>
      </c>
      <c r="N145" s="5">
        <v>483</v>
      </c>
    </row>
    <row r="146" spans="1:14">
      <c r="A146" s="5">
        <v>18120</v>
      </c>
      <c r="B146" s="49">
        <v>282</v>
      </c>
      <c r="C146" s="53"/>
      <c r="D146" s="5">
        <v>18120</v>
      </c>
      <c r="E146" s="50">
        <v>421</v>
      </c>
      <c r="F146" s="49">
        <v>282</v>
      </c>
      <c r="G146" s="53"/>
      <c r="H146" s="5">
        <v>18120</v>
      </c>
      <c r="I146" s="5">
        <v>463</v>
      </c>
      <c r="J146" s="5">
        <v>282</v>
      </c>
      <c r="K146" s="13"/>
      <c r="L146" s="5">
        <v>18120</v>
      </c>
      <c r="M146" s="5">
        <v>327</v>
      </c>
      <c r="N146" s="5">
        <v>282</v>
      </c>
    </row>
    <row r="147" spans="1:14">
      <c r="A147" s="5">
        <v>2291</v>
      </c>
      <c r="B147" s="49">
        <v>243</v>
      </c>
      <c r="C147" s="53"/>
      <c r="D147" s="5">
        <v>2291</v>
      </c>
      <c r="E147" s="50">
        <v>303</v>
      </c>
      <c r="F147" s="49">
        <v>243</v>
      </c>
      <c r="G147" s="53"/>
      <c r="H147" s="5">
        <v>2291</v>
      </c>
      <c r="I147" s="5">
        <v>325</v>
      </c>
      <c r="J147" s="5">
        <v>243</v>
      </c>
      <c r="K147" s="13"/>
      <c r="L147" s="5">
        <v>2291</v>
      </c>
      <c r="M147" s="5">
        <v>253</v>
      </c>
      <c r="N147" s="5">
        <v>243</v>
      </c>
    </row>
    <row r="148" spans="1:14">
      <c r="A148" s="5">
        <v>10744</v>
      </c>
      <c r="B148" s="49">
        <v>1877</v>
      </c>
      <c r="C148" s="53"/>
      <c r="D148" s="5">
        <v>10744</v>
      </c>
      <c r="E148" s="50">
        <v>1967</v>
      </c>
      <c r="F148" s="49">
        <v>1877</v>
      </c>
      <c r="G148" s="53"/>
      <c r="H148" s="5">
        <v>10744</v>
      </c>
      <c r="I148" s="5">
        <v>2201</v>
      </c>
      <c r="J148" s="5">
        <v>1877</v>
      </c>
      <c r="K148" s="13"/>
      <c r="L148" s="5">
        <v>10744</v>
      </c>
      <c r="M148" s="5">
        <v>1834</v>
      </c>
      <c r="N148" s="5">
        <v>1877</v>
      </c>
    </row>
    <row r="149" spans="1:14">
      <c r="A149" s="5">
        <v>3616</v>
      </c>
      <c r="B149" s="49">
        <v>90</v>
      </c>
      <c r="C149" s="53"/>
      <c r="D149" s="5">
        <v>3616</v>
      </c>
      <c r="E149" s="50">
        <v>111</v>
      </c>
      <c r="F149" s="49">
        <v>90</v>
      </c>
      <c r="G149" s="53"/>
      <c r="H149" s="5">
        <v>3616</v>
      </c>
      <c r="I149" s="5">
        <v>118</v>
      </c>
      <c r="J149" s="5">
        <v>90</v>
      </c>
      <c r="K149" s="13"/>
      <c r="L149" s="5">
        <v>3616</v>
      </c>
      <c r="M149" s="5">
        <v>93</v>
      </c>
      <c r="N149" s="5">
        <v>90</v>
      </c>
    </row>
    <row r="150" spans="1:14">
      <c r="A150" s="5">
        <v>39984</v>
      </c>
      <c r="B150" s="49">
        <v>1921</v>
      </c>
      <c r="C150" s="53"/>
      <c r="D150" s="5">
        <v>39984</v>
      </c>
      <c r="E150" s="50">
        <v>2105</v>
      </c>
      <c r="F150" s="49">
        <v>1921</v>
      </c>
      <c r="G150" s="53"/>
      <c r="H150" s="5">
        <v>39984</v>
      </c>
      <c r="I150" s="5">
        <v>3932</v>
      </c>
      <c r="J150" s="5">
        <v>1921</v>
      </c>
      <c r="K150" s="13"/>
      <c r="L150" s="5">
        <v>39984</v>
      </c>
      <c r="M150" s="5">
        <v>1609</v>
      </c>
      <c r="N150" s="5">
        <v>1921</v>
      </c>
    </row>
    <row r="151" spans="1:14">
      <c r="A151" s="5">
        <v>4010</v>
      </c>
      <c r="B151" s="49">
        <v>370</v>
      </c>
      <c r="C151" s="53"/>
      <c r="D151" s="5">
        <v>4010</v>
      </c>
      <c r="E151" s="50">
        <v>477</v>
      </c>
      <c r="F151" s="49">
        <v>370</v>
      </c>
      <c r="G151" s="53"/>
      <c r="H151" s="5">
        <v>4010</v>
      </c>
      <c r="I151" s="5">
        <v>534</v>
      </c>
      <c r="J151" s="5">
        <v>370</v>
      </c>
      <c r="K151" s="13"/>
      <c r="L151" s="5">
        <v>4010</v>
      </c>
      <c r="M151" s="5">
        <v>354</v>
      </c>
      <c r="N151" s="5">
        <v>370</v>
      </c>
    </row>
    <row r="152" spans="1:14">
      <c r="A152" s="5">
        <v>6564</v>
      </c>
      <c r="B152" s="49">
        <v>602</v>
      </c>
      <c r="C152" s="53"/>
      <c r="D152" s="5">
        <v>6564</v>
      </c>
      <c r="E152" s="50">
        <v>806</v>
      </c>
      <c r="F152" s="49">
        <v>602</v>
      </c>
      <c r="G152" s="53"/>
      <c r="H152" s="5">
        <v>6564</v>
      </c>
      <c r="I152" s="5">
        <v>957</v>
      </c>
      <c r="J152" s="5">
        <v>602</v>
      </c>
      <c r="K152" s="13"/>
      <c r="L152" s="5">
        <v>6564</v>
      </c>
      <c r="M152" s="5">
        <v>563</v>
      </c>
      <c r="N152" s="5">
        <v>602</v>
      </c>
    </row>
    <row r="153" spans="1:14">
      <c r="A153" s="5">
        <v>8612</v>
      </c>
      <c r="B153" s="49">
        <v>727</v>
      </c>
      <c r="C153" s="53"/>
      <c r="D153" s="5">
        <v>8612</v>
      </c>
      <c r="E153" s="50">
        <v>813</v>
      </c>
      <c r="F153" s="49">
        <v>727</v>
      </c>
      <c r="G153" s="53"/>
      <c r="H153" s="5">
        <v>8612</v>
      </c>
      <c r="I153" s="5">
        <v>1390</v>
      </c>
      <c r="J153" s="5">
        <v>727</v>
      </c>
      <c r="K153" s="13"/>
      <c r="L153" s="5">
        <v>8612</v>
      </c>
      <c r="M153" s="5">
        <v>630</v>
      </c>
      <c r="N153" s="5">
        <v>727</v>
      </c>
    </row>
    <row r="154" spans="1:14">
      <c r="A154" s="5">
        <v>5568</v>
      </c>
      <c r="B154" s="49">
        <v>545</v>
      </c>
      <c r="C154" s="53"/>
      <c r="D154" s="5">
        <v>5568</v>
      </c>
      <c r="E154" s="50">
        <v>746</v>
      </c>
      <c r="F154" s="49">
        <v>545</v>
      </c>
      <c r="G154" s="53"/>
      <c r="H154" s="5">
        <v>5568</v>
      </c>
      <c r="I154" s="5">
        <v>867</v>
      </c>
      <c r="J154" s="5">
        <v>545</v>
      </c>
      <c r="K154" s="13"/>
      <c r="L154" s="5">
        <v>5568</v>
      </c>
      <c r="M154" s="5">
        <v>537</v>
      </c>
      <c r="N154" s="5">
        <v>545</v>
      </c>
    </row>
    <row r="155" spans="1:14">
      <c r="A155" s="5">
        <v>1685</v>
      </c>
      <c r="B155" s="49">
        <v>295</v>
      </c>
      <c r="C155" s="53"/>
      <c r="D155" s="5">
        <v>1685</v>
      </c>
      <c r="E155" s="50">
        <v>322</v>
      </c>
      <c r="F155" s="49">
        <v>295</v>
      </c>
      <c r="G155" s="53"/>
      <c r="H155" s="5">
        <v>1685</v>
      </c>
      <c r="I155" s="5">
        <v>424</v>
      </c>
      <c r="J155" s="5">
        <v>295</v>
      </c>
      <c r="K155" s="13"/>
      <c r="L155" s="5">
        <v>1685</v>
      </c>
      <c r="M155" s="5">
        <v>237</v>
      </c>
      <c r="N155" s="5">
        <v>295</v>
      </c>
    </row>
    <row r="156" spans="1:14">
      <c r="A156" s="5">
        <v>3756</v>
      </c>
      <c r="B156" s="49">
        <v>408</v>
      </c>
      <c r="C156" s="53"/>
      <c r="D156" s="5">
        <v>3756</v>
      </c>
      <c r="E156" s="50">
        <v>469</v>
      </c>
      <c r="F156" s="49">
        <v>408</v>
      </c>
      <c r="G156" s="53"/>
      <c r="H156" s="5">
        <v>3756</v>
      </c>
      <c r="I156" s="5">
        <v>613</v>
      </c>
      <c r="J156" s="5">
        <v>408</v>
      </c>
      <c r="K156" s="13"/>
      <c r="L156" s="5">
        <v>3756</v>
      </c>
      <c r="M156" s="5">
        <v>365</v>
      </c>
      <c r="N156" s="5">
        <v>408</v>
      </c>
    </row>
    <row r="157" spans="1:14">
      <c r="A157" s="5">
        <v>2656</v>
      </c>
      <c r="B157" s="49">
        <v>309</v>
      </c>
      <c r="C157" s="53"/>
      <c r="D157" s="5">
        <v>2656</v>
      </c>
      <c r="E157" s="50">
        <v>390</v>
      </c>
      <c r="F157" s="49">
        <v>309</v>
      </c>
      <c r="G157" s="53"/>
      <c r="H157" s="5">
        <v>2656</v>
      </c>
      <c r="I157" s="5">
        <v>445</v>
      </c>
      <c r="J157" s="5">
        <v>309</v>
      </c>
      <c r="K157" s="13"/>
      <c r="L157" s="5">
        <v>2656</v>
      </c>
      <c r="M157" s="5">
        <v>309</v>
      </c>
      <c r="N157" s="5">
        <v>309</v>
      </c>
    </row>
    <row r="158" spans="1:14">
      <c r="A158" s="5">
        <v>5086</v>
      </c>
      <c r="B158" s="49">
        <v>509</v>
      </c>
      <c r="C158" s="53"/>
      <c r="D158" s="5">
        <v>5086</v>
      </c>
      <c r="E158" s="50">
        <v>622</v>
      </c>
      <c r="F158" s="49">
        <v>509</v>
      </c>
      <c r="G158" s="53"/>
      <c r="H158" s="5">
        <v>5086</v>
      </c>
      <c r="I158" s="5">
        <v>757</v>
      </c>
      <c r="J158" s="5">
        <v>509</v>
      </c>
      <c r="K158" s="13"/>
      <c r="L158" s="5">
        <v>5086</v>
      </c>
      <c r="M158" s="5">
        <v>489</v>
      </c>
      <c r="N158" s="5">
        <v>509</v>
      </c>
    </row>
    <row r="159" spans="1:14">
      <c r="A159" s="5">
        <v>2055</v>
      </c>
      <c r="B159" s="49">
        <v>288</v>
      </c>
      <c r="C159" s="53"/>
      <c r="D159" s="5">
        <v>2055</v>
      </c>
      <c r="E159" s="50">
        <v>346</v>
      </c>
      <c r="F159" s="49">
        <v>288</v>
      </c>
      <c r="G159" s="53"/>
      <c r="H159" s="5">
        <v>2055</v>
      </c>
      <c r="I159" s="5">
        <v>412</v>
      </c>
      <c r="J159" s="5">
        <v>288</v>
      </c>
      <c r="K159" s="13"/>
      <c r="L159" s="5">
        <v>2055</v>
      </c>
      <c r="M159" s="5">
        <v>277</v>
      </c>
      <c r="N159" s="5">
        <v>288</v>
      </c>
    </row>
    <row r="160" spans="1:14">
      <c r="A160" s="5">
        <v>9384</v>
      </c>
      <c r="B160" s="49">
        <v>452</v>
      </c>
      <c r="C160" s="53"/>
      <c r="D160" s="5">
        <v>9384</v>
      </c>
      <c r="E160" s="50">
        <v>757</v>
      </c>
      <c r="F160" s="49">
        <v>452</v>
      </c>
      <c r="G160" s="53"/>
      <c r="H160" s="5">
        <v>9384</v>
      </c>
      <c r="I160" s="5">
        <v>652</v>
      </c>
      <c r="J160" s="5">
        <v>452</v>
      </c>
      <c r="K160" s="13"/>
      <c r="L160" s="5">
        <v>9384</v>
      </c>
      <c r="M160" s="5">
        <v>604</v>
      </c>
      <c r="N160" s="5">
        <v>452</v>
      </c>
    </row>
    <row r="161" spans="1:14">
      <c r="A161" s="5">
        <v>3992</v>
      </c>
      <c r="B161" s="49">
        <v>447</v>
      </c>
      <c r="C161" s="53"/>
      <c r="D161" s="5">
        <v>3992</v>
      </c>
      <c r="E161" s="50">
        <v>598</v>
      </c>
      <c r="F161" s="49">
        <v>447</v>
      </c>
      <c r="G161" s="53"/>
      <c r="H161" s="5">
        <v>3992</v>
      </c>
      <c r="I161" s="5">
        <v>688</v>
      </c>
      <c r="J161" s="5">
        <v>447</v>
      </c>
      <c r="K161" s="13"/>
      <c r="L161" s="5">
        <v>3992</v>
      </c>
      <c r="M161" s="5">
        <v>435</v>
      </c>
      <c r="N161" s="5">
        <v>447</v>
      </c>
    </row>
    <row r="162" spans="1:14">
      <c r="A162" s="5">
        <v>7512</v>
      </c>
      <c r="B162" s="49">
        <v>614</v>
      </c>
      <c r="C162" s="53"/>
      <c r="D162" s="5">
        <v>7512</v>
      </c>
      <c r="E162" s="50">
        <v>769</v>
      </c>
      <c r="F162" s="49">
        <v>614</v>
      </c>
      <c r="G162" s="53"/>
      <c r="H162" s="5">
        <v>7512</v>
      </c>
      <c r="I162" s="5">
        <v>951</v>
      </c>
      <c r="J162" s="5">
        <v>614</v>
      </c>
      <c r="K162" s="13"/>
      <c r="L162" s="5">
        <v>7512</v>
      </c>
      <c r="M162" s="5">
        <v>530</v>
      </c>
      <c r="N162" s="5">
        <v>614</v>
      </c>
    </row>
    <row r="163" spans="1:14">
      <c r="A163" s="5">
        <v>11096</v>
      </c>
      <c r="B163" s="49">
        <v>1724</v>
      </c>
      <c r="C163" s="53"/>
      <c r="D163" s="5">
        <v>11096</v>
      </c>
      <c r="E163" s="50">
        <v>1843</v>
      </c>
      <c r="F163" s="49">
        <v>1724</v>
      </c>
      <c r="G163" s="53"/>
      <c r="H163" s="5">
        <v>11096</v>
      </c>
      <c r="I163" s="5">
        <v>2106</v>
      </c>
      <c r="J163" s="5">
        <v>1724</v>
      </c>
      <c r="K163" s="13"/>
      <c r="L163" s="5">
        <v>11096</v>
      </c>
      <c r="M163" s="5">
        <v>1604</v>
      </c>
      <c r="N163" s="5">
        <v>1724</v>
      </c>
    </row>
    <row r="164" spans="1:14">
      <c r="A164" s="5">
        <v>2790</v>
      </c>
      <c r="B164" s="49">
        <v>360</v>
      </c>
      <c r="C164" s="53"/>
      <c r="D164" s="5">
        <v>2790</v>
      </c>
      <c r="E164" s="50">
        <v>435</v>
      </c>
      <c r="F164" s="49">
        <v>360</v>
      </c>
      <c r="G164" s="53"/>
      <c r="H164" s="5">
        <v>2790</v>
      </c>
      <c r="I164" s="5">
        <v>513</v>
      </c>
      <c r="J164" s="5">
        <v>360</v>
      </c>
      <c r="K164" s="13"/>
      <c r="L164" s="5">
        <v>2790</v>
      </c>
      <c r="M164" s="5">
        <v>351</v>
      </c>
      <c r="N164" s="5">
        <v>360</v>
      </c>
    </row>
    <row r="165" spans="1:14">
      <c r="A165" s="5">
        <v>13856</v>
      </c>
      <c r="B165" s="49">
        <v>450</v>
      </c>
      <c r="C165" s="53"/>
      <c r="D165" s="5">
        <v>13856</v>
      </c>
      <c r="E165" s="50">
        <v>519</v>
      </c>
      <c r="F165" s="49">
        <v>450</v>
      </c>
      <c r="G165" s="53"/>
      <c r="H165" s="5">
        <v>13856</v>
      </c>
      <c r="I165" s="5">
        <v>672</v>
      </c>
      <c r="J165" s="5">
        <v>450</v>
      </c>
      <c r="K165" s="13"/>
      <c r="L165" s="5">
        <v>13856</v>
      </c>
      <c r="M165" s="5">
        <v>389</v>
      </c>
      <c r="N165" s="5">
        <v>450</v>
      </c>
    </row>
    <row r="166" spans="1:14">
      <c r="A166" s="5">
        <v>10748</v>
      </c>
      <c r="B166" s="49">
        <v>498</v>
      </c>
      <c r="C166" s="53"/>
      <c r="D166" s="5">
        <v>10748</v>
      </c>
      <c r="E166" s="50">
        <v>892</v>
      </c>
      <c r="F166" s="49">
        <v>498</v>
      </c>
      <c r="G166" s="53"/>
      <c r="H166" s="5">
        <v>10748</v>
      </c>
      <c r="I166" s="5">
        <v>719</v>
      </c>
      <c r="J166" s="5">
        <v>498</v>
      </c>
      <c r="K166" s="13"/>
      <c r="L166" s="5">
        <v>10748</v>
      </c>
      <c r="M166" s="5">
        <v>704</v>
      </c>
      <c r="N166" s="5">
        <v>498</v>
      </c>
    </row>
    <row r="167" spans="1:14">
      <c r="A167" s="5">
        <v>41984</v>
      </c>
      <c r="B167" s="49">
        <v>2420</v>
      </c>
      <c r="C167" s="53"/>
      <c r="D167" s="5">
        <v>41984</v>
      </c>
      <c r="E167" s="50">
        <v>3370</v>
      </c>
      <c r="F167" s="49">
        <v>2420</v>
      </c>
      <c r="G167" s="53"/>
      <c r="H167" s="5">
        <v>41984</v>
      </c>
      <c r="I167" s="5">
        <v>4074</v>
      </c>
      <c r="J167" s="5">
        <v>2420</v>
      </c>
      <c r="K167" s="13"/>
      <c r="L167" s="5">
        <v>41984</v>
      </c>
      <c r="M167" s="5">
        <v>2126</v>
      </c>
      <c r="N167" s="5">
        <v>2420</v>
      </c>
    </row>
    <row r="168" spans="1:14">
      <c r="A168" s="5">
        <v>2522</v>
      </c>
      <c r="B168" s="49">
        <v>390</v>
      </c>
      <c r="C168" s="53"/>
      <c r="D168" s="5">
        <v>2522</v>
      </c>
      <c r="E168" s="50">
        <v>455</v>
      </c>
      <c r="F168" s="49">
        <v>390</v>
      </c>
      <c r="G168" s="53"/>
      <c r="H168" s="5">
        <v>2522</v>
      </c>
      <c r="I168" s="5">
        <v>547</v>
      </c>
      <c r="J168" s="5">
        <v>390</v>
      </c>
      <c r="K168" s="13"/>
      <c r="L168" s="5">
        <v>2522</v>
      </c>
      <c r="M168" s="5">
        <v>333</v>
      </c>
      <c r="N168" s="5">
        <v>390</v>
      </c>
    </row>
    <row r="169" spans="1:14">
      <c r="A169" s="5">
        <v>4480</v>
      </c>
      <c r="B169" s="49">
        <v>430</v>
      </c>
      <c r="C169" s="53"/>
      <c r="D169" s="5">
        <v>4480</v>
      </c>
      <c r="E169" s="50">
        <v>572</v>
      </c>
      <c r="F169" s="49">
        <v>430</v>
      </c>
      <c r="G169" s="53"/>
      <c r="H169" s="5">
        <v>4480</v>
      </c>
      <c r="I169" s="5">
        <v>599</v>
      </c>
      <c r="J169" s="5">
        <v>430</v>
      </c>
      <c r="K169" s="13"/>
      <c r="L169" s="5">
        <v>4480</v>
      </c>
      <c r="M169" s="5">
        <v>416</v>
      </c>
      <c r="N169" s="5">
        <v>430</v>
      </c>
    </row>
    <row r="170" spans="1:14">
      <c r="A170" s="5">
        <v>1543</v>
      </c>
      <c r="B170" s="49">
        <v>334</v>
      </c>
      <c r="C170" s="53"/>
      <c r="D170" s="5">
        <v>1543</v>
      </c>
      <c r="E170" s="50">
        <v>360</v>
      </c>
      <c r="F170" s="49">
        <v>334</v>
      </c>
      <c r="G170" s="53"/>
      <c r="H170" s="5">
        <v>1543</v>
      </c>
      <c r="I170" s="5">
        <v>463</v>
      </c>
      <c r="J170" s="5">
        <v>334</v>
      </c>
      <c r="K170" s="13"/>
      <c r="L170" s="5">
        <v>1543</v>
      </c>
      <c r="M170" s="5">
        <v>267</v>
      </c>
      <c r="N170" s="5">
        <v>334</v>
      </c>
    </row>
    <row r="171" spans="1:14">
      <c r="A171" s="5">
        <v>21256</v>
      </c>
      <c r="B171" s="49">
        <v>4754</v>
      </c>
      <c r="C171" s="53"/>
      <c r="D171" s="5">
        <v>21256</v>
      </c>
      <c r="E171" s="50">
        <v>4840</v>
      </c>
      <c r="F171" s="49">
        <v>4754</v>
      </c>
      <c r="G171" s="53"/>
      <c r="H171" s="5">
        <v>21256</v>
      </c>
      <c r="I171" s="5">
        <v>5906</v>
      </c>
      <c r="J171" s="5">
        <v>4754</v>
      </c>
      <c r="K171" s="13"/>
      <c r="L171" s="5">
        <v>21256</v>
      </c>
      <c r="M171" s="5">
        <v>4318</v>
      </c>
      <c r="N171" s="5">
        <v>4754</v>
      </c>
    </row>
    <row r="172" spans="1:14">
      <c r="A172" s="5">
        <v>4484</v>
      </c>
      <c r="B172" s="49">
        <v>424</v>
      </c>
      <c r="C172" s="53"/>
      <c r="D172" s="5">
        <v>4484</v>
      </c>
      <c r="E172" s="50">
        <v>545</v>
      </c>
      <c r="F172" s="49">
        <v>424</v>
      </c>
      <c r="G172" s="53"/>
      <c r="H172" s="5">
        <v>4484</v>
      </c>
      <c r="I172" s="5">
        <v>629</v>
      </c>
      <c r="J172" s="5">
        <v>424</v>
      </c>
      <c r="K172" s="13"/>
      <c r="L172" s="5">
        <v>4484</v>
      </c>
      <c r="M172" s="5">
        <v>382</v>
      </c>
      <c r="N172" s="5">
        <v>424</v>
      </c>
    </row>
    <row r="173" spans="1:14">
      <c r="A173" s="5">
        <v>4398</v>
      </c>
      <c r="B173" s="49">
        <v>446</v>
      </c>
      <c r="C173" s="53"/>
      <c r="D173" s="5">
        <v>4398</v>
      </c>
      <c r="E173" s="50">
        <v>584</v>
      </c>
      <c r="F173" s="49">
        <v>446</v>
      </c>
      <c r="G173" s="53"/>
      <c r="H173" s="5">
        <v>4398</v>
      </c>
      <c r="I173" s="5">
        <v>669</v>
      </c>
      <c r="J173" s="5">
        <v>446</v>
      </c>
      <c r="K173" s="13"/>
      <c r="L173" s="5">
        <v>4398</v>
      </c>
      <c r="M173" s="5">
        <v>431</v>
      </c>
      <c r="N173" s="5">
        <v>446</v>
      </c>
    </row>
    <row r="174" spans="1:14">
      <c r="A174" s="5">
        <v>13216</v>
      </c>
      <c r="B174" s="49">
        <v>2584</v>
      </c>
      <c r="C174" s="53"/>
      <c r="D174" s="5">
        <v>13216</v>
      </c>
      <c r="E174" s="50">
        <v>2675</v>
      </c>
      <c r="F174" s="49">
        <v>2584</v>
      </c>
      <c r="G174" s="53"/>
      <c r="H174" s="5">
        <v>13216</v>
      </c>
      <c r="I174" s="5">
        <v>2969</v>
      </c>
      <c r="J174" s="5">
        <v>2584</v>
      </c>
      <c r="K174" s="13"/>
      <c r="L174" s="5">
        <v>13216</v>
      </c>
      <c r="M174" s="5">
        <v>2342</v>
      </c>
      <c r="N174" s="5">
        <v>2584</v>
      </c>
    </row>
    <row r="175" spans="1:14">
      <c r="A175" s="5">
        <v>22304</v>
      </c>
      <c r="B175" s="49">
        <v>984</v>
      </c>
      <c r="C175" s="53"/>
      <c r="D175" s="5">
        <v>22304</v>
      </c>
      <c r="E175" s="50">
        <v>1805</v>
      </c>
      <c r="F175" s="49">
        <v>984</v>
      </c>
      <c r="G175" s="53"/>
      <c r="H175" s="5">
        <v>22304</v>
      </c>
      <c r="I175" s="5">
        <v>1618</v>
      </c>
      <c r="J175" s="5">
        <v>984</v>
      </c>
      <c r="K175" s="13"/>
      <c r="L175" s="5">
        <v>22304</v>
      </c>
      <c r="M175" s="5">
        <v>1349</v>
      </c>
      <c r="N175" s="5">
        <v>984</v>
      </c>
    </row>
    <row r="176" spans="1:14">
      <c r="A176" s="5">
        <v>6208</v>
      </c>
      <c r="B176" s="49">
        <v>473</v>
      </c>
      <c r="C176" s="53"/>
      <c r="D176" s="5">
        <v>6208</v>
      </c>
      <c r="E176" s="50">
        <v>644</v>
      </c>
      <c r="F176" s="49">
        <v>473</v>
      </c>
      <c r="G176" s="53"/>
      <c r="H176" s="5">
        <v>6208</v>
      </c>
      <c r="I176" s="5">
        <v>678</v>
      </c>
      <c r="J176" s="5">
        <v>473</v>
      </c>
      <c r="K176" s="13"/>
      <c r="L176" s="5">
        <v>6208</v>
      </c>
      <c r="M176" s="5">
        <v>495</v>
      </c>
      <c r="N176" s="5">
        <v>473</v>
      </c>
    </row>
    <row r="177" spans="1:14">
      <c r="A177" s="5">
        <v>4518</v>
      </c>
      <c r="B177" s="49">
        <v>482</v>
      </c>
      <c r="C177" s="53"/>
      <c r="D177" s="5">
        <v>4518</v>
      </c>
      <c r="E177" s="50">
        <v>626</v>
      </c>
      <c r="F177" s="49">
        <v>482</v>
      </c>
      <c r="G177" s="53"/>
      <c r="H177" s="5">
        <v>4518</v>
      </c>
      <c r="I177" s="5">
        <v>729</v>
      </c>
      <c r="J177" s="5">
        <v>482</v>
      </c>
      <c r="K177" s="13"/>
      <c r="L177" s="5">
        <v>4518</v>
      </c>
      <c r="M177" s="5">
        <v>439</v>
      </c>
      <c r="N177" s="5">
        <v>482</v>
      </c>
    </row>
    <row r="178" spans="1:14">
      <c r="A178" s="5">
        <v>3582</v>
      </c>
      <c r="B178" s="49">
        <v>430</v>
      </c>
      <c r="C178" s="53"/>
      <c r="D178" s="5">
        <v>3582</v>
      </c>
      <c r="E178" s="50">
        <v>537</v>
      </c>
      <c r="F178" s="49">
        <v>430</v>
      </c>
      <c r="G178" s="53"/>
      <c r="H178" s="5">
        <v>3582</v>
      </c>
      <c r="I178" s="5">
        <v>597</v>
      </c>
      <c r="J178" s="5">
        <v>430</v>
      </c>
      <c r="K178" s="13"/>
      <c r="L178" s="5">
        <v>3582</v>
      </c>
      <c r="M178" s="5">
        <v>404</v>
      </c>
      <c r="N178" s="5">
        <v>430</v>
      </c>
    </row>
    <row r="179" spans="1:14">
      <c r="A179" s="5">
        <v>9124</v>
      </c>
      <c r="B179" s="49">
        <v>1397</v>
      </c>
      <c r="C179" s="53"/>
      <c r="D179" s="5">
        <v>9124</v>
      </c>
      <c r="E179" s="50">
        <v>1476</v>
      </c>
      <c r="F179" s="49">
        <v>1397</v>
      </c>
      <c r="G179" s="53"/>
      <c r="H179" s="5">
        <v>9124</v>
      </c>
      <c r="I179" s="5">
        <v>1797</v>
      </c>
      <c r="J179" s="5">
        <v>1397</v>
      </c>
      <c r="K179" s="13"/>
      <c r="L179" s="5">
        <v>9124</v>
      </c>
      <c r="M179" s="5">
        <v>1331</v>
      </c>
      <c r="N179" s="5">
        <v>1397</v>
      </c>
    </row>
    <row r="180" spans="1:14">
      <c r="A180" s="5">
        <v>14152</v>
      </c>
      <c r="B180" s="49">
        <v>549</v>
      </c>
      <c r="C180" s="53"/>
      <c r="D180" s="5">
        <v>14152</v>
      </c>
      <c r="E180" s="50">
        <v>631</v>
      </c>
      <c r="F180" s="49">
        <v>549</v>
      </c>
      <c r="G180" s="53"/>
      <c r="H180" s="5">
        <v>14152</v>
      </c>
      <c r="I180" s="5">
        <v>836</v>
      </c>
      <c r="J180" s="5">
        <v>549</v>
      </c>
      <c r="K180" s="13"/>
      <c r="L180" s="5">
        <v>14152</v>
      </c>
      <c r="M180" s="5">
        <v>404</v>
      </c>
      <c r="N180" s="5">
        <v>549</v>
      </c>
    </row>
    <row r="181" spans="1:14">
      <c r="A181" s="5">
        <v>4260</v>
      </c>
      <c r="B181" s="49">
        <v>435</v>
      </c>
      <c r="C181" s="53"/>
      <c r="D181" s="5">
        <v>4260</v>
      </c>
      <c r="E181" s="50">
        <v>588</v>
      </c>
      <c r="F181" s="49">
        <v>435</v>
      </c>
      <c r="G181" s="53"/>
      <c r="H181" s="5">
        <v>4260</v>
      </c>
      <c r="I181" s="5">
        <v>622</v>
      </c>
      <c r="J181" s="5">
        <v>435</v>
      </c>
      <c r="K181" s="13"/>
      <c r="L181" s="5">
        <v>4260</v>
      </c>
      <c r="M181" s="5">
        <v>436</v>
      </c>
      <c r="N181" s="5">
        <v>435</v>
      </c>
    </row>
    <row r="182" spans="1:14">
      <c r="A182" s="5">
        <v>30624</v>
      </c>
      <c r="B182" s="49">
        <v>1956</v>
      </c>
      <c r="C182" s="53"/>
      <c r="D182" s="5">
        <v>30624</v>
      </c>
      <c r="E182" s="50">
        <v>2080</v>
      </c>
      <c r="F182" s="49">
        <v>1956</v>
      </c>
      <c r="G182" s="53"/>
      <c r="H182" s="5">
        <v>30624</v>
      </c>
      <c r="I182" s="5">
        <v>3253</v>
      </c>
      <c r="J182" s="5">
        <v>1956</v>
      </c>
      <c r="K182" s="13"/>
      <c r="L182" s="5">
        <v>30624</v>
      </c>
      <c r="M182" s="5">
        <v>1376</v>
      </c>
      <c r="N182" s="5">
        <v>1956</v>
      </c>
    </row>
    <row r="183" spans="1:14">
      <c r="A183" s="5">
        <v>2363</v>
      </c>
      <c r="B183" s="49">
        <v>348</v>
      </c>
      <c r="C183" s="53"/>
      <c r="D183" s="5">
        <v>2363</v>
      </c>
      <c r="E183" s="50">
        <v>393</v>
      </c>
      <c r="F183" s="49">
        <v>348</v>
      </c>
      <c r="G183" s="53"/>
      <c r="H183" s="5">
        <v>2363</v>
      </c>
      <c r="I183" s="5">
        <v>476</v>
      </c>
      <c r="J183" s="5">
        <v>348</v>
      </c>
      <c r="K183" s="13"/>
      <c r="L183" s="5">
        <v>2363</v>
      </c>
      <c r="M183" s="5">
        <v>297</v>
      </c>
      <c r="N183" s="5">
        <v>348</v>
      </c>
    </row>
    <row r="184" spans="1:14">
      <c r="A184" s="5">
        <v>2232</v>
      </c>
      <c r="B184" s="49">
        <v>335</v>
      </c>
      <c r="C184" s="53"/>
      <c r="D184" s="5">
        <v>2232</v>
      </c>
      <c r="E184" s="50">
        <v>374</v>
      </c>
      <c r="F184" s="49">
        <v>335</v>
      </c>
      <c r="G184" s="53"/>
      <c r="H184" s="5">
        <v>2232</v>
      </c>
      <c r="I184" s="5">
        <v>458</v>
      </c>
      <c r="J184" s="5">
        <v>335</v>
      </c>
      <c r="K184" s="13"/>
      <c r="L184" s="5">
        <v>2232</v>
      </c>
      <c r="M184" s="5">
        <v>278</v>
      </c>
      <c r="N184" s="5">
        <v>335</v>
      </c>
    </row>
    <row r="185" spans="1:14">
      <c r="A185" s="5">
        <v>4048</v>
      </c>
      <c r="B185" s="49">
        <v>405</v>
      </c>
      <c r="C185" s="53"/>
      <c r="D185" s="5">
        <v>4048</v>
      </c>
      <c r="E185" s="50">
        <v>544</v>
      </c>
      <c r="F185" s="49">
        <v>405</v>
      </c>
      <c r="G185" s="53"/>
      <c r="H185" s="5">
        <v>4048</v>
      </c>
      <c r="I185" s="5">
        <v>602</v>
      </c>
      <c r="J185" s="5">
        <v>405</v>
      </c>
      <c r="K185" s="13"/>
      <c r="L185" s="5">
        <v>4048</v>
      </c>
      <c r="M185" s="5">
        <v>368</v>
      </c>
      <c r="N185" s="5">
        <v>405</v>
      </c>
    </row>
    <row r="186" spans="1:14">
      <c r="A186" s="5">
        <v>1804</v>
      </c>
      <c r="B186" s="49">
        <v>280</v>
      </c>
      <c r="C186" s="53"/>
      <c r="D186" s="5">
        <v>1804</v>
      </c>
      <c r="E186" s="50">
        <v>330</v>
      </c>
      <c r="F186" s="49">
        <v>280</v>
      </c>
      <c r="G186" s="53"/>
      <c r="H186" s="5">
        <v>1804</v>
      </c>
      <c r="I186" s="5">
        <v>352</v>
      </c>
      <c r="J186" s="5">
        <v>280</v>
      </c>
      <c r="K186" s="13"/>
      <c r="L186" s="5">
        <v>1804</v>
      </c>
      <c r="M186" s="5">
        <v>234</v>
      </c>
      <c r="N186" s="5">
        <v>280</v>
      </c>
    </row>
    <row r="187" spans="1:14">
      <c r="A187" s="5">
        <v>2351</v>
      </c>
      <c r="B187" s="49">
        <v>298</v>
      </c>
      <c r="C187" s="53"/>
      <c r="D187" s="5">
        <v>2351</v>
      </c>
      <c r="E187" s="50">
        <v>371</v>
      </c>
      <c r="F187" s="49">
        <v>298</v>
      </c>
      <c r="G187" s="53"/>
      <c r="H187" s="5">
        <v>2351</v>
      </c>
      <c r="I187" s="5">
        <v>392</v>
      </c>
      <c r="J187" s="5">
        <v>298</v>
      </c>
      <c r="K187" s="13"/>
      <c r="L187" s="5">
        <v>2351</v>
      </c>
      <c r="M187" s="5">
        <v>288</v>
      </c>
      <c r="N187" s="5">
        <v>298</v>
      </c>
    </row>
    <row r="188" spans="1:14">
      <c r="A188" s="5">
        <v>3100</v>
      </c>
      <c r="B188" s="49">
        <v>422</v>
      </c>
      <c r="C188" s="53"/>
      <c r="D188" s="5">
        <v>3100</v>
      </c>
      <c r="E188" s="50">
        <v>518</v>
      </c>
      <c r="F188" s="49">
        <v>422</v>
      </c>
      <c r="G188" s="53"/>
      <c r="H188" s="5">
        <v>3100</v>
      </c>
      <c r="I188" s="5">
        <v>609</v>
      </c>
      <c r="J188" s="5">
        <v>422</v>
      </c>
      <c r="K188" s="13"/>
      <c r="L188" s="5">
        <v>3100</v>
      </c>
      <c r="M188" s="5">
        <v>367</v>
      </c>
      <c r="N188" s="5">
        <v>422</v>
      </c>
    </row>
    <row r="189" spans="1:14">
      <c r="A189" s="5">
        <v>2360</v>
      </c>
      <c r="B189" s="49">
        <v>365</v>
      </c>
      <c r="C189" s="53"/>
      <c r="D189" s="5">
        <v>2360</v>
      </c>
      <c r="E189" s="50">
        <v>436</v>
      </c>
      <c r="F189" s="49">
        <v>365</v>
      </c>
      <c r="G189" s="53"/>
      <c r="H189" s="5">
        <v>2360</v>
      </c>
      <c r="I189" s="5">
        <v>486</v>
      </c>
      <c r="J189" s="5">
        <v>365</v>
      </c>
      <c r="K189" s="13"/>
      <c r="L189" s="5">
        <v>2360</v>
      </c>
      <c r="M189" s="5">
        <v>300</v>
      </c>
      <c r="N189" s="5">
        <v>365</v>
      </c>
    </row>
    <row r="190" spans="1:14">
      <c r="A190" s="5">
        <v>19648</v>
      </c>
      <c r="B190" s="49">
        <v>695</v>
      </c>
      <c r="C190" s="53"/>
      <c r="D190" s="5">
        <v>19648</v>
      </c>
      <c r="E190" s="50">
        <v>1359</v>
      </c>
      <c r="F190" s="49">
        <v>695</v>
      </c>
      <c r="G190" s="53"/>
      <c r="H190" s="5">
        <v>19648</v>
      </c>
      <c r="I190" s="5">
        <v>990</v>
      </c>
      <c r="J190" s="5">
        <v>695</v>
      </c>
      <c r="K190" s="13"/>
      <c r="L190" s="5">
        <v>19648</v>
      </c>
      <c r="M190" s="5">
        <v>1020</v>
      </c>
      <c r="N190" s="5">
        <v>695</v>
      </c>
    </row>
    <row r="191" spans="1:14">
      <c r="A191" s="5">
        <v>2295</v>
      </c>
      <c r="B191" s="49">
        <v>324</v>
      </c>
      <c r="C191" s="53"/>
      <c r="D191" s="5">
        <v>2295</v>
      </c>
      <c r="E191" s="50">
        <v>377</v>
      </c>
      <c r="F191" s="49">
        <v>324</v>
      </c>
      <c r="G191" s="53"/>
      <c r="H191" s="5">
        <v>2295</v>
      </c>
      <c r="I191" s="5">
        <v>402</v>
      </c>
      <c r="J191" s="5">
        <v>324</v>
      </c>
      <c r="K191" s="13"/>
      <c r="L191" s="5">
        <v>2295</v>
      </c>
      <c r="M191" s="5">
        <v>269</v>
      </c>
      <c r="N191" s="5">
        <v>324</v>
      </c>
    </row>
    <row r="192" spans="1:14">
      <c r="A192" s="5">
        <v>3934</v>
      </c>
      <c r="B192" s="49">
        <v>437</v>
      </c>
      <c r="C192" s="53"/>
      <c r="D192" s="5">
        <v>3934</v>
      </c>
      <c r="E192" s="50">
        <v>512</v>
      </c>
      <c r="F192" s="49">
        <v>437</v>
      </c>
      <c r="G192" s="53"/>
      <c r="H192" s="5">
        <v>3934</v>
      </c>
      <c r="I192" s="5">
        <v>599</v>
      </c>
      <c r="J192" s="5">
        <v>437</v>
      </c>
      <c r="K192" s="13"/>
      <c r="L192" s="5">
        <v>3934</v>
      </c>
      <c r="M192" s="5">
        <v>384</v>
      </c>
      <c r="N192" s="5">
        <v>437</v>
      </c>
    </row>
    <row r="193" spans="1:14">
      <c r="A193" s="5">
        <v>34512</v>
      </c>
      <c r="B193" s="49">
        <v>1333</v>
      </c>
      <c r="C193" s="53"/>
      <c r="D193" s="5">
        <v>34512</v>
      </c>
      <c r="E193" s="50">
        <v>1666</v>
      </c>
      <c r="F193" s="49">
        <v>1333</v>
      </c>
      <c r="G193" s="53"/>
      <c r="H193" s="5">
        <v>34512</v>
      </c>
      <c r="I193" s="5">
        <v>1977</v>
      </c>
      <c r="J193" s="5">
        <v>1333</v>
      </c>
      <c r="K193" s="13"/>
      <c r="L193" s="5">
        <v>34512</v>
      </c>
      <c r="M193" s="5">
        <v>1278</v>
      </c>
      <c r="N193" s="5">
        <v>1333</v>
      </c>
    </row>
    <row r="194" spans="1:14">
      <c r="A194" s="5">
        <v>5282</v>
      </c>
      <c r="B194" s="49">
        <v>530</v>
      </c>
      <c r="C194" s="53"/>
      <c r="D194" s="5">
        <v>5282</v>
      </c>
      <c r="E194" s="50">
        <v>703</v>
      </c>
      <c r="F194" s="49">
        <v>530</v>
      </c>
      <c r="G194" s="53"/>
      <c r="H194" s="5">
        <v>5282</v>
      </c>
      <c r="I194" s="5">
        <v>772</v>
      </c>
      <c r="J194" s="5">
        <v>530</v>
      </c>
      <c r="K194" s="13"/>
      <c r="L194" s="5">
        <v>5282</v>
      </c>
      <c r="M194" s="5">
        <v>470</v>
      </c>
      <c r="N194" s="5">
        <v>530</v>
      </c>
    </row>
    <row r="195" spans="1:14">
      <c r="A195" s="5">
        <v>1809</v>
      </c>
      <c r="B195" s="49">
        <v>359</v>
      </c>
      <c r="C195" s="53"/>
      <c r="D195" s="5">
        <v>1809</v>
      </c>
      <c r="E195" s="50">
        <v>399</v>
      </c>
      <c r="F195" s="49">
        <v>359</v>
      </c>
      <c r="G195" s="53"/>
      <c r="H195" s="5">
        <v>1809</v>
      </c>
      <c r="I195" s="5">
        <v>494</v>
      </c>
      <c r="J195" s="5">
        <v>359</v>
      </c>
      <c r="K195" s="13"/>
      <c r="L195" s="5">
        <v>1809</v>
      </c>
      <c r="M195" s="5">
        <v>289</v>
      </c>
      <c r="N195" s="5">
        <v>359</v>
      </c>
    </row>
    <row r="196" spans="1:14">
      <c r="A196" s="5">
        <v>1920</v>
      </c>
      <c r="B196" s="49">
        <v>331</v>
      </c>
      <c r="C196" s="53"/>
      <c r="D196" s="5">
        <v>1920</v>
      </c>
      <c r="E196" s="50">
        <v>365</v>
      </c>
      <c r="F196" s="49">
        <v>331</v>
      </c>
      <c r="G196" s="53"/>
      <c r="H196" s="5">
        <v>1920</v>
      </c>
      <c r="I196" s="5">
        <v>428</v>
      </c>
      <c r="J196" s="5">
        <v>331</v>
      </c>
      <c r="K196" s="13"/>
      <c r="L196" s="5">
        <v>1920</v>
      </c>
      <c r="M196" s="5">
        <v>251</v>
      </c>
      <c r="N196" s="5">
        <v>331</v>
      </c>
    </row>
    <row r="197" spans="1:14">
      <c r="A197" s="5">
        <v>1954</v>
      </c>
      <c r="B197" s="49">
        <v>333</v>
      </c>
      <c r="C197" s="53"/>
      <c r="D197" s="5">
        <v>1954</v>
      </c>
      <c r="E197" s="50">
        <v>356</v>
      </c>
      <c r="F197" s="49">
        <v>333</v>
      </c>
      <c r="G197" s="53"/>
      <c r="H197" s="5">
        <v>1954</v>
      </c>
      <c r="I197" s="5">
        <v>443</v>
      </c>
      <c r="J197" s="5">
        <v>333</v>
      </c>
      <c r="K197" s="13"/>
      <c r="L197" s="5">
        <v>1954</v>
      </c>
      <c r="M197" s="5">
        <v>252</v>
      </c>
      <c r="N197" s="5">
        <v>333</v>
      </c>
    </row>
    <row r="198" spans="1:14">
      <c r="A198" s="5">
        <v>33536</v>
      </c>
      <c r="B198" s="49">
        <v>1016</v>
      </c>
      <c r="C198" s="53"/>
      <c r="D198" s="5">
        <v>33536</v>
      </c>
      <c r="E198" s="50">
        <v>1954</v>
      </c>
      <c r="F198" s="49">
        <v>1016</v>
      </c>
      <c r="G198" s="53"/>
      <c r="H198" s="5">
        <v>33536</v>
      </c>
      <c r="I198" s="5">
        <v>1678</v>
      </c>
      <c r="J198" s="5">
        <v>1016</v>
      </c>
      <c r="K198" s="13"/>
      <c r="L198" s="5">
        <v>33536</v>
      </c>
      <c r="M198" s="5">
        <v>1564</v>
      </c>
      <c r="N198" s="5">
        <v>1016</v>
      </c>
    </row>
    <row r="199" spans="1:14">
      <c r="A199" s="5">
        <v>4204</v>
      </c>
      <c r="B199" s="49">
        <v>408</v>
      </c>
      <c r="C199" s="53"/>
      <c r="D199" s="5">
        <v>4204</v>
      </c>
      <c r="E199" s="50">
        <v>498</v>
      </c>
      <c r="F199" s="49">
        <v>408</v>
      </c>
      <c r="G199" s="53"/>
      <c r="H199" s="5">
        <v>4204</v>
      </c>
      <c r="I199" s="5">
        <v>596</v>
      </c>
      <c r="J199" s="5">
        <v>408</v>
      </c>
      <c r="K199" s="13"/>
      <c r="L199" s="5">
        <v>4204</v>
      </c>
      <c r="M199" s="5">
        <v>387</v>
      </c>
      <c r="N199" s="5">
        <v>408</v>
      </c>
    </row>
    <row r="200" spans="1:14">
      <c r="A200" s="5">
        <v>3376</v>
      </c>
      <c r="B200" s="49">
        <v>409</v>
      </c>
      <c r="C200" s="53"/>
      <c r="D200" s="5">
        <v>3376</v>
      </c>
      <c r="E200" s="50">
        <v>428</v>
      </c>
      <c r="F200" s="49">
        <v>409</v>
      </c>
      <c r="G200" s="53"/>
      <c r="H200" s="5">
        <v>3376</v>
      </c>
      <c r="I200" s="5">
        <v>631</v>
      </c>
      <c r="J200" s="5">
        <v>409</v>
      </c>
      <c r="K200" s="13"/>
      <c r="L200" s="5">
        <v>3376</v>
      </c>
      <c r="M200" s="5">
        <v>331</v>
      </c>
      <c r="N200" s="5">
        <v>409</v>
      </c>
    </row>
    <row r="201" spans="1:14">
      <c r="A201" s="5">
        <v>9236</v>
      </c>
      <c r="B201" s="49">
        <v>1130</v>
      </c>
      <c r="C201" s="53"/>
      <c r="D201" s="5">
        <v>9236</v>
      </c>
      <c r="E201" s="50">
        <v>1151</v>
      </c>
      <c r="F201" s="49">
        <v>1130</v>
      </c>
      <c r="G201" s="53"/>
      <c r="H201" s="5">
        <v>9236</v>
      </c>
      <c r="I201" s="5">
        <v>1560</v>
      </c>
      <c r="J201" s="5">
        <v>1130</v>
      </c>
      <c r="K201" s="13"/>
      <c r="L201" s="5">
        <v>9236</v>
      </c>
      <c r="M201" s="5">
        <v>1075</v>
      </c>
      <c r="N201" s="5">
        <v>1130</v>
      </c>
    </row>
    <row r="202" spans="1:14">
      <c r="A202" s="5">
        <v>72864</v>
      </c>
      <c r="B202" s="49">
        <v>759</v>
      </c>
      <c r="C202" s="53"/>
      <c r="D202" s="5">
        <v>72864</v>
      </c>
      <c r="E202" s="50">
        <v>946</v>
      </c>
      <c r="F202" s="49">
        <v>759</v>
      </c>
      <c r="G202" s="53"/>
      <c r="H202" s="5">
        <v>72864</v>
      </c>
      <c r="I202" s="5">
        <v>1158</v>
      </c>
      <c r="J202" s="5">
        <v>759</v>
      </c>
      <c r="K202" s="13"/>
      <c r="L202" s="5">
        <v>72864</v>
      </c>
      <c r="M202" s="5">
        <v>646</v>
      </c>
      <c r="N202" s="5">
        <v>759</v>
      </c>
    </row>
    <row r="203" spans="1:14">
      <c r="A203" s="5">
        <v>3358</v>
      </c>
      <c r="B203" s="49">
        <v>323</v>
      </c>
      <c r="C203" s="53"/>
      <c r="D203" s="5">
        <v>3358</v>
      </c>
      <c r="E203" s="50">
        <v>394</v>
      </c>
      <c r="F203" s="49">
        <v>323</v>
      </c>
      <c r="G203" s="53"/>
      <c r="H203" s="5">
        <v>3358</v>
      </c>
      <c r="I203" s="5">
        <v>523</v>
      </c>
      <c r="J203" s="5">
        <v>323</v>
      </c>
      <c r="K203" s="13"/>
      <c r="L203" s="5">
        <v>3358</v>
      </c>
      <c r="M203" s="5">
        <v>298</v>
      </c>
      <c r="N203" s="5">
        <v>323</v>
      </c>
    </row>
    <row r="204" spans="1:14">
      <c r="A204" s="5">
        <v>3254</v>
      </c>
      <c r="B204" s="49">
        <v>344</v>
      </c>
      <c r="C204" s="53"/>
      <c r="D204" s="5">
        <v>3254</v>
      </c>
      <c r="E204" s="50">
        <v>371</v>
      </c>
      <c r="F204" s="49">
        <v>344</v>
      </c>
      <c r="G204" s="53"/>
      <c r="H204" s="5">
        <v>3254</v>
      </c>
      <c r="I204" s="5">
        <v>513</v>
      </c>
      <c r="J204" s="5">
        <v>344</v>
      </c>
      <c r="K204" s="13"/>
      <c r="L204" s="5">
        <v>3254</v>
      </c>
      <c r="M204" s="5">
        <v>283</v>
      </c>
      <c r="N204" s="5">
        <v>344</v>
      </c>
    </row>
    <row r="205" spans="1:14">
      <c r="A205" s="5">
        <v>50640</v>
      </c>
      <c r="B205" s="49">
        <v>1577</v>
      </c>
      <c r="C205" s="53"/>
      <c r="D205" s="5">
        <v>50640</v>
      </c>
      <c r="E205" s="50">
        <v>2240</v>
      </c>
      <c r="F205" s="49">
        <v>1577</v>
      </c>
      <c r="G205" s="53"/>
      <c r="H205" s="5">
        <v>50640</v>
      </c>
      <c r="I205" s="5">
        <v>2779</v>
      </c>
      <c r="J205" s="5">
        <v>1577</v>
      </c>
      <c r="K205" s="13"/>
      <c r="L205" s="5">
        <v>50640</v>
      </c>
      <c r="M205" s="5">
        <v>1790</v>
      </c>
      <c r="N205" s="5">
        <v>1577</v>
      </c>
    </row>
    <row r="206" spans="1:14">
      <c r="A206" s="5">
        <v>3734</v>
      </c>
      <c r="B206" s="49">
        <v>434</v>
      </c>
      <c r="C206" s="53"/>
      <c r="D206" s="5">
        <v>3734</v>
      </c>
      <c r="E206" s="50">
        <v>529</v>
      </c>
      <c r="F206" s="49">
        <v>434</v>
      </c>
      <c r="G206" s="53"/>
      <c r="H206" s="5">
        <v>3734</v>
      </c>
      <c r="I206" s="5">
        <v>794</v>
      </c>
      <c r="J206" s="5">
        <v>434</v>
      </c>
      <c r="K206" s="13"/>
      <c r="L206" s="5">
        <v>3734</v>
      </c>
      <c r="M206" s="5">
        <v>389</v>
      </c>
      <c r="N206" s="5">
        <v>434</v>
      </c>
    </row>
    <row r="207" spans="1:14">
      <c r="A207" s="5">
        <v>2594</v>
      </c>
      <c r="B207" s="49">
        <v>315</v>
      </c>
      <c r="C207" s="53"/>
      <c r="D207" s="5">
        <v>2594</v>
      </c>
      <c r="E207" s="50">
        <v>347</v>
      </c>
      <c r="F207" s="49">
        <v>315</v>
      </c>
      <c r="G207" s="53"/>
      <c r="H207" s="5">
        <v>2594</v>
      </c>
      <c r="I207" s="5">
        <v>529</v>
      </c>
      <c r="J207" s="5">
        <v>315</v>
      </c>
      <c r="K207" s="13"/>
      <c r="L207" s="5">
        <v>2594</v>
      </c>
      <c r="M207" s="5">
        <v>248</v>
      </c>
      <c r="N207" s="5">
        <v>315</v>
      </c>
    </row>
    <row r="208" spans="1:14">
      <c r="A208" s="5">
        <v>2232</v>
      </c>
      <c r="B208" s="49">
        <v>322</v>
      </c>
      <c r="C208" s="53"/>
      <c r="D208" s="5">
        <v>2232</v>
      </c>
      <c r="E208" s="50">
        <v>376</v>
      </c>
      <c r="F208" s="49">
        <v>322</v>
      </c>
      <c r="G208" s="53"/>
      <c r="H208" s="5">
        <v>2232</v>
      </c>
      <c r="I208" s="5">
        <v>440</v>
      </c>
      <c r="J208" s="5">
        <v>322</v>
      </c>
      <c r="K208" s="13"/>
      <c r="L208" s="5">
        <v>2232</v>
      </c>
      <c r="M208" s="5">
        <v>257</v>
      </c>
      <c r="N208" s="5">
        <v>322</v>
      </c>
    </row>
    <row r="209" spans="1:14">
      <c r="A209" s="5">
        <v>22120</v>
      </c>
      <c r="B209" s="49">
        <v>906</v>
      </c>
      <c r="C209" s="53"/>
      <c r="D209" s="5">
        <v>22120</v>
      </c>
      <c r="E209" s="50">
        <v>979</v>
      </c>
      <c r="F209" s="49">
        <v>906</v>
      </c>
      <c r="G209" s="53"/>
      <c r="H209" s="5">
        <v>22120</v>
      </c>
      <c r="I209" s="5">
        <v>1751</v>
      </c>
      <c r="J209" s="5">
        <v>906</v>
      </c>
      <c r="K209" s="13"/>
      <c r="L209" s="5">
        <v>22120</v>
      </c>
      <c r="M209" s="5">
        <v>796</v>
      </c>
      <c r="N209" s="5">
        <v>906</v>
      </c>
    </row>
    <row r="210" spans="1:14">
      <c r="A210" s="5">
        <v>7980</v>
      </c>
      <c r="B210" s="49">
        <v>398</v>
      </c>
      <c r="C210" s="53"/>
      <c r="D210" s="5">
        <v>7980</v>
      </c>
      <c r="E210" s="50">
        <v>630</v>
      </c>
      <c r="F210" s="49">
        <v>398</v>
      </c>
      <c r="G210" s="53"/>
      <c r="H210" s="5">
        <v>7980</v>
      </c>
      <c r="I210" s="5">
        <v>521</v>
      </c>
      <c r="J210" s="5">
        <v>398</v>
      </c>
      <c r="K210" s="13"/>
      <c r="L210" s="5">
        <v>7980</v>
      </c>
      <c r="M210" s="5">
        <v>467</v>
      </c>
      <c r="N210" s="5">
        <v>398</v>
      </c>
    </row>
    <row r="211" spans="1:14">
      <c r="A211" s="5">
        <v>1659</v>
      </c>
      <c r="B211" s="49">
        <v>321</v>
      </c>
      <c r="C211" s="53"/>
      <c r="D211" s="5">
        <v>1659</v>
      </c>
      <c r="E211" s="50">
        <v>345</v>
      </c>
      <c r="F211" s="49">
        <v>321</v>
      </c>
      <c r="G211" s="53"/>
      <c r="H211" s="5">
        <v>1659</v>
      </c>
      <c r="I211" s="5">
        <v>424</v>
      </c>
      <c r="J211" s="5">
        <v>321</v>
      </c>
      <c r="K211" s="13"/>
      <c r="L211" s="5">
        <v>1659</v>
      </c>
      <c r="M211" s="5">
        <v>239</v>
      </c>
      <c r="N211" s="5">
        <v>321</v>
      </c>
    </row>
    <row r="212" spans="1:14">
      <c r="A212" s="5">
        <v>1006</v>
      </c>
      <c r="B212" s="49">
        <v>268</v>
      </c>
      <c r="C212" s="53"/>
      <c r="D212" s="5">
        <v>1006</v>
      </c>
      <c r="E212" s="50">
        <v>277</v>
      </c>
      <c r="F212" s="49">
        <v>268</v>
      </c>
      <c r="G212" s="53"/>
      <c r="H212" s="5">
        <v>1006</v>
      </c>
      <c r="I212" s="5">
        <v>354</v>
      </c>
      <c r="J212" s="5">
        <v>268</v>
      </c>
      <c r="K212" s="13"/>
      <c r="L212" s="5">
        <v>1006</v>
      </c>
      <c r="M212" s="5">
        <v>187</v>
      </c>
      <c r="N212" s="5">
        <v>268</v>
      </c>
    </row>
    <row r="213" spans="1:14">
      <c r="A213" s="5">
        <v>12728</v>
      </c>
      <c r="B213" s="49">
        <v>461</v>
      </c>
      <c r="C213" s="53"/>
      <c r="D213" s="5">
        <v>12728</v>
      </c>
      <c r="E213" s="50">
        <v>844</v>
      </c>
      <c r="F213" s="49">
        <v>461</v>
      </c>
      <c r="G213" s="53"/>
      <c r="H213" s="5">
        <v>12728</v>
      </c>
      <c r="I213" s="5">
        <v>683</v>
      </c>
      <c r="J213" s="5">
        <v>461</v>
      </c>
      <c r="K213" s="13"/>
      <c r="L213" s="5">
        <v>12728</v>
      </c>
      <c r="M213" s="5">
        <v>657</v>
      </c>
      <c r="N213" s="5">
        <v>461</v>
      </c>
    </row>
    <row r="214" spans="1:14">
      <c r="A214" s="5">
        <v>28880</v>
      </c>
      <c r="B214" s="49">
        <v>991</v>
      </c>
      <c r="C214" s="53"/>
      <c r="D214" s="5">
        <v>28880</v>
      </c>
      <c r="E214" s="50">
        <v>1062</v>
      </c>
      <c r="F214" s="49">
        <v>991</v>
      </c>
      <c r="G214" s="53"/>
      <c r="H214" s="5">
        <v>28880</v>
      </c>
      <c r="I214" s="5">
        <v>1971</v>
      </c>
      <c r="J214" s="5">
        <v>991</v>
      </c>
      <c r="K214" s="13"/>
      <c r="L214" s="5">
        <v>28880</v>
      </c>
      <c r="M214" s="5">
        <v>740</v>
      </c>
      <c r="N214" s="5">
        <v>991</v>
      </c>
    </row>
    <row r="215" spans="1:14">
      <c r="A215" s="5">
        <v>1330</v>
      </c>
      <c r="B215" s="49">
        <v>351</v>
      </c>
      <c r="C215" s="53"/>
      <c r="D215" s="5">
        <v>1330</v>
      </c>
      <c r="E215" s="50">
        <v>363</v>
      </c>
      <c r="F215" s="49">
        <v>351</v>
      </c>
      <c r="G215" s="53"/>
      <c r="H215" s="5">
        <v>1330</v>
      </c>
      <c r="I215" s="5">
        <v>433</v>
      </c>
      <c r="J215" s="5">
        <v>351</v>
      </c>
      <c r="K215" s="13"/>
      <c r="L215" s="5">
        <v>1330</v>
      </c>
      <c r="M215" s="5">
        <v>230</v>
      </c>
      <c r="N215" s="5">
        <v>351</v>
      </c>
    </row>
    <row r="216" spans="1:14">
      <c r="A216" s="5">
        <v>14424</v>
      </c>
      <c r="B216" s="49">
        <v>286</v>
      </c>
      <c r="C216" s="53"/>
      <c r="D216" s="5">
        <v>14424</v>
      </c>
      <c r="E216" s="50">
        <v>304</v>
      </c>
      <c r="F216" s="49">
        <v>286</v>
      </c>
      <c r="G216" s="53"/>
      <c r="H216" s="5">
        <v>14424</v>
      </c>
      <c r="I216" s="5">
        <v>383</v>
      </c>
      <c r="J216" s="5">
        <v>286</v>
      </c>
      <c r="K216" s="13"/>
      <c r="L216" s="5">
        <v>14424</v>
      </c>
      <c r="M216" s="5">
        <v>291</v>
      </c>
      <c r="N216" s="5">
        <v>286</v>
      </c>
    </row>
    <row r="217" spans="1:14">
      <c r="A217" s="5">
        <v>14200</v>
      </c>
      <c r="B217" s="49">
        <v>1354</v>
      </c>
      <c r="C217" s="53"/>
      <c r="D217" s="5">
        <v>14200</v>
      </c>
      <c r="E217" s="50">
        <v>1393</v>
      </c>
      <c r="F217" s="49">
        <v>1354</v>
      </c>
      <c r="G217" s="53"/>
      <c r="H217" s="5">
        <v>14200</v>
      </c>
      <c r="I217" s="5">
        <v>3214</v>
      </c>
      <c r="J217" s="5">
        <v>1354</v>
      </c>
      <c r="K217" s="13"/>
      <c r="L217" s="5">
        <v>14200</v>
      </c>
      <c r="M217" s="5">
        <v>1233</v>
      </c>
      <c r="N217" s="5">
        <v>1354</v>
      </c>
    </row>
    <row r="218" spans="1:14">
      <c r="A218" s="5">
        <v>5746</v>
      </c>
      <c r="B218" s="49">
        <v>632</v>
      </c>
      <c r="C218" s="53"/>
      <c r="D218" s="5">
        <v>5746</v>
      </c>
      <c r="E218" s="50">
        <v>769</v>
      </c>
      <c r="F218" s="49">
        <v>632</v>
      </c>
      <c r="G218" s="53"/>
      <c r="H218" s="5">
        <v>5746</v>
      </c>
      <c r="I218" s="5">
        <v>1063</v>
      </c>
      <c r="J218" s="5">
        <v>632</v>
      </c>
      <c r="K218" s="13"/>
      <c r="L218" s="5">
        <v>5746</v>
      </c>
      <c r="M218" s="5">
        <v>584</v>
      </c>
      <c r="N218" s="5">
        <v>632</v>
      </c>
    </row>
    <row r="219" spans="1:14">
      <c r="A219" s="5">
        <v>2540</v>
      </c>
      <c r="B219" s="49">
        <v>330</v>
      </c>
      <c r="C219" s="53"/>
      <c r="D219" s="5">
        <v>2540</v>
      </c>
      <c r="E219" s="50">
        <v>389</v>
      </c>
      <c r="F219" s="49">
        <v>330</v>
      </c>
      <c r="G219" s="53"/>
      <c r="H219" s="5">
        <v>2540</v>
      </c>
      <c r="I219" s="5">
        <v>458</v>
      </c>
      <c r="J219" s="5">
        <v>330</v>
      </c>
      <c r="K219" s="13"/>
      <c r="L219" s="5">
        <v>2540</v>
      </c>
      <c r="M219" s="5">
        <v>279</v>
      </c>
      <c r="N219" s="5">
        <v>330</v>
      </c>
    </row>
    <row r="220" spans="1:14">
      <c r="A220" s="5">
        <v>4324</v>
      </c>
      <c r="B220" s="49">
        <v>431</v>
      </c>
      <c r="C220" s="53"/>
      <c r="D220" s="5">
        <v>4324</v>
      </c>
      <c r="E220" s="50">
        <v>548</v>
      </c>
      <c r="F220" s="49">
        <v>431</v>
      </c>
      <c r="G220" s="53"/>
      <c r="H220" s="5">
        <v>4324</v>
      </c>
      <c r="I220" s="5">
        <v>676</v>
      </c>
      <c r="J220" s="5">
        <v>431</v>
      </c>
      <c r="K220" s="13"/>
      <c r="L220" s="5">
        <v>4324</v>
      </c>
      <c r="M220" s="5">
        <v>401</v>
      </c>
      <c r="N220" s="5">
        <v>431</v>
      </c>
    </row>
    <row r="221" spans="1:14">
      <c r="A221" s="5">
        <v>8260</v>
      </c>
      <c r="B221" s="49">
        <v>953</v>
      </c>
      <c r="C221" s="53"/>
      <c r="D221" s="5">
        <v>8260</v>
      </c>
      <c r="E221" s="50">
        <v>997</v>
      </c>
      <c r="F221" s="49">
        <v>953</v>
      </c>
      <c r="G221" s="53"/>
      <c r="H221" s="5">
        <v>8260</v>
      </c>
      <c r="I221" s="5">
        <v>1211</v>
      </c>
      <c r="J221" s="5">
        <v>953</v>
      </c>
      <c r="K221" s="13"/>
      <c r="L221" s="5">
        <v>8260</v>
      </c>
      <c r="M221" s="5">
        <v>956</v>
      </c>
      <c r="N221" s="5">
        <v>953</v>
      </c>
    </row>
    <row r="222" spans="1:14">
      <c r="A222" s="5">
        <v>20168</v>
      </c>
      <c r="B222" s="49">
        <v>3244</v>
      </c>
      <c r="C222" s="53"/>
      <c r="D222" s="5">
        <v>20168</v>
      </c>
      <c r="E222" s="50">
        <v>3370</v>
      </c>
      <c r="F222" s="49">
        <v>3244</v>
      </c>
      <c r="G222" s="53"/>
      <c r="H222" s="5">
        <v>20168</v>
      </c>
      <c r="I222" s="5">
        <v>5106</v>
      </c>
      <c r="J222" s="5">
        <v>3244</v>
      </c>
      <c r="K222" s="13"/>
      <c r="L222" s="5">
        <v>20168</v>
      </c>
      <c r="M222" s="5">
        <v>2806</v>
      </c>
      <c r="N222" s="5">
        <v>3244</v>
      </c>
    </row>
    <row r="223" spans="1:14">
      <c r="A223" s="5">
        <v>5046</v>
      </c>
      <c r="B223" s="49">
        <v>477</v>
      </c>
      <c r="C223" s="53"/>
      <c r="D223" s="5">
        <v>5046</v>
      </c>
      <c r="E223" s="50">
        <v>528</v>
      </c>
      <c r="F223" s="49">
        <v>477</v>
      </c>
      <c r="G223" s="53"/>
      <c r="H223" s="5">
        <v>5046</v>
      </c>
      <c r="I223" s="5">
        <v>906</v>
      </c>
      <c r="J223" s="5">
        <v>477</v>
      </c>
      <c r="K223" s="13"/>
      <c r="L223" s="5">
        <v>5046</v>
      </c>
      <c r="M223" s="5">
        <v>421</v>
      </c>
      <c r="N223" s="5">
        <v>477</v>
      </c>
    </row>
    <row r="224" spans="1:14">
      <c r="A224" s="5">
        <v>15296</v>
      </c>
      <c r="B224" s="49">
        <v>2781</v>
      </c>
      <c r="C224" s="53"/>
      <c r="D224" s="5">
        <v>15296</v>
      </c>
      <c r="E224" s="50">
        <v>2827</v>
      </c>
      <c r="F224" s="49">
        <v>2781</v>
      </c>
      <c r="G224" s="53"/>
      <c r="H224" s="5">
        <v>15296</v>
      </c>
      <c r="I224" s="5">
        <v>3627</v>
      </c>
      <c r="J224" s="5">
        <v>2781</v>
      </c>
      <c r="K224" s="13"/>
      <c r="L224" s="5">
        <v>15296</v>
      </c>
      <c r="M224" s="5">
        <v>2602</v>
      </c>
      <c r="N224" s="5">
        <v>2781</v>
      </c>
    </row>
    <row r="225" spans="1:14">
      <c r="A225" s="5">
        <v>3414</v>
      </c>
      <c r="B225" s="49">
        <v>342</v>
      </c>
      <c r="C225" s="53"/>
      <c r="D225" s="5">
        <v>3414</v>
      </c>
      <c r="E225" s="50">
        <v>473</v>
      </c>
      <c r="F225" s="49">
        <v>342</v>
      </c>
      <c r="G225" s="53"/>
      <c r="H225" s="5">
        <v>3414</v>
      </c>
      <c r="I225" s="5">
        <v>525</v>
      </c>
      <c r="J225" s="5">
        <v>342</v>
      </c>
      <c r="K225" s="13"/>
      <c r="L225" s="5">
        <v>3414</v>
      </c>
      <c r="M225" s="5">
        <v>360</v>
      </c>
      <c r="N225" s="5">
        <v>342</v>
      </c>
    </row>
    <row r="226" spans="1:14">
      <c r="A226" s="5">
        <v>95424</v>
      </c>
      <c r="B226" s="49">
        <v>575</v>
      </c>
      <c r="C226" s="53"/>
      <c r="D226" s="5">
        <v>95424</v>
      </c>
      <c r="E226" s="50">
        <v>699</v>
      </c>
      <c r="F226" s="49">
        <v>575</v>
      </c>
      <c r="G226" s="53"/>
      <c r="H226" s="5">
        <v>95424</v>
      </c>
      <c r="I226" s="5">
        <v>882</v>
      </c>
      <c r="J226" s="5">
        <v>575</v>
      </c>
      <c r="K226" s="13"/>
      <c r="L226" s="5">
        <v>95424</v>
      </c>
      <c r="M226" s="5">
        <v>417</v>
      </c>
      <c r="N226" s="5">
        <v>575</v>
      </c>
    </row>
    <row r="227" spans="1:14">
      <c r="A227" s="5">
        <v>14824</v>
      </c>
      <c r="B227" s="49">
        <v>591</v>
      </c>
      <c r="C227" s="53"/>
      <c r="D227" s="5">
        <v>14824</v>
      </c>
      <c r="E227" s="50">
        <v>868</v>
      </c>
      <c r="F227" s="49">
        <v>591</v>
      </c>
      <c r="G227" s="53"/>
      <c r="H227" s="5">
        <v>14824</v>
      </c>
      <c r="I227" s="5">
        <v>966</v>
      </c>
      <c r="J227" s="5">
        <v>591</v>
      </c>
      <c r="K227" s="13"/>
      <c r="L227" s="5">
        <v>14824</v>
      </c>
      <c r="M227" s="5">
        <v>650</v>
      </c>
      <c r="N227" s="5">
        <v>591</v>
      </c>
    </row>
    <row r="228" spans="1:14">
      <c r="A228" s="5">
        <v>3504</v>
      </c>
      <c r="B228" s="49">
        <v>374</v>
      </c>
      <c r="C228" s="53"/>
      <c r="D228" s="5">
        <v>3504</v>
      </c>
      <c r="E228" s="50">
        <v>444</v>
      </c>
      <c r="F228" s="49">
        <v>374</v>
      </c>
      <c r="G228" s="53"/>
      <c r="H228" s="5">
        <v>3504</v>
      </c>
      <c r="I228" s="5">
        <v>497</v>
      </c>
      <c r="J228" s="5">
        <v>374</v>
      </c>
      <c r="K228" s="13"/>
      <c r="L228" s="5">
        <v>3504</v>
      </c>
      <c r="M228" s="5">
        <v>348</v>
      </c>
      <c r="N228" s="5">
        <v>374</v>
      </c>
    </row>
    <row r="229" spans="1:14">
      <c r="A229" s="5">
        <v>2822</v>
      </c>
      <c r="B229" s="49">
        <v>351</v>
      </c>
      <c r="C229" s="53"/>
      <c r="D229" s="5">
        <v>2822</v>
      </c>
      <c r="E229" s="50">
        <v>424</v>
      </c>
      <c r="F229" s="49">
        <v>351</v>
      </c>
      <c r="G229" s="53"/>
      <c r="H229" s="5">
        <v>2822</v>
      </c>
      <c r="I229" s="5">
        <v>486</v>
      </c>
      <c r="J229" s="5">
        <v>351</v>
      </c>
      <c r="K229" s="13"/>
      <c r="L229" s="5">
        <v>2822</v>
      </c>
      <c r="M229" s="5">
        <v>327</v>
      </c>
      <c r="N229" s="5">
        <v>351</v>
      </c>
    </row>
    <row r="230" spans="1:14">
      <c r="A230" s="5">
        <v>2973</v>
      </c>
      <c r="B230" s="49">
        <v>297</v>
      </c>
      <c r="C230" s="53"/>
      <c r="D230" s="5">
        <v>2973</v>
      </c>
      <c r="E230" s="50">
        <v>356</v>
      </c>
      <c r="F230" s="49">
        <v>297</v>
      </c>
      <c r="G230" s="53"/>
      <c r="H230" s="5">
        <v>2973</v>
      </c>
      <c r="I230" s="5">
        <v>415</v>
      </c>
      <c r="J230" s="5">
        <v>297</v>
      </c>
      <c r="K230" s="13"/>
      <c r="L230" s="5">
        <v>2973</v>
      </c>
      <c r="M230" s="5">
        <v>266</v>
      </c>
      <c r="N230" s="5">
        <v>297</v>
      </c>
    </row>
    <row r="231" spans="1:14">
      <c r="A231" s="5">
        <v>10824</v>
      </c>
      <c r="B231" s="49">
        <v>126</v>
      </c>
      <c r="C231" s="53"/>
      <c r="D231" s="5">
        <v>10824</v>
      </c>
      <c r="E231" s="50">
        <v>135</v>
      </c>
      <c r="F231" s="49">
        <v>126</v>
      </c>
      <c r="G231" s="53"/>
      <c r="H231" s="5">
        <v>10824</v>
      </c>
      <c r="I231" s="5">
        <v>153</v>
      </c>
      <c r="J231" s="5">
        <v>126</v>
      </c>
      <c r="K231" s="13"/>
      <c r="L231" s="5">
        <v>10824</v>
      </c>
      <c r="M231" s="5">
        <v>126</v>
      </c>
      <c r="N231" s="5">
        <v>126</v>
      </c>
    </row>
    <row r="232" spans="1:14">
      <c r="A232" s="5">
        <v>4592</v>
      </c>
      <c r="B232" s="49">
        <v>289</v>
      </c>
      <c r="C232" s="53"/>
      <c r="D232" s="5">
        <v>4592</v>
      </c>
      <c r="E232" s="50">
        <v>320</v>
      </c>
      <c r="F232" s="49">
        <v>289</v>
      </c>
      <c r="G232" s="53"/>
      <c r="H232" s="5">
        <v>4592</v>
      </c>
      <c r="I232" s="5">
        <v>423</v>
      </c>
      <c r="J232" s="5">
        <v>289</v>
      </c>
      <c r="K232" s="13"/>
      <c r="L232" s="5">
        <v>4592</v>
      </c>
      <c r="M232" s="5">
        <v>222</v>
      </c>
      <c r="N232" s="5">
        <v>289</v>
      </c>
    </row>
    <row r="233" spans="1:14">
      <c r="A233" s="5">
        <v>3176</v>
      </c>
      <c r="B233" s="49">
        <v>319</v>
      </c>
      <c r="C233" s="53"/>
      <c r="D233" s="5">
        <v>3176</v>
      </c>
      <c r="E233" s="50">
        <v>372</v>
      </c>
      <c r="F233" s="49">
        <v>319</v>
      </c>
      <c r="G233" s="53"/>
      <c r="H233" s="5">
        <v>3176</v>
      </c>
      <c r="I233" s="5">
        <v>577</v>
      </c>
      <c r="J233" s="5">
        <v>319</v>
      </c>
      <c r="K233" s="13"/>
      <c r="L233" s="5">
        <v>3176</v>
      </c>
      <c r="M233" s="5">
        <v>279</v>
      </c>
      <c r="N233" s="5">
        <v>319</v>
      </c>
    </row>
    <row r="234" spans="1:14">
      <c r="A234" s="5">
        <v>10956</v>
      </c>
      <c r="B234" s="49">
        <v>119</v>
      </c>
      <c r="C234" s="53"/>
      <c r="D234" s="5">
        <v>10956</v>
      </c>
      <c r="E234" s="50">
        <v>128</v>
      </c>
      <c r="F234" s="49">
        <v>119</v>
      </c>
      <c r="G234" s="53"/>
      <c r="H234" s="5">
        <v>10956</v>
      </c>
      <c r="I234" s="5">
        <v>130</v>
      </c>
      <c r="J234" s="5">
        <v>119</v>
      </c>
      <c r="K234" s="13"/>
      <c r="L234" s="5">
        <v>10956</v>
      </c>
      <c r="M234" s="5">
        <v>123</v>
      </c>
      <c r="N234" s="5">
        <v>119</v>
      </c>
    </row>
    <row r="235" spans="1:14">
      <c r="A235" s="5">
        <v>10888</v>
      </c>
      <c r="B235" s="49">
        <v>783</v>
      </c>
      <c r="C235" s="53"/>
      <c r="D235" s="5">
        <v>10888</v>
      </c>
      <c r="E235" s="50">
        <v>913</v>
      </c>
      <c r="F235" s="49">
        <v>783</v>
      </c>
      <c r="G235" s="53"/>
      <c r="H235" s="5">
        <v>10888</v>
      </c>
      <c r="I235" s="5">
        <v>1370</v>
      </c>
      <c r="J235" s="5">
        <v>783</v>
      </c>
      <c r="K235" s="13"/>
      <c r="L235" s="5">
        <v>10888</v>
      </c>
      <c r="M235" s="5">
        <v>722</v>
      </c>
      <c r="N235" s="5">
        <v>783</v>
      </c>
    </row>
    <row r="236" spans="1:14">
      <c r="A236" s="5">
        <v>3594</v>
      </c>
      <c r="B236" s="49">
        <v>354</v>
      </c>
      <c r="C236" s="53"/>
      <c r="D236" s="5">
        <v>3594</v>
      </c>
      <c r="E236" s="50">
        <v>424</v>
      </c>
      <c r="F236" s="49">
        <v>354</v>
      </c>
      <c r="G236" s="53"/>
      <c r="H236" s="5">
        <v>3594</v>
      </c>
      <c r="I236" s="5">
        <v>530</v>
      </c>
      <c r="J236" s="5">
        <v>354</v>
      </c>
      <c r="K236" s="13"/>
      <c r="L236" s="5">
        <v>3594</v>
      </c>
      <c r="M236" s="5">
        <v>309</v>
      </c>
      <c r="N236" s="5">
        <v>354</v>
      </c>
    </row>
    <row r="237" spans="1:14">
      <c r="A237" s="5">
        <v>3384</v>
      </c>
      <c r="B237" s="49">
        <v>395</v>
      </c>
      <c r="C237" s="53"/>
      <c r="D237" s="5">
        <v>3384</v>
      </c>
      <c r="E237" s="50">
        <v>451</v>
      </c>
      <c r="F237" s="49">
        <v>395</v>
      </c>
      <c r="G237" s="53"/>
      <c r="H237" s="5">
        <v>3384</v>
      </c>
      <c r="I237" s="5">
        <v>561</v>
      </c>
      <c r="J237" s="5">
        <v>395</v>
      </c>
      <c r="K237" s="13"/>
      <c r="L237" s="5">
        <v>3384</v>
      </c>
      <c r="M237" s="5">
        <v>344</v>
      </c>
      <c r="N237" s="5">
        <v>395</v>
      </c>
    </row>
    <row r="238" spans="1:14">
      <c r="A238" s="5">
        <v>4096</v>
      </c>
      <c r="B238" s="49">
        <v>406</v>
      </c>
      <c r="C238" s="53"/>
      <c r="D238" s="5">
        <v>4096</v>
      </c>
      <c r="E238" s="50">
        <v>487</v>
      </c>
      <c r="F238" s="49">
        <v>406</v>
      </c>
      <c r="G238" s="53"/>
      <c r="H238" s="5">
        <v>4096</v>
      </c>
      <c r="I238" s="5">
        <v>723</v>
      </c>
      <c r="J238" s="5">
        <v>406</v>
      </c>
      <c r="K238" s="13"/>
      <c r="L238" s="5">
        <v>4096</v>
      </c>
      <c r="M238" s="5">
        <v>355</v>
      </c>
      <c r="N238" s="5">
        <v>406</v>
      </c>
    </row>
    <row r="239" spans="1:14">
      <c r="A239" s="5">
        <v>19968</v>
      </c>
      <c r="B239" s="49">
        <v>592</v>
      </c>
      <c r="C239" s="53"/>
      <c r="D239" s="5">
        <v>19968</v>
      </c>
      <c r="E239" s="50">
        <v>1016</v>
      </c>
      <c r="F239" s="49">
        <v>592</v>
      </c>
      <c r="G239" s="53"/>
      <c r="H239" s="5">
        <v>19968</v>
      </c>
      <c r="I239" s="5">
        <v>909</v>
      </c>
      <c r="J239" s="5">
        <v>592</v>
      </c>
      <c r="K239" s="13"/>
      <c r="L239" s="5">
        <v>19968</v>
      </c>
      <c r="M239" s="5">
        <v>757</v>
      </c>
      <c r="N239" s="5">
        <v>592</v>
      </c>
    </row>
    <row r="240" spans="1:14">
      <c r="A240" s="5">
        <v>4892</v>
      </c>
      <c r="B240" s="49">
        <v>460</v>
      </c>
      <c r="C240" s="53"/>
      <c r="D240" s="5">
        <v>4892</v>
      </c>
      <c r="E240" s="50">
        <v>536</v>
      </c>
      <c r="F240" s="49">
        <v>460</v>
      </c>
      <c r="G240" s="53"/>
      <c r="H240" s="5">
        <v>4892</v>
      </c>
      <c r="I240" s="5">
        <v>721</v>
      </c>
      <c r="J240" s="5">
        <v>460</v>
      </c>
      <c r="K240" s="13"/>
      <c r="L240" s="5">
        <v>4892</v>
      </c>
      <c r="M240" s="5">
        <v>428</v>
      </c>
      <c r="N240" s="5">
        <v>460</v>
      </c>
    </row>
    <row r="241" spans="1:14">
      <c r="A241" s="5">
        <v>17360</v>
      </c>
      <c r="B241" s="49">
        <v>2448</v>
      </c>
      <c r="C241" s="53"/>
      <c r="D241" s="5">
        <v>17360</v>
      </c>
      <c r="E241" s="50">
        <v>2573</v>
      </c>
      <c r="F241" s="49">
        <v>2448</v>
      </c>
      <c r="G241" s="53"/>
      <c r="H241" s="5">
        <v>17360</v>
      </c>
      <c r="I241" s="5">
        <v>6017</v>
      </c>
      <c r="J241" s="5">
        <v>2448</v>
      </c>
      <c r="K241" s="13"/>
      <c r="L241" s="5">
        <v>17360</v>
      </c>
      <c r="M241" s="5">
        <v>1905</v>
      </c>
      <c r="N241" s="5">
        <v>2448</v>
      </c>
    </row>
    <row r="242" spans="1:14">
      <c r="A242" s="5">
        <v>21872</v>
      </c>
      <c r="B242" s="49">
        <v>3822</v>
      </c>
      <c r="C242" s="53"/>
      <c r="D242" s="5">
        <v>21872</v>
      </c>
      <c r="E242" s="50">
        <v>3872</v>
      </c>
      <c r="F242" s="49">
        <v>3822</v>
      </c>
      <c r="G242" s="53"/>
      <c r="H242" s="5">
        <v>21872</v>
      </c>
      <c r="I242" s="5">
        <v>7327</v>
      </c>
      <c r="J242" s="5">
        <v>3822</v>
      </c>
      <c r="K242" s="13"/>
      <c r="L242" s="5">
        <v>21872</v>
      </c>
      <c r="M242" s="5">
        <v>2218</v>
      </c>
      <c r="N242" s="5">
        <v>3822</v>
      </c>
    </row>
    <row r="243" spans="1:14">
      <c r="A243" s="5">
        <v>180480</v>
      </c>
      <c r="B243" s="49">
        <v>4010</v>
      </c>
      <c r="C243" s="53"/>
      <c r="D243" s="5">
        <v>180480</v>
      </c>
      <c r="E243" s="50">
        <v>8072</v>
      </c>
      <c r="F243" s="49">
        <v>4010</v>
      </c>
      <c r="G243" s="53"/>
      <c r="H243" s="5">
        <v>180480</v>
      </c>
      <c r="I243" s="5">
        <v>6242</v>
      </c>
      <c r="J243" s="5">
        <v>4010</v>
      </c>
      <c r="K243" s="13"/>
      <c r="L243" s="5">
        <v>180480</v>
      </c>
      <c r="M243" s="5">
        <v>3316</v>
      </c>
      <c r="N243" s="5">
        <v>4010</v>
      </c>
    </row>
    <row r="244" spans="1:14">
      <c r="A244" s="5">
        <v>44464</v>
      </c>
      <c r="B244" s="49">
        <v>930</v>
      </c>
      <c r="C244" s="53"/>
      <c r="D244" s="5">
        <v>44464</v>
      </c>
      <c r="E244" s="50">
        <v>1052</v>
      </c>
      <c r="F244" s="49">
        <v>930</v>
      </c>
      <c r="G244" s="53"/>
      <c r="H244" s="5">
        <v>44464</v>
      </c>
      <c r="I244" s="5">
        <v>1571</v>
      </c>
      <c r="J244" s="5">
        <v>930</v>
      </c>
      <c r="K244" s="13"/>
      <c r="L244" s="5">
        <v>44464</v>
      </c>
      <c r="M244" s="5">
        <v>559</v>
      </c>
      <c r="N244" s="5">
        <v>930</v>
      </c>
    </row>
    <row r="245" spans="1:14">
      <c r="A245" s="5">
        <v>2881</v>
      </c>
      <c r="B245" s="49">
        <v>503</v>
      </c>
      <c r="C245" s="53"/>
      <c r="D245" s="5">
        <v>2881</v>
      </c>
      <c r="E245" s="50">
        <v>550</v>
      </c>
      <c r="F245" s="49">
        <v>503</v>
      </c>
      <c r="G245" s="53"/>
      <c r="H245" s="5">
        <v>2881</v>
      </c>
      <c r="I245" s="5">
        <v>730</v>
      </c>
      <c r="J245" s="5">
        <v>503</v>
      </c>
      <c r="K245" s="13"/>
      <c r="L245" s="5">
        <v>2881</v>
      </c>
      <c r="M245" s="5">
        <v>323</v>
      </c>
      <c r="N245" s="5">
        <v>503</v>
      </c>
    </row>
    <row r="246" spans="1:14">
      <c r="A246" s="5">
        <v>3460</v>
      </c>
      <c r="B246" s="49">
        <v>482</v>
      </c>
      <c r="C246" s="53"/>
      <c r="D246" s="5">
        <v>3460</v>
      </c>
      <c r="E246" s="50">
        <v>541</v>
      </c>
      <c r="F246" s="49">
        <v>482</v>
      </c>
      <c r="G246" s="53"/>
      <c r="H246" s="5">
        <v>3460</v>
      </c>
      <c r="I246" s="5">
        <v>667</v>
      </c>
      <c r="J246" s="5">
        <v>482</v>
      </c>
      <c r="K246" s="13"/>
      <c r="L246" s="5">
        <v>3460</v>
      </c>
      <c r="M246" s="5">
        <v>314</v>
      </c>
      <c r="N246" s="5">
        <v>482</v>
      </c>
    </row>
    <row r="247" spans="1:14">
      <c r="A247" s="5">
        <v>3406</v>
      </c>
      <c r="B247" s="49">
        <v>512</v>
      </c>
      <c r="C247" s="53"/>
      <c r="D247" s="5">
        <v>3406</v>
      </c>
      <c r="E247" s="50">
        <v>571</v>
      </c>
      <c r="F247" s="49">
        <v>512</v>
      </c>
      <c r="G247" s="53"/>
      <c r="H247" s="5">
        <v>3406</v>
      </c>
      <c r="I247" s="5">
        <v>731</v>
      </c>
      <c r="J247" s="5">
        <v>512</v>
      </c>
      <c r="K247" s="13"/>
      <c r="L247" s="5">
        <v>3406</v>
      </c>
      <c r="M247" s="5">
        <v>355</v>
      </c>
      <c r="N247" s="5">
        <v>512</v>
      </c>
    </row>
    <row r="248" spans="1:14">
      <c r="A248" s="5">
        <v>2602</v>
      </c>
      <c r="B248" s="49">
        <v>444</v>
      </c>
      <c r="C248" s="53"/>
      <c r="D248" s="5">
        <v>2602</v>
      </c>
      <c r="E248" s="50">
        <v>479</v>
      </c>
      <c r="F248" s="49">
        <v>444</v>
      </c>
      <c r="G248" s="53"/>
      <c r="H248" s="5">
        <v>2602</v>
      </c>
      <c r="I248" s="5">
        <v>588</v>
      </c>
      <c r="J248" s="5">
        <v>444</v>
      </c>
      <c r="K248" s="13"/>
      <c r="L248" s="5">
        <v>2602</v>
      </c>
      <c r="M248" s="5">
        <v>287</v>
      </c>
      <c r="N248" s="5">
        <v>444</v>
      </c>
    </row>
    <row r="249" spans="1:14">
      <c r="A249" s="5">
        <v>5848</v>
      </c>
      <c r="B249" s="49">
        <v>570</v>
      </c>
      <c r="C249" s="53"/>
      <c r="D249" s="5">
        <v>5848</v>
      </c>
      <c r="E249" s="50">
        <v>622</v>
      </c>
      <c r="F249" s="49">
        <v>570</v>
      </c>
      <c r="G249" s="53"/>
      <c r="H249" s="5">
        <v>5848</v>
      </c>
      <c r="I249" s="5">
        <v>795</v>
      </c>
      <c r="J249" s="5">
        <v>570</v>
      </c>
      <c r="K249" s="13"/>
      <c r="L249" s="5">
        <v>5848</v>
      </c>
      <c r="M249" s="5">
        <v>383</v>
      </c>
      <c r="N249" s="5">
        <v>570</v>
      </c>
    </row>
    <row r="250" spans="1:14">
      <c r="A250" s="5">
        <v>26944</v>
      </c>
      <c r="B250" s="49">
        <v>740</v>
      </c>
      <c r="C250" s="53"/>
      <c r="D250" s="5">
        <v>26944</v>
      </c>
      <c r="E250" s="50">
        <v>877</v>
      </c>
      <c r="F250" s="49">
        <v>740</v>
      </c>
      <c r="G250" s="53"/>
      <c r="H250" s="5">
        <v>26944</v>
      </c>
      <c r="I250" s="5">
        <v>1097</v>
      </c>
      <c r="J250" s="5">
        <v>740</v>
      </c>
      <c r="K250" s="13"/>
      <c r="L250" s="5">
        <v>26944</v>
      </c>
      <c r="M250" s="5">
        <v>563</v>
      </c>
      <c r="N250" s="5">
        <v>740</v>
      </c>
    </row>
    <row r="251" spans="1:14">
      <c r="A251" s="5">
        <v>5292</v>
      </c>
      <c r="B251" s="49">
        <v>646</v>
      </c>
      <c r="C251" s="53"/>
      <c r="D251" s="5">
        <v>5292</v>
      </c>
      <c r="E251" s="50">
        <v>756</v>
      </c>
      <c r="F251" s="49">
        <v>646</v>
      </c>
      <c r="G251" s="53"/>
      <c r="H251" s="5">
        <v>5292</v>
      </c>
      <c r="I251" s="5">
        <v>1033</v>
      </c>
      <c r="J251" s="5">
        <v>646</v>
      </c>
      <c r="K251" s="13"/>
      <c r="L251" s="5">
        <v>5292</v>
      </c>
      <c r="M251" s="5">
        <v>516</v>
      </c>
      <c r="N251" s="5">
        <v>646</v>
      </c>
    </row>
    <row r="252" spans="1:14">
      <c r="A252" s="5">
        <v>15576</v>
      </c>
      <c r="B252" s="49">
        <v>2327</v>
      </c>
      <c r="C252" s="53"/>
      <c r="D252" s="5">
        <v>15576</v>
      </c>
      <c r="E252" s="50">
        <v>2417</v>
      </c>
      <c r="F252" s="49">
        <v>2327</v>
      </c>
      <c r="G252" s="53"/>
      <c r="H252" s="5">
        <v>15576</v>
      </c>
      <c r="I252" s="5">
        <v>3098</v>
      </c>
      <c r="J252" s="5">
        <v>2327</v>
      </c>
      <c r="K252" s="13"/>
      <c r="L252" s="5">
        <v>15576</v>
      </c>
      <c r="M252" s="5">
        <v>1839</v>
      </c>
      <c r="N252" s="5">
        <v>2327</v>
      </c>
    </row>
    <row r="253" spans="1:14">
      <c r="A253" s="5">
        <v>54256</v>
      </c>
      <c r="B253" s="49">
        <v>963</v>
      </c>
      <c r="C253" s="53"/>
      <c r="D253" s="5">
        <v>54256</v>
      </c>
      <c r="E253" s="50">
        <v>1620</v>
      </c>
      <c r="F253" s="49">
        <v>963</v>
      </c>
      <c r="G253" s="53"/>
      <c r="H253" s="5">
        <v>54256</v>
      </c>
      <c r="I253" s="5">
        <v>1419</v>
      </c>
      <c r="J253" s="5">
        <v>963</v>
      </c>
      <c r="K253" s="13"/>
      <c r="L253" s="5">
        <v>54256</v>
      </c>
      <c r="M253" s="5">
        <v>977</v>
      </c>
      <c r="N253" s="5">
        <v>963</v>
      </c>
    </row>
    <row r="254" spans="1:14">
      <c r="A254" s="5">
        <v>3726</v>
      </c>
      <c r="B254" s="49">
        <v>574</v>
      </c>
      <c r="C254" s="53"/>
      <c r="D254" s="5">
        <v>3726</v>
      </c>
      <c r="E254" s="50">
        <v>602</v>
      </c>
      <c r="F254" s="49">
        <v>574</v>
      </c>
      <c r="G254" s="53"/>
      <c r="H254" s="5">
        <v>3726</v>
      </c>
      <c r="I254" s="5">
        <v>785</v>
      </c>
      <c r="J254" s="5">
        <v>574</v>
      </c>
      <c r="K254" s="13"/>
      <c r="L254" s="5">
        <v>3726</v>
      </c>
      <c r="M254" s="5">
        <v>399</v>
      </c>
      <c r="N254" s="5">
        <v>574</v>
      </c>
    </row>
    <row r="255" spans="1:14">
      <c r="A255" s="5">
        <v>31904</v>
      </c>
      <c r="B255" s="49">
        <v>770</v>
      </c>
      <c r="C255" s="53"/>
      <c r="D255" s="5">
        <v>31904</v>
      </c>
      <c r="E255" s="50">
        <v>863</v>
      </c>
      <c r="F255" s="49">
        <v>770</v>
      </c>
      <c r="G255" s="53"/>
      <c r="H255" s="5">
        <v>31904</v>
      </c>
      <c r="I255" s="5">
        <v>1106</v>
      </c>
      <c r="J255" s="5">
        <v>770</v>
      </c>
      <c r="K255" s="13"/>
      <c r="L255" s="5">
        <v>31904</v>
      </c>
      <c r="M255" s="5">
        <v>583</v>
      </c>
      <c r="N255" s="5">
        <v>770</v>
      </c>
    </row>
    <row r="256" spans="1:14">
      <c r="A256" s="5">
        <v>40336</v>
      </c>
      <c r="B256" s="49">
        <v>1330</v>
      </c>
      <c r="C256" s="53"/>
      <c r="D256" s="5">
        <v>40336</v>
      </c>
      <c r="E256" s="50">
        <v>1407</v>
      </c>
      <c r="F256" s="49">
        <v>1330</v>
      </c>
      <c r="G256" s="53"/>
      <c r="H256" s="5">
        <v>40336</v>
      </c>
      <c r="I256" s="5">
        <v>2251</v>
      </c>
      <c r="J256" s="5">
        <v>1330</v>
      </c>
      <c r="K256" s="13"/>
      <c r="L256" s="5">
        <v>40336</v>
      </c>
      <c r="M256" s="5">
        <v>907</v>
      </c>
      <c r="N256" s="5">
        <v>1330</v>
      </c>
    </row>
    <row r="257" spans="1:14">
      <c r="A257" s="5">
        <v>4220</v>
      </c>
      <c r="B257" s="49">
        <v>597</v>
      </c>
      <c r="C257" s="53"/>
      <c r="D257" s="5">
        <v>4220</v>
      </c>
      <c r="E257" s="50">
        <v>685</v>
      </c>
      <c r="F257" s="49">
        <v>597</v>
      </c>
      <c r="G257" s="53"/>
      <c r="H257" s="5">
        <v>4220</v>
      </c>
      <c r="I257" s="5">
        <v>838</v>
      </c>
      <c r="J257" s="5">
        <v>597</v>
      </c>
      <c r="K257" s="13"/>
      <c r="L257" s="5">
        <v>4220</v>
      </c>
      <c r="M257" s="5">
        <v>407</v>
      </c>
      <c r="N257" s="5">
        <v>597</v>
      </c>
    </row>
    <row r="258" spans="1:14">
      <c r="A258" s="5">
        <v>4666</v>
      </c>
      <c r="B258" s="49">
        <v>648</v>
      </c>
      <c r="C258" s="53"/>
      <c r="D258" s="5">
        <v>4666</v>
      </c>
      <c r="E258" s="50">
        <v>729</v>
      </c>
      <c r="F258" s="49">
        <v>648</v>
      </c>
      <c r="G258" s="53"/>
      <c r="H258" s="5">
        <v>4666</v>
      </c>
      <c r="I258" s="5">
        <v>1014</v>
      </c>
      <c r="J258" s="5">
        <v>648</v>
      </c>
      <c r="K258" s="13"/>
      <c r="L258" s="5">
        <v>4666</v>
      </c>
      <c r="M258" s="5">
        <v>459</v>
      </c>
      <c r="N258" s="5">
        <v>648</v>
      </c>
    </row>
    <row r="259" spans="1:14">
      <c r="A259" s="5">
        <v>4274</v>
      </c>
      <c r="B259" s="49">
        <v>638</v>
      </c>
      <c r="C259" s="53"/>
      <c r="D259" s="5">
        <v>4274</v>
      </c>
      <c r="E259" s="50">
        <v>701</v>
      </c>
      <c r="F259" s="49">
        <v>638</v>
      </c>
      <c r="G259" s="53"/>
      <c r="H259" s="5">
        <v>4274</v>
      </c>
      <c r="I259" s="5">
        <v>1020</v>
      </c>
      <c r="J259" s="5">
        <v>638</v>
      </c>
      <c r="K259" s="13"/>
      <c r="L259" s="5">
        <v>4274</v>
      </c>
      <c r="M259" s="5">
        <v>460</v>
      </c>
      <c r="N259" s="5">
        <v>638</v>
      </c>
    </row>
    <row r="260" spans="1:14">
      <c r="A260" s="5">
        <v>28208</v>
      </c>
      <c r="B260" s="49">
        <v>827</v>
      </c>
      <c r="C260" s="53"/>
      <c r="D260" s="5">
        <v>28208</v>
      </c>
      <c r="E260" s="50">
        <v>964</v>
      </c>
      <c r="F260" s="49">
        <v>827</v>
      </c>
      <c r="G260" s="53"/>
      <c r="H260" s="5">
        <v>28208</v>
      </c>
      <c r="I260" s="5">
        <v>1237</v>
      </c>
      <c r="J260" s="5">
        <v>827</v>
      </c>
      <c r="K260" s="13"/>
      <c r="L260" s="5">
        <v>28208</v>
      </c>
      <c r="M260" s="5">
        <v>636</v>
      </c>
      <c r="N260" s="5">
        <v>827</v>
      </c>
    </row>
    <row r="261" spans="1:14">
      <c r="A261" s="5">
        <v>3330</v>
      </c>
      <c r="B261" s="49">
        <v>478</v>
      </c>
      <c r="C261" s="53"/>
      <c r="D261" s="5">
        <v>3330</v>
      </c>
      <c r="E261" s="50">
        <v>513</v>
      </c>
      <c r="F261" s="49">
        <v>478</v>
      </c>
      <c r="G261" s="53"/>
      <c r="H261" s="5">
        <v>3330</v>
      </c>
      <c r="I261" s="5">
        <v>652</v>
      </c>
      <c r="J261" s="5">
        <v>478</v>
      </c>
      <c r="K261" s="13"/>
      <c r="L261" s="5">
        <v>3330</v>
      </c>
      <c r="M261" s="5">
        <v>307</v>
      </c>
      <c r="N261" s="5">
        <v>478</v>
      </c>
    </row>
    <row r="262" spans="1:14">
      <c r="A262" s="5">
        <v>3528</v>
      </c>
      <c r="B262" s="49">
        <v>513</v>
      </c>
      <c r="C262" s="53"/>
      <c r="D262" s="5">
        <v>3528</v>
      </c>
      <c r="E262" s="50">
        <v>550</v>
      </c>
      <c r="F262" s="49">
        <v>513</v>
      </c>
      <c r="G262" s="53"/>
      <c r="H262" s="5">
        <v>3528</v>
      </c>
      <c r="I262" s="5">
        <v>787</v>
      </c>
      <c r="J262" s="5">
        <v>513</v>
      </c>
      <c r="K262" s="13"/>
      <c r="L262" s="5">
        <v>3528</v>
      </c>
      <c r="M262" s="5">
        <v>360</v>
      </c>
      <c r="N262" s="5">
        <v>513</v>
      </c>
    </row>
    <row r="263" spans="1:14">
      <c r="A263" s="5">
        <v>38576</v>
      </c>
      <c r="B263" s="49">
        <v>890</v>
      </c>
      <c r="C263" s="53"/>
      <c r="D263" s="5">
        <v>38576</v>
      </c>
      <c r="E263" s="50">
        <v>1355</v>
      </c>
      <c r="F263" s="49">
        <v>890</v>
      </c>
      <c r="G263" s="53"/>
      <c r="H263" s="5">
        <v>38576</v>
      </c>
      <c r="I263" s="5">
        <v>1328</v>
      </c>
      <c r="J263" s="5">
        <v>890</v>
      </c>
      <c r="K263" s="13"/>
      <c r="L263" s="5">
        <v>38576</v>
      </c>
      <c r="M263" s="5">
        <v>827</v>
      </c>
      <c r="N263" s="5">
        <v>890</v>
      </c>
    </row>
    <row r="264" spans="1:14">
      <c r="A264" s="5">
        <v>2628</v>
      </c>
      <c r="B264" s="49">
        <v>503</v>
      </c>
      <c r="C264" s="53"/>
      <c r="D264" s="5">
        <v>2628</v>
      </c>
      <c r="E264" s="50">
        <v>528</v>
      </c>
      <c r="F264" s="49">
        <v>503</v>
      </c>
      <c r="G264" s="53"/>
      <c r="H264" s="5">
        <v>2628</v>
      </c>
      <c r="I264" s="5">
        <v>652</v>
      </c>
      <c r="J264" s="5">
        <v>503</v>
      </c>
      <c r="K264" s="13"/>
      <c r="L264" s="5">
        <v>2628</v>
      </c>
      <c r="M264" s="5">
        <v>328</v>
      </c>
      <c r="N264" s="5">
        <v>503</v>
      </c>
    </row>
    <row r="265" spans="1:14">
      <c r="A265" s="5">
        <v>7232</v>
      </c>
      <c r="B265" s="49">
        <v>700</v>
      </c>
      <c r="C265" s="53"/>
      <c r="D265" s="5">
        <v>7232</v>
      </c>
      <c r="E265" s="50">
        <v>758</v>
      </c>
      <c r="F265" s="49">
        <v>700</v>
      </c>
      <c r="G265" s="53"/>
      <c r="H265" s="5">
        <v>7232</v>
      </c>
      <c r="I265" s="5">
        <v>1236</v>
      </c>
      <c r="J265" s="5">
        <v>700</v>
      </c>
      <c r="K265" s="13"/>
      <c r="L265" s="5">
        <v>7232</v>
      </c>
      <c r="M265" s="5">
        <v>471</v>
      </c>
      <c r="N265" s="5">
        <v>700</v>
      </c>
    </row>
    <row r="266" spans="1:14">
      <c r="A266" s="5">
        <v>10188</v>
      </c>
      <c r="B266" s="49">
        <v>1441</v>
      </c>
      <c r="C266" s="53"/>
      <c r="D266" s="5">
        <v>10188</v>
      </c>
      <c r="E266" s="50">
        <v>1473</v>
      </c>
      <c r="F266" s="49">
        <v>1441</v>
      </c>
      <c r="G266" s="53"/>
      <c r="H266" s="5">
        <v>10188</v>
      </c>
      <c r="I266" s="5">
        <v>2136</v>
      </c>
      <c r="J266" s="5">
        <v>1441</v>
      </c>
      <c r="K266" s="13"/>
      <c r="L266" s="5">
        <v>10188</v>
      </c>
      <c r="M266" s="5">
        <v>1395</v>
      </c>
      <c r="N266" s="5">
        <v>1441</v>
      </c>
    </row>
    <row r="267" spans="1:14">
      <c r="A267" s="5">
        <v>6408</v>
      </c>
      <c r="B267" s="49">
        <v>861</v>
      </c>
      <c r="C267" s="53"/>
      <c r="D267" s="5">
        <v>6408</v>
      </c>
      <c r="E267" s="50">
        <v>909</v>
      </c>
      <c r="F267" s="49">
        <v>861</v>
      </c>
      <c r="G267" s="53"/>
      <c r="H267" s="5">
        <v>6408</v>
      </c>
      <c r="I267" s="5">
        <v>14974</v>
      </c>
      <c r="J267" s="5">
        <v>861</v>
      </c>
      <c r="K267" s="13"/>
      <c r="L267" s="5">
        <v>6408</v>
      </c>
      <c r="M267" s="5">
        <v>490</v>
      </c>
      <c r="N267" s="5">
        <v>861</v>
      </c>
    </row>
    <row r="268" spans="1:14">
      <c r="A268" s="5">
        <v>3414</v>
      </c>
      <c r="B268" s="49">
        <v>493</v>
      </c>
      <c r="C268" s="53"/>
      <c r="D268" s="5">
        <v>3414</v>
      </c>
      <c r="E268" s="50">
        <v>515</v>
      </c>
      <c r="F268" s="49">
        <v>493</v>
      </c>
      <c r="G268" s="53"/>
      <c r="H268" s="5">
        <v>3414</v>
      </c>
      <c r="I268" s="5">
        <v>710</v>
      </c>
      <c r="J268" s="5">
        <v>493</v>
      </c>
      <c r="K268" s="13"/>
      <c r="L268" s="5">
        <v>3414</v>
      </c>
      <c r="M268" s="5">
        <v>340</v>
      </c>
      <c r="N268" s="5">
        <v>493</v>
      </c>
    </row>
    <row r="269" spans="1:14">
      <c r="A269" s="5">
        <v>53056</v>
      </c>
      <c r="B269" s="49">
        <v>1412</v>
      </c>
      <c r="C269" s="53"/>
      <c r="D269" s="5">
        <v>53056</v>
      </c>
      <c r="E269" s="50">
        <v>2003</v>
      </c>
      <c r="F269" s="49">
        <v>1412</v>
      </c>
      <c r="G269" s="53"/>
      <c r="H269" s="5">
        <v>53056</v>
      </c>
      <c r="I269" s="5">
        <v>2089</v>
      </c>
      <c r="J269" s="5">
        <v>1412</v>
      </c>
      <c r="K269" s="13"/>
      <c r="L269" s="5">
        <v>53056</v>
      </c>
      <c r="M269" s="5">
        <v>975</v>
      </c>
      <c r="N269" s="5">
        <v>1412</v>
      </c>
    </row>
    <row r="270" spans="1:14">
      <c r="A270" s="5">
        <v>66976</v>
      </c>
      <c r="B270" s="49">
        <v>1054</v>
      </c>
      <c r="C270" s="53"/>
      <c r="D270" s="5">
        <v>66976</v>
      </c>
      <c r="E270" s="50">
        <v>1191</v>
      </c>
      <c r="F270" s="49">
        <v>1054</v>
      </c>
      <c r="G270" s="53"/>
      <c r="H270" s="5">
        <v>66976</v>
      </c>
      <c r="I270" s="5">
        <v>1641</v>
      </c>
      <c r="J270" s="5">
        <v>1054</v>
      </c>
      <c r="K270" s="13"/>
      <c r="L270" s="5">
        <v>66976</v>
      </c>
      <c r="M270" s="5">
        <v>708</v>
      </c>
      <c r="N270" s="5">
        <v>1054</v>
      </c>
    </row>
    <row r="271" spans="1:14">
      <c r="A271" s="5">
        <v>76096</v>
      </c>
      <c r="B271" s="49">
        <v>2495</v>
      </c>
      <c r="C271" s="53"/>
      <c r="D271" s="5">
        <v>76096</v>
      </c>
      <c r="E271" s="50">
        <v>2889</v>
      </c>
      <c r="F271" s="49">
        <v>2495</v>
      </c>
      <c r="G271" s="53"/>
      <c r="H271" s="5">
        <v>76096</v>
      </c>
      <c r="I271" s="5">
        <v>4596</v>
      </c>
      <c r="J271" s="5">
        <v>2495</v>
      </c>
      <c r="K271" s="13"/>
      <c r="L271" s="5">
        <v>76096</v>
      </c>
      <c r="M271" s="5">
        <v>1276</v>
      </c>
      <c r="N271" s="5">
        <v>2495</v>
      </c>
    </row>
    <row r="272" spans="1:14">
      <c r="A272" s="5">
        <v>5458</v>
      </c>
      <c r="B272" s="49">
        <v>933</v>
      </c>
      <c r="C272" s="53"/>
      <c r="D272" s="5">
        <v>5458</v>
      </c>
      <c r="E272" s="50">
        <v>1007</v>
      </c>
      <c r="F272" s="49">
        <v>933</v>
      </c>
      <c r="G272" s="53"/>
      <c r="H272" s="5">
        <v>5458</v>
      </c>
      <c r="I272" s="5">
        <v>1181</v>
      </c>
      <c r="J272" s="5">
        <v>933</v>
      </c>
      <c r="K272" s="13"/>
      <c r="L272" s="5">
        <v>5458</v>
      </c>
      <c r="M272" s="5">
        <v>537</v>
      </c>
      <c r="N272" s="5">
        <v>933</v>
      </c>
    </row>
    <row r="273" spans="1:14">
      <c r="A273" s="5">
        <v>3706</v>
      </c>
      <c r="B273" s="49">
        <v>884</v>
      </c>
      <c r="C273" s="53"/>
      <c r="D273" s="5">
        <v>3706</v>
      </c>
      <c r="E273" s="50">
        <v>895</v>
      </c>
      <c r="F273" s="49">
        <v>884</v>
      </c>
      <c r="G273" s="53"/>
      <c r="H273" s="5">
        <v>3706</v>
      </c>
      <c r="I273" s="5">
        <v>1173</v>
      </c>
      <c r="J273" s="5">
        <v>884</v>
      </c>
      <c r="K273" s="13"/>
      <c r="L273" s="5">
        <v>3706</v>
      </c>
      <c r="M273" s="5">
        <v>493</v>
      </c>
      <c r="N273" s="5">
        <v>884</v>
      </c>
    </row>
    <row r="274" spans="1:14">
      <c r="A274" s="5">
        <v>18320</v>
      </c>
      <c r="B274" s="49">
        <v>3682</v>
      </c>
      <c r="C274" s="53"/>
      <c r="D274" s="5">
        <v>18320</v>
      </c>
      <c r="E274" s="50">
        <v>3742</v>
      </c>
      <c r="F274" s="49">
        <v>3682</v>
      </c>
      <c r="G274" s="53"/>
      <c r="H274" s="5">
        <v>18320</v>
      </c>
      <c r="I274" s="5">
        <v>7854</v>
      </c>
      <c r="J274" s="5">
        <v>3682</v>
      </c>
      <c r="K274" s="13"/>
      <c r="L274" s="5">
        <v>18320</v>
      </c>
      <c r="M274" s="5">
        <v>3300</v>
      </c>
      <c r="N274" s="5">
        <v>3682</v>
      </c>
    </row>
    <row r="275" spans="1:14">
      <c r="A275" s="5">
        <v>2316</v>
      </c>
      <c r="B275" s="49">
        <v>716</v>
      </c>
      <c r="C275" s="53"/>
      <c r="D275" s="5">
        <v>2316</v>
      </c>
      <c r="E275" s="50">
        <v>722</v>
      </c>
      <c r="F275" s="49">
        <v>716</v>
      </c>
      <c r="G275" s="53"/>
      <c r="H275" s="5">
        <v>2316</v>
      </c>
      <c r="I275" s="5">
        <v>862</v>
      </c>
      <c r="J275" s="5">
        <v>716</v>
      </c>
      <c r="K275" s="13"/>
      <c r="L275" s="5">
        <v>2316</v>
      </c>
      <c r="M275" s="5">
        <v>372</v>
      </c>
      <c r="N275" s="5">
        <v>716</v>
      </c>
    </row>
    <row r="276" spans="1:14">
      <c r="A276" s="5">
        <v>139008</v>
      </c>
      <c r="B276" s="49">
        <v>1643</v>
      </c>
      <c r="C276" s="53"/>
      <c r="D276" s="5">
        <v>139008</v>
      </c>
      <c r="E276" s="50">
        <v>1779</v>
      </c>
      <c r="F276" s="49">
        <v>1643</v>
      </c>
      <c r="G276" s="53"/>
      <c r="H276" s="5">
        <v>139008</v>
      </c>
      <c r="I276" s="5">
        <v>2356</v>
      </c>
      <c r="J276" s="5">
        <v>1643</v>
      </c>
      <c r="K276" s="13"/>
      <c r="L276" s="5">
        <v>139008</v>
      </c>
      <c r="M276" s="5">
        <v>1008</v>
      </c>
      <c r="N276" s="5">
        <v>1643</v>
      </c>
    </row>
    <row r="277" spans="1:14">
      <c r="A277" s="5">
        <v>5854</v>
      </c>
      <c r="B277" s="49">
        <v>947</v>
      </c>
      <c r="C277" s="53"/>
      <c r="D277" s="5">
        <v>5854</v>
      </c>
      <c r="E277" s="50">
        <v>1043</v>
      </c>
      <c r="F277" s="49">
        <v>947</v>
      </c>
      <c r="G277" s="53"/>
      <c r="H277" s="5">
        <v>5854</v>
      </c>
      <c r="I277" s="5">
        <v>19779</v>
      </c>
      <c r="J277" s="5">
        <v>947</v>
      </c>
      <c r="K277" s="13"/>
      <c r="L277" s="5">
        <v>5854</v>
      </c>
      <c r="M277" s="5">
        <v>583</v>
      </c>
      <c r="N277" s="5">
        <v>947</v>
      </c>
    </row>
    <row r="278" spans="1:14">
      <c r="A278" s="5">
        <v>109056</v>
      </c>
      <c r="B278" s="49">
        <v>2457</v>
      </c>
      <c r="C278" s="53"/>
      <c r="D278" s="5">
        <v>109056</v>
      </c>
      <c r="E278" s="50">
        <v>2552</v>
      </c>
      <c r="F278" s="49">
        <v>2457</v>
      </c>
      <c r="G278" s="53"/>
      <c r="H278" s="5">
        <v>109056</v>
      </c>
      <c r="I278" s="5">
        <v>4906</v>
      </c>
      <c r="J278" s="5">
        <v>2457</v>
      </c>
      <c r="K278" s="13"/>
      <c r="L278" s="5">
        <v>109056</v>
      </c>
      <c r="M278" s="5">
        <v>1353</v>
      </c>
      <c r="N278" s="5">
        <v>2457</v>
      </c>
    </row>
    <row r="279" spans="1:14">
      <c r="A279" s="5">
        <v>3212</v>
      </c>
      <c r="B279" s="49">
        <v>720</v>
      </c>
      <c r="C279" s="53"/>
      <c r="D279" s="5">
        <v>3212</v>
      </c>
      <c r="E279" s="50">
        <v>735</v>
      </c>
      <c r="F279" s="49">
        <v>720</v>
      </c>
      <c r="G279" s="53"/>
      <c r="H279" s="5">
        <v>3212</v>
      </c>
      <c r="I279" s="5">
        <v>897</v>
      </c>
      <c r="J279" s="5">
        <v>720</v>
      </c>
      <c r="K279" s="13"/>
      <c r="L279" s="5">
        <v>3212</v>
      </c>
      <c r="M279" s="5">
        <v>375</v>
      </c>
      <c r="N279" s="5">
        <v>720</v>
      </c>
    </row>
    <row r="280" spans="1:14">
      <c r="A280" s="5">
        <v>3046</v>
      </c>
      <c r="B280" s="49">
        <v>872</v>
      </c>
      <c r="C280" s="53"/>
      <c r="D280" s="5">
        <v>3046</v>
      </c>
      <c r="E280" s="50">
        <v>909</v>
      </c>
      <c r="F280" s="49">
        <v>872</v>
      </c>
      <c r="G280" s="53"/>
      <c r="H280" s="5">
        <v>3046</v>
      </c>
      <c r="I280" s="5">
        <v>1147</v>
      </c>
      <c r="J280" s="5">
        <v>872</v>
      </c>
      <c r="K280" s="13"/>
      <c r="L280" s="5">
        <v>3046</v>
      </c>
      <c r="M280" s="5">
        <v>477</v>
      </c>
      <c r="N280" s="5">
        <v>872</v>
      </c>
    </row>
    <row r="281" spans="1:14">
      <c r="A281" s="5">
        <v>12044</v>
      </c>
      <c r="B281" s="49">
        <v>2193</v>
      </c>
      <c r="C281" s="53"/>
      <c r="D281" s="5">
        <v>12044</v>
      </c>
      <c r="E281" s="50">
        <v>2240</v>
      </c>
      <c r="F281" s="49">
        <v>2193</v>
      </c>
      <c r="G281" s="53"/>
      <c r="H281" s="5">
        <v>12044</v>
      </c>
      <c r="I281" s="5">
        <v>3599</v>
      </c>
      <c r="J281" s="5">
        <v>2193</v>
      </c>
      <c r="K281" s="13"/>
      <c r="L281" s="5">
        <v>12044</v>
      </c>
      <c r="M281" s="5">
        <v>2119</v>
      </c>
      <c r="N281" s="5">
        <v>2193</v>
      </c>
    </row>
    <row r="282" spans="1:14">
      <c r="A282" s="5">
        <v>9652</v>
      </c>
      <c r="B282" s="49">
        <v>1381</v>
      </c>
      <c r="C282" s="53"/>
      <c r="D282" s="5">
        <v>9652</v>
      </c>
      <c r="E282" s="50">
        <v>1400</v>
      </c>
      <c r="F282" s="49">
        <v>1381</v>
      </c>
      <c r="G282" s="53"/>
      <c r="H282" s="5">
        <v>9652</v>
      </c>
      <c r="I282" s="5">
        <v>2801</v>
      </c>
      <c r="J282" s="5">
        <v>1381</v>
      </c>
      <c r="K282" s="13"/>
      <c r="L282" s="5">
        <v>9652</v>
      </c>
      <c r="M282" s="5">
        <v>1035</v>
      </c>
      <c r="N282" s="5">
        <v>1381</v>
      </c>
    </row>
    <row r="283" spans="1:14">
      <c r="A283" s="5">
        <v>28112</v>
      </c>
      <c r="B283" s="49">
        <v>1537</v>
      </c>
      <c r="C283" s="53"/>
      <c r="D283" s="5">
        <v>28112</v>
      </c>
      <c r="E283" s="50">
        <v>1631</v>
      </c>
      <c r="F283" s="49">
        <v>1537</v>
      </c>
      <c r="G283" s="53"/>
      <c r="H283" s="5">
        <v>28112</v>
      </c>
      <c r="I283" s="5">
        <v>2438</v>
      </c>
      <c r="J283" s="5">
        <v>1537</v>
      </c>
      <c r="K283" s="13"/>
      <c r="L283" s="5">
        <v>28112</v>
      </c>
      <c r="M283" s="5">
        <v>1225</v>
      </c>
      <c r="N283" s="5">
        <v>1537</v>
      </c>
    </row>
    <row r="284" spans="1:14">
      <c r="A284" s="5">
        <v>8628</v>
      </c>
      <c r="B284" s="49">
        <v>843</v>
      </c>
      <c r="C284" s="53"/>
      <c r="D284" s="5">
        <v>8628</v>
      </c>
      <c r="E284" s="50">
        <v>870</v>
      </c>
      <c r="F284" s="49">
        <v>843</v>
      </c>
      <c r="G284" s="53"/>
      <c r="H284" s="5">
        <v>8628</v>
      </c>
      <c r="I284" s="5">
        <v>1692</v>
      </c>
      <c r="J284" s="5">
        <v>843</v>
      </c>
      <c r="K284" s="13"/>
      <c r="L284" s="5">
        <v>8628</v>
      </c>
      <c r="M284" s="5">
        <v>774</v>
      </c>
      <c r="N284" s="5">
        <v>843</v>
      </c>
    </row>
    <row r="285" spans="1:14">
      <c r="A285" s="5">
        <v>2431</v>
      </c>
      <c r="B285" s="49">
        <v>383</v>
      </c>
      <c r="C285" s="53"/>
      <c r="D285" s="5">
        <v>2431</v>
      </c>
      <c r="E285" s="50">
        <v>389</v>
      </c>
      <c r="F285" s="49">
        <v>383</v>
      </c>
      <c r="G285" s="53"/>
      <c r="H285" s="5">
        <v>2431</v>
      </c>
      <c r="I285" s="5">
        <v>7980</v>
      </c>
      <c r="J285" s="5">
        <v>383</v>
      </c>
      <c r="K285" s="13"/>
      <c r="L285" s="5">
        <v>2431</v>
      </c>
      <c r="M285" s="5">
        <v>342</v>
      </c>
      <c r="N285" s="5">
        <v>383</v>
      </c>
    </row>
    <row r="286" spans="1:14">
      <c r="A286" s="5">
        <v>20560</v>
      </c>
      <c r="B286" s="49">
        <v>860</v>
      </c>
      <c r="C286" s="53"/>
      <c r="D286" s="5">
        <v>20560</v>
      </c>
      <c r="E286" s="50">
        <v>936</v>
      </c>
      <c r="F286" s="49">
        <v>860</v>
      </c>
      <c r="G286" s="53"/>
      <c r="H286" s="5">
        <v>20560</v>
      </c>
      <c r="I286" s="5">
        <v>1126</v>
      </c>
      <c r="J286" s="5">
        <v>860</v>
      </c>
      <c r="K286" s="13"/>
      <c r="L286" s="5">
        <v>20560</v>
      </c>
      <c r="M286" s="5">
        <v>460</v>
      </c>
      <c r="N286" s="5">
        <v>860</v>
      </c>
    </row>
    <row r="287" spans="1:14">
      <c r="A287" s="5">
        <v>20896</v>
      </c>
      <c r="B287" s="49">
        <v>1038</v>
      </c>
      <c r="C287" s="53"/>
      <c r="D287" s="5">
        <v>20896</v>
      </c>
      <c r="E287" s="50">
        <v>1418</v>
      </c>
      <c r="F287" s="49">
        <v>1038</v>
      </c>
      <c r="G287" s="53"/>
      <c r="H287" s="5">
        <v>20896</v>
      </c>
      <c r="I287" s="5">
        <v>2048</v>
      </c>
      <c r="J287" s="5">
        <v>1038</v>
      </c>
      <c r="K287" s="13"/>
      <c r="L287" s="5">
        <v>20896</v>
      </c>
      <c r="M287" s="5">
        <v>998</v>
      </c>
      <c r="N287" s="5">
        <v>1038</v>
      </c>
    </row>
    <row r="288" spans="1:14">
      <c r="A288" s="5">
        <v>2402</v>
      </c>
      <c r="B288" s="49">
        <v>145</v>
      </c>
      <c r="C288" s="53"/>
      <c r="D288" s="5">
        <v>2402</v>
      </c>
      <c r="E288" s="50">
        <v>170</v>
      </c>
      <c r="F288" s="49">
        <v>145</v>
      </c>
      <c r="G288" s="53"/>
      <c r="H288" s="5">
        <v>2402</v>
      </c>
      <c r="I288" s="5">
        <v>286</v>
      </c>
      <c r="J288" s="5">
        <v>145</v>
      </c>
      <c r="K288" s="13"/>
      <c r="L288" s="5">
        <v>2402</v>
      </c>
      <c r="M288" s="5">
        <v>137</v>
      </c>
      <c r="N288" s="5">
        <v>145</v>
      </c>
    </row>
    <row r="289" spans="1:14">
      <c r="A289" s="5">
        <v>1729</v>
      </c>
      <c r="B289" s="49">
        <v>591</v>
      </c>
      <c r="C289" s="53"/>
      <c r="D289" s="5">
        <v>1729</v>
      </c>
      <c r="E289" s="50">
        <v>596</v>
      </c>
      <c r="F289" s="49">
        <v>591</v>
      </c>
      <c r="G289" s="53"/>
      <c r="H289" s="5">
        <v>1729</v>
      </c>
      <c r="I289" s="5">
        <v>735</v>
      </c>
      <c r="J289" s="5">
        <v>591</v>
      </c>
      <c r="K289" s="13"/>
      <c r="L289" s="5">
        <v>1729</v>
      </c>
      <c r="M289" s="5">
        <v>340</v>
      </c>
      <c r="N289" s="5">
        <v>591</v>
      </c>
    </row>
    <row r="290" spans="1:14">
      <c r="A290" s="5">
        <v>4320</v>
      </c>
      <c r="B290" s="49">
        <v>681</v>
      </c>
      <c r="C290" s="53"/>
      <c r="D290" s="5">
        <v>4320</v>
      </c>
      <c r="E290" s="50">
        <v>753</v>
      </c>
      <c r="F290" s="49">
        <v>681</v>
      </c>
      <c r="G290" s="53"/>
      <c r="H290" s="5">
        <v>4320</v>
      </c>
      <c r="I290" s="5">
        <v>1021</v>
      </c>
      <c r="J290" s="5">
        <v>681</v>
      </c>
      <c r="K290" s="13"/>
      <c r="L290" s="5">
        <v>4320</v>
      </c>
      <c r="M290" s="5">
        <v>459</v>
      </c>
      <c r="N290" s="5">
        <v>681</v>
      </c>
    </row>
    <row r="291" spans="1:14">
      <c r="A291" s="5">
        <v>2585</v>
      </c>
      <c r="B291" s="49">
        <v>560</v>
      </c>
      <c r="C291" s="53"/>
      <c r="D291" s="5">
        <v>2585</v>
      </c>
      <c r="E291" s="50">
        <v>569</v>
      </c>
      <c r="F291" s="49">
        <v>560</v>
      </c>
      <c r="G291" s="53"/>
      <c r="H291" s="5">
        <v>2585</v>
      </c>
      <c r="I291" s="5">
        <v>781</v>
      </c>
      <c r="J291" s="5">
        <v>560</v>
      </c>
      <c r="K291" s="13"/>
      <c r="L291" s="5">
        <v>2585</v>
      </c>
      <c r="M291" s="5">
        <v>348</v>
      </c>
      <c r="N291" s="5">
        <v>560</v>
      </c>
    </row>
    <row r="292" spans="1:14">
      <c r="A292" s="5">
        <v>3322</v>
      </c>
      <c r="B292" s="49">
        <v>569</v>
      </c>
      <c r="C292" s="53"/>
      <c r="D292" s="5">
        <v>3322</v>
      </c>
      <c r="E292" s="50">
        <v>610</v>
      </c>
      <c r="F292" s="49">
        <v>569</v>
      </c>
      <c r="G292" s="53"/>
      <c r="H292" s="5">
        <v>3322</v>
      </c>
      <c r="I292" s="5">
        <v>852</v>
      </c>
      <c r="J292" s="5">
        <v>569</v>
      </c>
      <c r="K292" s="13"/>
      <c r="L292" s="5">
        <v>3322</v>
      </c>
      <c r="M292" s="5">
        <v>375</v>
      </c>
      <c r="N292" s="5">
        <v>569</v>
      </c>
    </row>
    <row r="293" spans="1:14">
      <c r="A293" s="5">
        <v>3600</v>
      </c>
      <c r="B293" s="49">
        <v>656</v>
      </c>
      <c r="C293" s="53"/>
      <c r="D293" s="5">
        <v>3600</v>
      </c>
      <c r="E293" s="50">
        <v>691</v>
      </c>
      <c r="F293" s="49">
        <v>656</v>
      </c>
      <c r="G293" s="53"/>
      <c r="H293" s="5">
        <v>3600</v>
      </c>
      <c r="I293" s="5">
        <v>913</v>
      </c>
      <c r="J293" s="5">
        <v>656</v>
      </c>
      <c r="K293" s="13"/>
      <c r="L293" s="5">
        <v>3600</v>
      </c>
      <c r="M293" s="5">
        <v>436</v>
      </c>
      <c r="N293" s="5">
        <v>656</v>
      </c>
    </row>
    <row r="294" spans="1:14">
      <c r="A294" s="5">
        <v>11620</v>
      </c>
      <c r="B294" s="49">
        <v>1138</v>
      </c>
      <c r="C294" s="53"/>
      <c r="D294" s="5">
        <v>11620</v>
      </c>
      <c r="E294" s="50">
        <v>1160</v>
      </c>
      <c r="F294" s="49">
        <v>1138</v>
      </c>
      <c r="G294" s="53"/>
      <c r="H294" s="5">
        <v>11620</v>
      </c>
      <c r="I294" s="5">
        <v>2042</v>
      </c>
      <c r="J294" s="5">
        <v>1138</v>
      </c>
      <c r="K294" s="13"/>
      <c r="L294" s="5">
        <v>11620</v>
      </c>
      <c r="M294" s="5">
        <v>920</v>
      </c>
      <c r="N294" s="5">
        <v>1138</v>
      </c>
    </row>
    <row r="295" spans="1:14">
      <c r="A295" s="5">
        <v>4248</v>
      </c>
      <c r="B295" s="49">
        <v>671</v>
      </c>
      <c r="C295" s="53"/>
      <c r="D295" s="5">
        <v>4248</v>
      </c>
      <c r="E295" s="50">
        <v>724</v>
      </c>
      <c r="F295" s="49">
        <v>671</v>
      </c>
      <c r="G295" s="53"/>
      <c r="H295" s="5">
        <v>4248</v>
      </c>
      <c r="I295" s="5">
        <v>920</v>
      </c>
      <c r="J295" s="5">
        <v>671</v>
      </c>
      <c r="K295" s="13"/>
      <c r="L295" s="5">
        <v>4248</v>
      </c>
      <c r="M295" s="5">
        <v>501</v>
      </c>
      <c r="N295" s="5">
        <v>671</v>
      </c>
    </row>
    <row r="296" spans="1:14">
      <c r="A296" s="5">
        <v>2763</v>
      </c>
      <c r="B296" s="49">
        <v>523</v>
      </c>
      <c r="C296" s="53"/>
      <c r="D296" s="5">
        <v>2763</v>
      </c>
      <c r="E296" s="50">
        <v>564</v>
      </c>
      <c r="F296" s="49">
        <v>523</v>
      </c>
      <c r="G296" s="53"/>
      <c r="H296" s="5">
        <v>2763</v>
      </c>
      <c r="I296" s="5">
        <v>650</v>
      </c>
      <c r="J296" s="5">
        <v>523</v>
      </c>
      <c r="K296" s="13"/>
      <c r="L296" s="5">
        <v>2763</v>
      </c>
      <c r="M296" s="5">
        <v>375</v>
      </c>
      <c r="N296" s="5">
        <v>523</v>
      </c>
    </row>
    <row r="297" spans="1:14">
      <c r="A297" s="5">
        <v>3558</v>
      </c>
      <c r="B297" s="49">
        <v>568</v>
      </c>
      <c r="C297" s="53"/>
      <c r="D297" s="5">
        <v>3558</v>
      </c>
      <c r="E297" s="50">
        <v>621</v>
      </c>
      <c r="F297" s="49">
        <v>568</v>
      </c>
      <c r="G297" s="53"/>
      <c r="H297" s="5">
        <v>3558</v>
      </c>
      <c r="I297" s="5">
        <v>775</v>
      </c>
      <c r="J297" s="5">
        <v>568</v>
      </c>
      <c r="K297" s="13"/>
      <c r="L297" s="5">
        <v>3558</v>
      </c>
      <c r="M297" s="5">
        <v>403</v>
      </c>
      <c r="N297" s="5">
        <v>568</v>
      </c>
    </row>
    <row r="298" spans="1:14">
      <c r="A298" s="5">
        <v>8324</v>
      </c>
      <c r="B298" s="49">
        <v>834</v>
      </c>
      <c r="C298" s="53"/>
      <c r="D298" s="5">
        <v>8324</v>
      </c>
      <c r="E298" s="50">
        <v>840</v>
      </c>
      <c r="F298" s="49">
        <v>834</v>
      </c>
      <c r="G298" s="53"/>
      <c r="H298" s="5">
        <v>8324</v>
      </c>
      <c r="I298" s="5">
        <v>1388</v>
      </c>
      <c r="J298" s="5">
        <v>834</v>
      </c>
      <c r="K298" s="13"/>
      <c r="L298" s="5">
        <v>8324</v>
      </c>
      <c r="M298" s="5">
        <v>662</v>
      </c>
      <c r="N298" s="5">
        <v>834</v>
      </c>
    </row>
    <row r="299" spans="1:14">
      <c r="A299" s="5">
        <v>6952</v>
      </c>
      <c r="B299" s="49">
        <v>779</v>
      </c>
      <c r="C299" s="53"/>
      <c r="D299" s="5">
        <v>6952</v>
      </c>
      <c r="E299" s="50">
        <v>909</v>
      </c>
      <c r="F299" s="49">
        <v>779</v>
      </c>
      <c r="G299" s="53"/>
      <c r="H299" s="5">
        <v>6952</v>
      </c>
      <c r="I299" s="5">
        <v>1229</v>
      </c>
      <c r="J299" s="5">
        <v>779</v>
      </c>
      <c r="K299" s="13"/>
      <c r="L299" s="5">
        <v>6952</v>
      </c>
      <c r="M299" s="5">
        <v>646</v>
      </c>
      <c r="N299" s="5">
        <v>779</v>
      </c>
    </row>
    <row r="300" spans="1:14">
      <c r="A300" s="5">
        <v>2823</v>
      </c>
      <c r="B300" s="49">
        <v>503</v>
      </c>
      <c r="C300" s="53"/>
      <c r="D300" s="5">
        <v>2823</v>
      </c>
      <c r="E300" s="50">
        <v>552</v>
      </c>
      <c r="F300" s="49">
        <v>503</v>
      </c>
      <c r="G300" s="53"/>
      <c r="H300" s="5">
        <v>2823</v>
      </c>
      <c r="I300" s="5">
        <v>622</v>
      </c>
      <c r="J300" s="5">
        <v>503</v>
      </c>
      <c r="K300" s="13"/>
      <c r="L300" s="5">
        <v>2823</v>
      </c>
      <c r="M300" s="5">
        <v>348</v>
      </c>
      <c r="N300" s="5">
        <v>503</v>
      </c>
    </row>
    <row r="301" spans="1:14">
      <c r="A301" s="5">
        <v>63840</v>
      </c>
      <c r="B301" s="49">
        <v>1229</v>
      </c>
      <c r="C301" s="53"/>
      <c r="D301" s="5">
        <v>63840</v>
      </c>
      <c r="E301" s="50">
        <v>1382</v>
      </c>
      <c r="F301" s="49">
        <v>1229</v>
      </c>
      <c r="G301" s="53"/>
      <c r="H301" s="5">
        <v>63840</v>
      </c>
      <c r="I301" s="5">
        <v>1871</v>
      </c>
      <c r="J301" s="5">
        <v>1229</v>
      </c>
      <c r="K301" s="13"/>
      <c r="L301" s="5">
        <v>63840</v>
      </c>
      <c r="M301" s="5">
        <v>760</v>
      </c>
      <c r="N301" s="5">
        <v>1229</v>
      </c>
    </row>
    <row r="302" spans="1:14">
      <c r="A302" s="5">
        <v>11608</v>
      </c>
      <c r="B302" s="49">
        <v>705</v>
      </c>
      <c r="C302" s="53"/>
      <c r="D302" s="5">
        <v>11608</v>
      </c>
      <c r="E302" s="50">
        <v>985</v>
      </c>
      <c r="F302" s="49">
        <v>705</v>
      </c>
      <c r="G302" s="53"/>
      <c r="H302" s="5">
        <v>11608</v>
      </c>
      <c r="I302" s="5">
        <v>940</v>
      </c>
      <c r="J302" s="5">
        <v>705</v>
      </c>
      <c r="K302" s="13"/>
      <c r="L302" s="5">
        <v>11608</v>
      </c>
      <c r="M302" s="5">
        <v>594</v>
      </c>
      <c r="N302" s="5">
        <v>705</v>
      </c>
    </row>
    <row r="303" spans="1:14">
      <c r="A303" s="5">
        <v>58304</v>
      </c>
      <c r="B303" s="49">
        <v>715</v>
      </c>
      <c r="C303" s="53"/>
      <c r="D303" s="5">
        <v>58304</v>
      </c>
      <c r="E303" s="50">
        <v>884</v>
      </c>
      <c r="F303" s="49">
        <v>715</v>
      </c>
      <c r="G303" s="53"/>
      <c r="H303" s="5">
        <v>58304</v>
      </c>
      <c r="I303" s="5">
        <v>1034</v>
      </c>
      <c r="J303" s="5">
        <v>715</v>
      </c>
      <c r="K303" s="13"/>
      <c r="L303" s="5">
        <v>58304</v>
      </c>
      <c r="M303" s="5">
        <v>340</v>
      </c>
      <c r="N303" s="5">
        <v>715</v>
      </c>
    </row>
    <row r="304" spans="1:14">
      <c r="A304" s="5">
        <v>4762</v>
      </c>
      <c r="B304" s="49">
        <v>725</v>
      </c>
      <c r="C304" s="53"/>
      <c r="D304" s="5">
        <v>4762</v>
      </c>
      <c r="E304" s="50">
        <v>842</v>
      </c>
      <c r="F304" s="49">
        <v>725</v>
      </c>
      <c r="G304" s="53"/>
      <c r="H304" s="5">
        <v>4762</v>
      </c>
      <c r="I304" s="5">
        <v>1014</v>
      </c>
      <c r="J304" s="5">
        <v>725</v>
      </c>
      <c r="K304" s="13"/>
      <c r="L304" s="5">
        <v>4762</v>
      </c>
      <c r="M304" s="5">
        <v>569</v>
      </c>
      <c r="N304" s="5">
        <v>725</v>
      </c>
    </row>
    <row r="305" spans="1:14">
      <c r="A305" s="5">
        <v>6150</v>
      </c>
      <c r="B305" s="49">
        <v>676</v>
      </c>
      <c r="C305" s="53"/>
      <c r="D305" s="5">
        <v>6150</v>
      </c>
      <c r="E305" s="50">
        <v>750</v>
      </c>
      <c r="F305" s="49">
        <v>676</v>
      </c>
      <c r="G305" s="53"/>
      <c r="H305" s="5">
        <v>6150</v>
      </c>
      <c r="I305" s="5">
        <v>969</v>
      </c>
      <c r="J305" s="5">
        <v>676</v>
      </c>
      <c r="K305" s="13"/>
      <c r="L305" s="5">
        <v>6150</v>
      </c>
      <c r="M305" s="5">
        <v>445</v>
      </c>
      <c r="N305" s="5">
        <v>676</v>
      </c>
    </row>
    <row r="306" spans="1:14">
      <c r="A306" s="5">
        <v>4644</v>
      </c>
      <c r="B306" s="49">
        <v>683</v>
      </c>
      <c r="C306" s="53"/>
      <c r="D306" s="5">
        <v>4644</v>
      </c>
      <c r="E306" s="50">
        <v>768</v>
      </c>
      <c r="F306" s="49">
        <v>683</v>
      </c>
      <c r="G306" s="53"/>
      <c r="H306" s="5">
        <v>4644</v>
      </c>
      <c r="I306" s="5">
        <v>1000</v>
      </c>
      <c r="J306" s="5">
        <v>683</v>
      </c>
      <c r="K306" s="13"/>
      <c r="L306" s="5">
        <v>4644</v>
      </c>
      <c r="M306" s="5">
        <v>506</v>
      </c>
      <c r="N306" s="5">
        <v>683</v>
      </c>
    </row>
    <row r="307" spans="1:14">
      <c r="A307" s="5">
        <v>22464</v>
      </c>
      <c r="B307" s="49">
        <v>934</v>
      </c>
      <c r="C307" s="53"/>
      <c r="D307" s="5">
        <v>22464</v>
      </c>
      <c r="E307" s="50">
        <v>1029</v>
      </c>
      <c r="F307" s="49">
        <v>934</v>
      </c>
      <c r="G307" s="53"/>
      <c r="H307" s="5">
        <v>22464</v>
      </c>
      <c r="I307" s="5">
        <v>1408</v>
      </c>
      <c r="J307" s="5">
        <v>934</v>
      </c>
      <c r="K307" s="13"/>
      <c r="L307" s="5">
        <v>22464</v>
      </c>
      <c r="M307" s="5">
        <v>546</v>
      </c>
      <c r="N307" s="5">
        <v>934</v>
      </c>
    </row>
    <row r="308" spans="1:14">
      <c r="A308" s="5">
        <v>3754</v>
      </c>
      <c r="B308" s="49">
        <v>730</v>
      </c>
      <c r="C308" s="53"/>
      <c r="D308" s="5">
        <v>3754</v>
      </c>
      <c r="E308" s="50">
        <v>791</v>
      </c>
      <c r="F308" s="49">
        <v>730</v>
      </c>
      <c r="G308" s="53"/>
      <c r="H308" s="5">
        <v>3754</v>
      </c>
      <c r="I308" s="5">
        <v>1072</v>
      </c>
      <c r="J308" s="5">
        <v>730</v>
      </c>
      <c r="K308" s="13"/>
      <c r="L308" s="5">
        <v>3754</v>
      </c>
      <c r="M308" s="5">
        <v>482</v>
      </c>
      <c r="N308" s="5">
        <v>730</v>
      </c>
    </row>
    <row r="309" spans="1:14">
      <c r="A309" s="5">
        <v>4452</v>
      </c>
      <c r="B309" s="49">
        <v>658</v>
      </c>
      <c r="C309" s="53"/>
      <c r="D309" s="5">
        <v>4452</v>
      </c>
      <c r="E309" s="50">
        <v>666</v>
      </c>
      <c r="F309" s="49">
        <v>658</v>
      </c>
      <c r="G309" s="53"/>
      <c r="H309" s="5">
        <v>4452</v>
      </c>
      <c r="I309" s="5">
        <v>948</v>
      </c>
      <c r="J309" s="5">
        <v>658</v>
      </c>
      <c r="K309" s="13"/>
      <c r="L309" s="5">
        <v>4452</v>
      </c>
      <c r="M309" s="5">
        <v>397</v>
      </c>
      <c r="N309" s="5">
        <v>658</v>
      </c>
    </row>
    <row r="310" spans="1:14">
      <c r="A310" s="5">
        <v>3576</v>
      </c>
      <c r="B310" s="49">
        <v>618</v>
      </c>
      <c r="C310" s="53"/>
      <c r="D310" s="5">
        <v>3576</v>
      </c>
      <c r="E310" s="50">
        <v>664</v>
      </c>
      <c r="F310" s="49">
        <v>618</v>
      </c>
      <c r="G310" s="53"/>
      <c r="H310" s="5">
        <v>3576</v>
      </c>
      <c r="I310" s="5">
        <v>870</v>
      </c>
      <c r="J310" s="5">
        <v>618</v>
      </c>
      <c r="K310" s="13"/>
      <c r="L310" s="5">
        <v>3576</v>
      </c>
      <c r="M310" s="5">
        <v>403</v>
      </c>
      <c r="N310" s="5">
        <v>618</v>
      </c>
    </row>
    <row r="311" spans="1:14">
      <c r="A311" s="5">
        <v>3028</v>
      </c>
      <c r="B311" s="49">
        <v>548</v>
      </c>
      <c r="C311" s="53"/>
      <c r="D311" s="5">
        <v>3028</v>
      </c>
      <c r="E311" s="50">
        <v>579</v>
      </c>
      <c r="F311" s="49">
        <v>548</v>
      </c>
      <c r="G311" s="53"/>
      <c r="H311" s="5">
        <v>3028</v>
      </c>
      <c r="I311" s="5">
        <v>740</v>
      </c>
      <c r="J311" s="5">
        <v>548</v>
      </c>
      <c r="K311" s="13"/>
      <c r="L311" s="5">
        <v>3028</v>
      </c>
      <c r="M311" s="5">
        <v>349</v>
      </c>
      <c r="N311" s="5">
        <v>548</v>
      </c>
    </row>
    <row r="312" spans="1:14">
      <c r="A312" s="5">
        <v>4022</v>
      </c>
      <c r="B312" s="49">
        <v>616</v>
      </c>
      <c r="C312" s="53"/>
      <c r="D312" s="5">
        <v>4022</v>
      </c>
      <c r="E312" s="50">
        <v>647</v>
      </c>
      <c r="F312" s="49">
        <v>616</v>
      </c>
      <c r="G312" s="53"/>
      <c r="H312" s="5">
        <v>4022</v>
      </c>
      <c r="I312" s="5">
        <v>995</v>
      </c>
      <c r="J312" s="5">
        <v>616</v>
      </c>
      <c r="K312" s="13"/>
      <c r="L312" s="5">
        <v>4022</v>
      </c>
      <c r="M312" s="5">
        <v>423</v>
      </c>
      <c r="N312" s="5">
        <v>616</v>
      </c>
    </row>
    <row r="313" spans="1:14">
      <c r="A313" s="5">
        <v>52736</v>
      </c>
      <c r="B313" s="49">
        <v>1622</v>
      </c>
      <c r="C313" s="53"/>
      <c r="D313" s="5">
        <v>52736</v>
      </c>
      <c r="E313" s="50">
        <v>1635</v>
      </c>
      <c r="F313" s="49">
        <v>1622</v>
      </c>
      <c r="G313" s="53"/>
      <c r="H313" s="5">
        <v>52736</v>
      </c>
      <c r="I313" s="5">
        <v>2824</v>
      </c>
      <c r="J313" s="5">
        <v>1622</v>
      </c>
      <c r="K313" s="13"/>
      <c r="L313" s="5">
        <v>52736</v>
      </c>
      <c r="M313" s="5">
        <v>876</v>
      </c>
      <c r="N313" s="5">
        <v>1622</v>
      </c>
    </row>
    <row r="314" spans="1:14">
      <c r="A314" s="5">
        <v>47376</v>
      </c>
      <c r="B314" s="49">
        <v>1426</v>
      </c>
      <c r="C314" s="53"/>
      <c r="D314" s="5">
        <v>47376</v>
      </c>
      <c r="E314" s="50">
        <v>1557</v>
      </c>
      <c r="F314" s="49">
        <v>1426</v>
      </c>
      <c r="G314" s="53"/>
      <c r="H314" s="5">
        <v>47376</v>
      </c>
      <c r="I314" s="5">
        <v>2051</v>
      </c>
      <c r="J314" s="5">
        <v>1426</v>
      </c>
      <c r="K314" s="13"/>
      <c r="L314" s="5">
        <v>47376</v>
      </c>
      <c r="M314" s="5">
        <v>697</v>
      </c>
      <c r="N314" s="5">
        <v>1426</v>
      </c>
    </row>
    <row r="315" spans="1:14">
      <c r="A315" s="5">
        <v>3234</v>
      </c>
      <c r="B315" s="49">
        <v>724</v>
      </c>
      <c r="C315" s="53"/>
      <c r="D315" s="5">
        <v>3234</v>
      </c>
      <c r="E315" s="50">
        <v>756</v>
      </c>
      <c r="F315" s="49">
        <v>724</v>
      </c>
      <c r="G315" s="53"/>
      <c r="H315" s="5">
        <v>3234</v>
      </c>
      <c r="I315" s="5">
        <v>937</v>
      </c>
      <c r="J315" s="5">
        <v>724</v>
      </c>
      <c r="K315" s="13"/>
      <c r="L315" s="5">
        <v>3234</v>
      </c>
      <c r="M315" s="5">
        <v>347</v>
      </c>
      <c r="N315" s="5">
        <v>724</v>
      </c>
    </row>
    <row r="316" spans="1:14">
      <c r="A316" s="5">
        <v>3322</v>
      </c>
      <c r="B316" s="49">
        <v>656</v>
      </c>
      <c r="C316" s="53"/>
      <c r="D316" s="5">
        <v>3322</v>
      </c>
      <c r="E316" s="50">
        <v>702</v>
      </c>
      <c r="F316" s="49">
        <v>656</v>
      </c>
      <c r="G316" s="53"/>
      <c r="H316" s="5">
        <v>3322</v>
      </c>
      <c r="I316" s="5">
        <v>863</v>
      </c>
      <c r="J316" s="5">
        <v>656</v>
      </c>
      <c r="K316" s="13"/>
      <c r="L316" s="5">
        <v>3322</v>
      </c>
      <c r="M316" s="5">
        <v>328</v>
      </c>
      <c r="N316" s="5">
        <v>656</v>
      </c>
    </row>
    <row r="317" spans="1:14">
      <c r="A317" s="5">
        <v>6768</v>
      </c>
      <c r="B317" s="49">
        <v>672</v>
      </c>
      <c r="C317" s="53"/>
      <c r="D317" s="5">
        <v>6768</v>
      </c>
      <c r="E317" s="50">
        <v>768</v>
      </c>
      <c r="F317" s="49">
        <v>672</v>
      </c>
      <c r="G317" s="53"/>
      <c r="H317" s="5">
        <v>6768</v>
      </c>
      <c r="I317" s="5">
        <v>930</v>
      </c>
      <c r="J317" s="5">
        <v>672</v>
      </c>
      <c r="K317" s="13"/>
      <c r="L317" s="5">
        <v>6768</v>
      </c>
      <c r="M317" s="5">
        <v>408</v>
      </c>
      <c r="N317" s="5">
        <v>672</v>
      </c>
    </row>
    <row r="318" spans="1:14">
      <c r="A318" s="5">
        <v>11304</v>
      </c>
      <c r="B318" s="49">
        <v>1065</v>
      </c>
      <c r="C318" s="53"/>
      <c r="D318" s="5">
        <v>11304</v>
      </c>
      <c r="E318" s="50">
        <v>1141</v>
      </c>
      <c r="F318" s="49">
        <v>1065</v>
      </c>
      <c r="G318" s="53"/>
      <c r="H318" s="5">
        <v>11304</v>
      </c>
      <c r="I318" s="5">
        <v>1874</v>
      </c>
      <c r="J318" s="5">
        <v>1065</v>
      </c>
      <c r="K318" s="13"/>
      <c r="L318" s="5">
        <v>11304</v>
      </c>
      <c r="M318" s="5">
        <v>732</v>
      </c>
      <c r="N318" s="5">
        <v>1065</v>
      </c>
    </row>
    <row r="319" spans="1:14">
      <c r="A319" s="5">
        <v>13544</v>
      </c>
      <c r="B319" s="49">
        <v>733</v>
      </c>
      <c r="C319" s="53"/>
      <c r="D319" s="5">
        <v>13544</v>
      </c>
      <c r="E319" s="50">
        <v>759</v>
      </c>
      <c r="F319" s="49">
        <v>733</v>
      </c>
      <c r="G319" s="53"/>
      <c r="H319" s="5">
        <v>13544</v>
      </c>
      <c r="I319" s="5">
        <v>1082</v>
      </c>
      <c r="J319" s="5">
        <v>733</v>
      </c>
      <c r="K319" s="13"/>
      <c r="L319" s="5">
        <v>13544</v>
      </c>
      <c r="M319" s="5">
        <v>408</v>
      </c>
      <c r="N319" s="5">
        <v>733</v>
      </c>
    </row>
    <row r="320" spans="1:14">
      <c r="A320" s="5">
        <v>3418</v>
      </c>
      <c r="B320" s="49">
        <v>546</v>
      </c>
      <c r="C320" s="53"/>
      <c r="D320" s="5">
        <v>3418</v>
      </c>
      <c r="E320" s="50">
        <v>581</v>
      </c>
      <c r="F320" s="49">
        <v>546</v>
      </c>
      <c r="G320" s="53"/>
      <c r="H320" s="5">
        <v>3418</v>
      </c>
      <c r="I320" s="5">
        <v>770</v>
      </c>
      <c r="J320" s="5">
        <v>546</v>
      </c>
      <c r="K320" s="13"/>
      <c r="L320" s="5">
        <v>3418</v>
      </c>
      <c r="M320" s="5">
        <v>327</v>
      </c>
      <c r="N320" s="5">
        <v>546</v>
      </c>
    </row>
    <row r="321" spans="1:14">
      <c r="A321" s="5">
        <v>3662</v>
      </c>
      <c r="B321" s="49">
        <v>522</v>
      </c>
      <c r="C321" s="53"/>
      <c r="D321" s="5">
        <v>3662</v>
      </c>
      <c r="E321" s="50">
        <v>560</v>
      </c>
      <c r="F321" s="49">
        <v>522</v>
      </c>
      <c r="G321" s="53"/>
      <c r="H321" s="5">
        <v>3662</v>
      </c>
      <c r="I321" s="5">
        <v>677</v>
      </c>
      <c r="J321" s="5">
        <v>522</v>
      </c>
      <c r="K321" s="13"/>
      <c r="L321" s="5">
        <v>3662</v>
      </c>
      <c r="M321" s="5">
        <v>319</v>
      </c>
      <c r="N321" s="5">
        <v>522</v>
      </c>
    </row>
    <row r="322" spans="1:14">
      <c r="A322" s="5">
        <v>56672</v>
      </c>
      <c r="B322" s="49">
        <v>1334</v>
      </c>
      <c r="C322" s="53"/>
      <c r="D322" s="5">
        <v>56672</v>
      </c>
      <c r="E322" s="50">
        <v>2579</v>
      </c>
      <c r="F322" s="49">
        <v>1334</v>
      </c>
      <c r="G322" s="53"/>
      <c r="H322" s="5">
        <v>56672</v>
      </c>
      <c r="I322" s="5">
        <v>1850</v>
      </c>
      <c r="J322" s="5">
        <v>1334</v>
      </c>
      <c r="K322" s="13"/>
      <c r="L322" s="5">
        <v>56672</v>
      </c>
      <c r="M322" s="5">
        <v>1831</v>
      </c>
      <c r="N322" s="5">
        <v>1334</v>
      </c>
    </row>
    <row r="323" spans="1:14">
      <c r="A323" s="5">
        <v>3294</v>
      </c>
      <c r="B323" s="49">
        <v>488</v>
      </c>
      <c r="C323" s="53"/>
      <c r="D323" s="5">
        <v>3294</v>
      </c>
      <c r="E323" s="50">
        <v>526</v>
      </c>
      <c r="F323" s="49">
        <v>488</v>
      </c>
      <c r="G323" s="53"/>
      <c r="H323" s="5">
        <v>3294</v>
      </c>
      <c r="I323" s="5">
        <v>599</v>
      </c>
      <c r="J323" s="5">
        <v>488</v>
      </c>
      <c r="K323" s="13"/>
      <c r="L323" s="5">
        <v>3294</v>
      </c>
      <c r="M323" s="5">
        <v>305</v>
      </c>
      <c r="N323" s="5">
        <v>488</v>
      </c>
    </row>
    <row r="324" spans="1:14">
      <c r="A324" s="5">
        <v>3110</v>
      </c>
      <c r="B324" s="49">
        <v>712</v>
      </c>
      <c r="C324" s="53"/>
      <c r="D324" s="5">
        <v>3110</v>
      </c>
      <c r="E324" s="50">
        <v>732</v>
      </c>
      <c r="F324" s="49">
        <v>712</v>
      </c>
      <c r="G324" s="53"/>
      <c r="H324" s="5">
        <v>3110</v>
      </c>
      <c r="I324" s="5">
        <v>892</v>
      </c>
      <c r="J324" s="5">
        <v>712</v>
      </c>
      <c r="K324" s="13"/>
      <c r="L324" s="5">
        <v>3110</v>
      </c>
      <c r="M324" s="5">
        <v>342</v>
      </c>
      <c r="N324" s="5">
        <v>712</v>
      </c>
    </row>
    <row r="325" spans="1:14">
      <c r="A325" s="5">
        <v>3806</v>
      </c>
      <c r="B325" s="49">
        <v>658</v>
      </c>
      <c r="C325" s="53"/>
      <c r="D325" s="5">
        <v>3806</v>
      </c>
      <c r="E325" s="50">
        <v>722</v>
      </c>
      <c r="F325" s="49">
        <v>658</v>
      </c>
      <c r="G325" s="53"/>
      <c r="H325" s="5">
        <v>3806</v>
      </c>
      <c r="I325" s="5">
        <v>880</v>
      </c>
      <c r="J325" s="5">
        <v>658</v>
      </c>
      <c r="K325" s="13"/>
      <c r="L325" s="5">
        <v>3806</v>
      </c>
      <c r="M325" s="5">
        <v>361</v>
      </c>
      <c r="N325" s="5">
        <v>658</v>
      </c>
    </row>
    <row r="326" spans="1:14">
      <c r="A326" s="5">
        <v>3776</v>
      </c>
      <c r="B326" s="49">
        <v>529</v>
      </c>
      <c r="C326" s="53"/>
      <c r="D326" s="5">
        <v>3776</v>
      </c>
      <c r="E326" s="50">
        <v>577</v>
      </c>
      <c r="F326" s="49">
        <v>529</v>
      </c>
      <c r="G326" s="53"/>
      <c r="H326" s="5">
        <v>3776</v>
      </c>
      <c r="I326" s="5">
        <v>719</v>
      </c>
      <c r="J326" s="5">
        <v>529</v>
      </c>
      <c r="K326" s="13"/>
      <c r="L326" s="5">
        <v>3776</v>
      </c>
      <c r="M326" s="5">
        <v>371</v>
      </c>
      <c r="N326" s="5">
        <v>529</v>
      </c>
    </row>
    <row r="327" spans="1:14">
      <c r="A327" s="5">
        <v>39040</v>
      </c>
      <c r="B327" s="49">
        <v>1183</v>
      </c>
      <c r="C327" s="53"/>
      <c r="D327" s="5">
        <v>39040</v>
      </c>
      <c r="E327" s="50">
        <v>1684</v>
      </c>
      <c r="F327" s="49">
        <v>1183</v>
      </c>
      <c r="G327" s="53"/>
      <c r="H327" s="5">
        <v>39040</v>
      </c>
      <c r="I327" s="5">
        <v>2123</v>
      </c>
      <c r="J327" s="5">
        <v>1183</v>
      </c>
      <c r="K327" s="13"/>
      <c r="L327" s="5">
        <v>39040</v>
      </c>
      <c r="M327" s="5">
        <v>1101</v>
      </c>
      <c r="N327" s="5">
        <v>1183</v>
      </c>
    </row>
    <row r="328" spans="1:14">
      <c r="A328" s="5">
        <v>4032</v>
      </c>
      <c r="B328" s="49">
        <v>607</v>
      </c>
      <c r="C328" s="53"/>
      <c r="D328" s="5">
        <v>4032</v>
      </c>
      <c r="E328" s="50">
        <v>684</v>
      </c>
      <c r="F328" s="49">
        <v>607</v>
      </c>
      <c r="G328" s="53"/>
      <c r="H328" s="5">
        <v>4032</v>
      </c>
      <c r="I328" s="5">
        <v>848</v>
      </c>
      <c r="J328" s="5">
        <v>607</v>
      </c>
      <c r="K328" s="13"/>
      <c r="L328" s="5">
        <v>4032</v>
      </c>
      <c r="M328" s="5">
        <v>432</v>
      </c>
      <c r="N328" s="5">
        <v>607</v>
      </c>
    </row>
    <row r="329" spans="1:14">
      <c r="A329" s="5">
        <v>21248</v>
      </c>
      <c r="B329" s="49">
        <v>918</v>
      </c>
      <c r="C329" s="53"/>
      <c r="D329" s="5">
        <v>21248</v>
      </c>
      <c r="E329" s="50">
        <v>1049</v>
      </c>
      <c r="F329" s="49">
        <v>918</v>
      </c>
      <c r="G329" s="53"/>
      <c r="H329" s="5">
        <v>21248</v>
      </c>
      <c r="I329" s="5">
        <v>1438</v>
      </c>
      <c r="J329" s="5">
        <v>918</v>
      </c>
      <c r="K329" s="13"/>
      <c r="L329" s="5">
        <v>21248</v>
      </c>
      <c r="M329" s="5">
        <v>536</v>
      </c>
      <c r="N329" s="5">
        <v>918</v>
      </c>
    </row>
    <row r="330" spans="1:14">
      <c r="A330" s="5">
        <v>4344</v>
      </c>
      <c r="B330" s="49">
        <v>626</v>
      </c>
      <c r="C330" s="53"/>
      <c r="D330" s="5">
        <v>4344</v>
      </c>
      <c r="E330" s="50">
        <v>692</v>
      </c>
      <c r="F330" s="49">
        <v>626</v>
      </c>
      <c r="G330" s="53"/>
      <c r="H330" s="5">
        <v>4344</v>
      </c>
      <c r="I330" s="5">
        <v>872</v>
      </c>
      <c r="J330" s="5">
        <v>626</v>
      </c>
      <c r="K330" s="13"/>
      <c r="L330" s="5">
        <v>4344</v>
      </c>
      <c r="M330" s="5">
        <v>367</v>
      </c>
      <c r="N330" s="5">
        <v>626</v>
      </c>
    </row>
    <row r="331" spans="1:14">
      <c r="A331" s="5">
        <v>2718</v>
      </c>
      <c r="B331" s="49">
        <v>528</v>
      </c>
      <c r="C331" s="53"/>
      <c r="D331" s="5">
        <v>2718</v>
      </c>
      <c r="E331" s="50">
        <v>566</v>
      </c>
      <c r="F331" s="49">
        <v>528</v>
      </c>
      <c r="G331" s="53"/>
      <c r="H331" s="5">
        <v>2718</v>
      </c>
      <c r="I331" s="5">
        <v>663</v>
      </c>
      <c r="J331" s="5">
        <v>528</v>
      </c>
      <c r="K331" s="13"/>
      <c r="L331" s="5">
        <v>2718</v>
      </c>
      <c r="M331" s="5">
        <v>306</v>
      </c>
      <c r="N331" s="5">
        <v>528</v>
      </c>
    </row>
    <row r="332" spans="1:14">
      <c r="A332" s="5">
        <v>3024</v>
      </c>
      <c r="B332" s="49">
        <v>560</v>
      </c>
      <c r="C332" s="53"/>
      <c r="D332" s="5">
        <v>3024</v>
      </c>
      <c r="E332" s="50">
        <v>596</v>
      </c>
      <c r="F332" s="49">
        <v>560</v>
      </c>
      <c r="G332" s="53"/>
      <c r="H332" s="5">
        <v>3024</v>
      </c>
      <c r="I332" s="5">
        <v>721</v>
      </c>
      <c r="J332" s="5">
        <v>560</v>
      </c>
      <c r="K332" s="13"/>
      <c r="L332" s="5">
        <v>3024</v>
      </c>
      <c r="M332" s="5">
        <v>341</v>
      </c>
      <c r="N332" s="5">
        <v>560</v>
      </c>
    </row>
    <row r="333" spans="1:14">
      <c r="A333" s="5">
        <v>10152</v>
      </c>
      <c r="B333" s="49">
        <v>1599</v>
      </c>
      <c r="C333" s="53"/>
      <c r="D333" s="5">
        <v>10152</v>
      </c>
      <c r="E333" s="50">
        <v>1636</v>
      </c>
      <c r="F333" s="49">
        <v>1599</v>
      </c>
      <c r="G333" s="53"/>
      <c r="H333" s="5">
        <v>10152</v>
      </c>
      <c r="I333" s="5">
        <v>2755</v>
      </c>
      <c r="J333" s="5">
        <v>1599</v>
      </c>
      <c r="K333" s="13"/>
      <c r="L333" s="5">
        <v>10152</v>
      </c>
      <c r="M333" s="5">
        <v>1613</v>
      </c>
      <c r="N333" s="5">
        <v>1599</v>
      </c>
    </row>
    <row r="334" spans="1:14">
      <c r="A334" s="5">
        <v>4708</v>
      </c>
      <c r="B334" s="49">
        <v>594</v>
      </c>
      <c r="C334" s="53"/>
      <c r="D334" s="5">
        <v>4708</v>
      </c>
      <c r="E334" s="50">
        <v>678</v>
      </c>
      <c r="F334" s="49">
        <v>594</v>
      </c>
      <c r="G334" s="53"/>
      <c r="H334" s="5">
        <v>4708</v>
      </c>
      <c r="I334" s="5">
        <v>889</v>
      </c>
      <c r="J334" s="5">
        <v>594</v>
      </c>
      <c r="K334" s="13"/>
      <c r="L334" s="5">
        <v>4708</v>
      </c>
      <c r="M334" s="5">
        <v>390</v>
      </c>
      <c r="N334" s="5">
        <v>594</v>
      </c>
    </row>
    <row r="335" spans="1:14">
      <c r="A335" s="5">
        <v>2772</v>
      </c>
      <c r="B335" s="49">
        <v>479</v>
      </c>
      <c r="C335" s="53"/>
      <c r="D335" s="5">
        <v>2772</v>
      </c>
      <c r="E335" s="50">
        <v>526</v>
      </c>
      <c r="F335" s="49">
        <v>479</v>
      </c>
      <c r="G335" s="53"/>
      <c r="H335" s="5">
        <v>2772</v>
      </c>
      <c r="I335" s="5">
        <v>604</v>
      </c>
      <c r="J335" s="5">
        <v>479</v>
      </c>
      <c r="K335" s="13"/>
      <c r="L335" s="5">
        <v>2772</v>
      </c>
      <c r="M335" s="5">
        <v>305</v>
      </c>
      <c r="N335" s="5">
        <v>479</v>
      </c>
    </row>
    <row r="336" spans="1:14">
      <c r="A336" s="5">
        <v>2812</v>
      </c>
      <c r="B336" s="49">
        <v>485</v>
      </c>
      <c r="C336" s="53"/>
      <c r="D336" s="5">
        <v>2812</v>
      </c>
      <c r="E336" s="50">
        <v>536</v>
      </c>
      <c r="F336" s="49">
        <v>485</v>
      </c>
      <c r="G336" s="53"/>
      <c r="H336" s="5">
        <v>2812</v>
      </c>
      <c r="I336" s="5">
        <v>672</v>
      </c>
      <c r="J336" s="5">
        <v>485</v>
      </c>
      <c r="K336" s="13"/>
      <c r="L336" s="5">
        <v>2812</v>
      </c>
      <c r="M336" s="5">
        <v>323</v>
      </c>
      <c r="N336" s="5">
        <v>485</v>
      </c>
    </row>
    <row r="337" spans="1:14">
      <c r="A337" s="5">
        <v>6460</v>
      </c>
      <c r="B337" s="49">
        <v>706</v>
      </c>
      <c r="C337" s="53"/>
      <c r="D337" s="5">
        <v>6460</v>
      </c>
      <c r="E337" s="50">
        <v>823</v>
      </c>
      <c r="F337" s="49">
        <v>706</v>
      </c>
      <c r="G337" s="53"/>
      <c r="H337" s="5">
        <v>6460</v>
      </c>
      <c r="I337" s="5">
        <v>1197</v>
      </c>
      <c r="J337" s="5">
        <v>706</v>
      </c>
      <c r="K337" s="13"/>
      <c r="L337" s="5">
        <v>6460</v>
      </c>
      <c r="M337" s="5">
        <v>505</v>
      </c>
      <c r="N337" s="5">
        <v>706</v>
      </c>
    </row>
    <row r="338" spans="1:14">
      <c r="A338" s="5">
        <v>18056</v>
      </c>
      <c r="B338" s="49">
        <v>875</v>
      </c>
      <c r="C338" s="53"/>
      <c r="D338" s="5">
        <v>18056</v>
      </c>
      <c r="E338" s="50">
        <v>1062</v>
      </c>
      <c r="F338" s="49">
        <v>875</v>
      </c>
      <c r="G338" s="53"/>
      <c r="H338" s="5">
        <v>18056</v>
      </c>
      <c r="I338" s="5">
        <v>1389</v>
      </c>
      <c r="J338" s="5">
        <v>875</v>
      </c>
      <c r="K338" s="13"/>
      <c r="L338" s="5">
        <v>18056</v>
      </c>
      <c r="M338" s="5">
        <v>701</v>
      </c>
      <c r="N338" s="5">
        <v>875</v>
      </c>
    </row>
    <row r="339" spans="1:14">
      <c r="A339" s="5">
        <v>5016</v>
      </c>
      <c r="B339" s="49">
        <v>569</v>
      </c>
      <c r="C339" s="53"/>
      <c r="D339" s="5">
        <v>5016</v>
      </c>
      <c r="E339" s="50">
        <v>679</v>
      </c>
      <c r="F339" s="49">
        <v>569</v>
      </c>
      <c r="G339" s="53"/>
      <c r="H339" s="5">
        <v>5016</v>
      </c>
      <c r="I339" s="5">
        <v>966</v>
      </c>
      <c r="J339" s="5">
        <v>569</v>
      </c>
      <c r="K339" s="13"/>
      <c r="L339" s="5">
        <v>5016</v>
      </c>
      <c r="M339" s="5">
        <v>488</v>
      </c>
      <c r="N339" s="5">
        <v>569</v>
      </c>
    </row>
    <row r="340" spans="1:14">
      <c r="A340" s="5">
        <v>3528</v>
      </c>
      <c r="B340" s="49">
        <v>415</v>
      </c>
      <c r="C340" s="53"/>
      <c r="D340" s="5">
        <v>3528</v>
      </c>
      <c r="E340" s="50">
        <v>470</v>
      </c>
      <c r="F340" s="49">
        <v>415</v>
      </c>
      <c r="G340" s="53"/>
      <c r="H340" s="5">
        <v>3528</v>
      </c>
      <c r="I340" s="5">
        <v>583</v>
      </c>
      <c r="J340" s="5">
        <v>415</v>
      </c>
      <c r="K340" s="13"/>
      <c r="L340" s="5">
        <v>3528</v>
      </c>
      <c r="M340" s="5">
        <v>322</v>
      </c>
      <c r="N340" s="5">
        <v>415</v>
      </c>
    </row>
    <row r="341" spans="1:14">
      <c r="A341" s="5">
        <v>6444</v>
      </c>
      <c r="B341" s="49">
        <v>625</v>
      </c>
      <c r="C341" s="53"/>
      <c r="D341" s="5">
        <v>6444</v>
      </c>
      <c r="E341" s="50">
        <v>734</v>
      </c>
      <c r="F341" s="49">
        <v>625</v>
      </c>
      <c r="G341" s="53"/>
      <c r="H341" s="5">
        <v>6444</v>
      </c>
      <c r="I341" s="5">
        <v>1157</v>
      </c>
      <c r="J341" s="5">
        <v>625</v>
      </c>
      <c r="K341" s="13"/>
      <c r="L341" s="5">
        <v>6444</v>
      </c>
      <c r="M341" s="5">
        <v>512</v>
      </c>
      <c r="N341" s="5">
        <v>625</v>
      </c>
    </row>
    <row r="342" spans="1:14">
      <c r="A342" s="5">
        <v>4458</v>
      </c>
      <c r="B342" s="49">
        <v>432</v>
      </c>
      <c r="C342" s="53"/>
      <c r="D342" s="5">
        <v>4458</v>
      </c>
      <c r="E342" s="50">
        <v>491</v>
      </c>
      <c r="F342" s="49">
        <v>432</v>
      </c>
      <c r="G342" s="53"/>
      <c r="H342" s="5">
        <v>4458</v>
      </c>
      <c r="I342" s="5">
        <v>676</v>
      </c>
      <c r="J342" s="5">
        <v>432</v>
      </c>
      <c r="K342" s="13"/>
      <c r="L342" s="5">
        <v>4458</v>
      </c>
      <c r="M342" s="5">
        <v>340</v>
      </c>
      <c r="N342" s="5">
        <v>432</v>
      </c>
    </row>
    <row r="343" spans="1:14">
      <c r="A343" s="5">
        <v>12540</v>
      </c>
      <c r="B343" s="49">
        <v>322</v>
      </c>
      <c r="C343" s="53"/>
      <c r="D343" s="5">
        <v>12540</v>
      </c>
      <c r="E343" s="50">
        <v>344</v>
      </c>
      <c r="F343" s="49">
        <v>322</v>
      </c>
      <c r="G343" s="53"/>
      <c r="H343" s="5">
        <v>12540</v>
      </c>
      <c r="I343" s="5">
        <v>396</v>
      </c>
      <c r="J343" s="5">
        <v>322</v>
      </c>
      <c r="K343" s="13"/>
      <c r="L343" s="5">
        <v>12540</v>
      </c>
      <c r="M343" s="5">
        <v>289</v>
      </c>
      <c r="N343" s="5">
        <v>322</v>
      </c>
    </row>
    <row r="344" spans="1:14">
      <c r="A344" s="5">
        <v>4362</v>
      </c>
      <c r="B344" s="49">
        <v>509</v>
      </c>
      <c r="C344" s="53"/>
      <c r="D344" s="5">
        <v>4362</v>
      </c>
      <c r="E344" s="50">
        <v>604</v>
      </c>
      <c r="F344" s="49">
        <v>509</v>
      </c>
      <c r="G344" s="53"/>
      <c r="H344" s="5">
        <v>4362</v>
      </c>
      <c r="I344" s="5">
        <v>767</v>
      </c>
      <c r="J344" s="5">
        <v>509</v>
      </c>
      <c r="K344" s="13"/>
      <c r="L344" s="5">
        <v>4362</v>
      </c>
      <c r="M344" s="5">
        <v>469</v>
      </c>
      <c r="N344" s="5">
        <v>509</v>
      </c>
    </row>
    <row r="345" spans="1:14">
      <c r="A345" s="5">
        <v>38960</v>
      </c>
      <c r="B345" s="49">
        <v>1702</v>
      </c>
      <c r="C345" s="53"/>
      <c r="D345" s="5">
        <v>38960</v>
      </c>
      <c r="E345" s="50">
        <v>2298</v>
      </c>
      <c r="F345" s="49">
        <v>1702</v>
      </c>
      <c r="G345" s="53"/>
      <c r="H345" s="5">
        <v>38960</v>
      </c>
      <c r="I345" s="5">
        <v>3000</v>
      </c>
      <c r="J345" s="5">
        <v>1702</v>
      </c>
      <c r="K345" s="13"/>
      <c r="L345" s="5">
        <v>38960</v>
      </c>
      <c r="M345" s="5">
        <v>1978</v>
      </c>
      <c r="N345" s="5">
        <v>1702</v>
      </c>
    </row>
    <row r="346" spans="1:14">
      <c r="A346" s="5">
        <v>3144</v>
      </c>
      <c r="B346" s="49">
        <v>356</v>
      </c>
      <c r="C346" s="53"/>
      <c r="D346" s="5">
        <v>3144</v>
      </c>
      <c r="E346" s="50">
        <v>392</v>
      </c>
      <c r="F346" s="49">
        <v>356</v>
      </c>
      <c r="G346" s="53"/>
      <c r="H346" s="5">
        <v>3144</v>
      </c>
      <c r="I346" s="5">
        <v>507</v>
      </c>
      <c r="J346" s="5">
        <v>356</v>
      </c>
      <c r="K346" s="13"/>
      <c r="L346" s="5">
        <v>3144</v>
      </c>
      <c r="M346" s="5">
        <v>271</v>
      </c>
      <c r="N346" s="5">
        <v>356</v>
      </c>
    </row>
    <row r="347" spans="1:14">
      <c r="A347" s="5">
        <v>4336</v>
      </c>
      <c r="B347" s="49">
        <v>484</v>
      </c>
      <c r="C347" s="53"/>
      <c r="D347" s="5">
        <v>4336</v>
      </c>
      <c r="E347" s="50">
        <v>574</v>
      </c>
      <c r="F347" s="49">
        <v>484</v>
      </c>
      <c r="G347" s="53"/>
      <c r="H347" s="5">
        <v>4336</v>
      </c>
      <c r="I347" s="5">
        <v>847</v>
      </c>
      <c r="J347" s="5">
        <v>484</v>
      </c>
      <c r="K347" s="13"/>
      <c r="L347" s="5">
        <v>4336</v>
      </c>
      <c r="M347" s="5">
        <v>403</v>
      </c>
      <c r="N347" s="5">
        <v>484</v>
      </c>
    </row>
    <row r="348" spans="1:14">
      <c r="A348" s="5">
        <v>81856</v>
      </c>
      <c r="B348" s="49">
        <v>1637</v>
      </c>
      <c r="C348" s="53"/>
      <c r="D348" s="5">
        <v>81856</v>
      </c>
      <c r="E348" s="50">
        <v>3000</v>
      </c>
      <c r="F348" s="49">
        <v>1637</v>
      </c>
      <c r="G348" s="53"/>
      <c r="H348" s="5">
        <v>81856</v>
      </c>
      <c r="I348" s="5">
        <v>2718</v>
      </c>
      <c r="J348" s="5">
        <v>1637</v>
      </c>
      <c r="K348" s="13"/>
      <c r="L348" s="5">
        <v>81856</v>
      </c>
      <c r="M348" s="5">
        <v>1756</v>
      </c>
      <c r="N348" s="5">
        <v>1637</v>
      </c>
    </row>
    <row r="349" spans="1:14">
      <c r="A349" s="5">
        <v>5728</v>
      </c>
      <c r="B349" s="49">
        <v>587</v>
      </c>
      <c r="C349" s="53"/>
      <c r="D349" s="5">
        <v>5728</v>
      </c>
      <c r="E349" s="50">
        <v>676</v>
      </c>
      <c r="F349" s="49">
        <v>587</v>
      </c>
      <c r="G349" s="53"/>
      <c r="H349" s="5">
        <v>5728</v>
      </c>
      <c r="I349" s="5">
        <v>1049</v>
      </c>
      <c r="J349" s="5">
        <v>587</v>
      </c>
      <c r="K349" s="13"/>
      <c r="L349" s="5">
        <v>5728</v>
      </c>
      <c r="M349" s="5">
        <v>475</v>
      </c>
      <c r="N349" s="5">
        <v>587</v>
      </c>
    </row>
    <row r="350" spans="1:14">
      <c r="A350" s="5">
        <v>5490</v>
      </c>
      <c r="B350" s="49">
        <v>555</v>
      </c>
      <c r="C350" s="53"/>
      <c r="D350" s="5">
        <v>5490</v>
      </c>
      <c r="E350" s="50">
        <v>647</v>
      </c>
      <c r="F350" s="49">
        <v>555</v>
      </c>
      <c r="G350" s="53"/>
      <c r="H350" s="5">
        <v>5490</v>
      </c>
      <c r="I350" s="5">
        <v>847</v>
      </c>
      <c r="J350" s="5">
        <v>555</v>
      </c>
      <c r="K350" s="13"/>
      <c r="L350" s="5">
        <v>5490</v>
      </c>
      <c r="M350" s="5">
        <v>476</v>
      </c>
      <c r="N350" s="5">
        <v>555</v>
      </c>
    </row>
    <row r="351" spans="1:14">
      <c r="A351" s="5">
        <v>23832</v>
      </c>
      <c r="B351" s="49">
        <v>1570</v>
      </c>
      <c r="C351" s="53"/>
      <c r="D351" s="5">
        <v>23832</v>
      </c>
      <c r="E351" s="50">
        <v>1701</v>
      </c>
      <c r="F351" s="49">
        <v>1570</v>
      </c>
      <c r="G351" s="53"/>
      <c r="H351" s="5">
        <v>23832</v>
      </c>
      <c r="I351" s="5">
        <v>2838</v>
      </c>
      <c r="J351" s="5">
        <v>1570</v>
      </c>
      <c r="K351" s="13"/>
      <c r="L351" s="5">
        <v>23832</v>
      </c>
      <c r="M351" s="5">
        <v>1578</v>
      </c>
      <c r="N351" s="5">
        <v>1570</v>
      </c>
    </row>
    <row r="352" spans="1:14">
      <c r="A352" s="5">
        <v>18552</v>
      </c>
      <c r="B352" s="49">
        <v>676</v>
      </c>
      <c r="C352" s="53"/>
      <c r="D352" s="5">
        <v>18552</v>
      </c>
      <c r="E352" s="50">
        <v>1005</v>
      </c>
      <c r="F352" s="49">
        <v>676</v>
      </c>
      <c r="G352" s="53"/>
      <c r="H352" s="5">
        <v>18552</v>
      </c>
      <c r="I352" s="5">
        <v>1021</v>
      </c>
      <c r="J352" s="5">
        <v>676</v>
      </c>
      <c r="K352" s="13"/>
      <c r="L352" s="5">
        <v>18552</v>
      </c>
      <c r="M352" s="5">
        <v>676</v>
      </c>
      <c r="N352" s="5">
        <v>676</v>
      </c>
    </row>
    <row r="353" spans="1:14">
      <c r="A353" s="5">
        <v>4132</v>
      </c>
      <c r="B353" s="49">
        <v>495</v>
      </c>
      <c r="C353" s="53"/>
      <c r="D353" s="5">
        <v>4132</v>
      </c>
      <c r="E353" s="50">
        <v>552</v>
      </c>
      <c r="F353" s="49">
        <v>495</v>
      </c>
      <c r="G353" s="53"/>
      <c r="H353" s="5">
        <v>4132</v>
      </c>
      <c r="I353" s="5">
        <v>713</v>
      </c>
      <c r="J353" s="5">
        <v>495</v>
      </c>
      <c r="K353" s="13"/>
      <c r="L353" s="5">
        <v>4132</v>
      </c>
      <c r="M353" s="5">
        <v>398</v>
      </c>
      <c r="N353" s="5">
        <v>495</v>
      </c>
    </row>
    <row r="354" spans="1:14">
      <c r="A354" s="5">
        <v>4910</v>
      </c>
      <c r="B354" s="49">
        <v>561</v>
      </c>
      <c r="C354" s="53"/>
      <c r="D354" s="5">
        <v>4910</v>
      </c>
      <c r="E354" s="50">
        <v>625</v>
      </c>
      <c r="F354" s="49">
        <v>561</v>
      </c>
      <c r="G354" s="53"/>
      <c r="H354" s="5">
        <v>4910</v>
      </c>
      <c r="I354" s="5">
        <v>869</v>
      </c>
      <c r="J354" s="5">
        <v>561</v>
      </c>
      <c r="K354" s="13"/>
      <c r="L354" s="5">
        <v>4910</v>
      </c>
      <c r="M354" s="5">
        <v>411</v>
      </c>
      <c r="N354" s="5">
        <v>561</v>
      </c>
    </row>
    <row r="355" spans="1:14">
      <c r="A355" s="5">
        <v>4202</v>
      </c>
      <c r="B355" s="49">
        <v>481</v>
      </c>
      <c r="C355" s="53"/>
      <c r="D355" s="5">
        <v>4202</v>
      </c>
      <c r="E355" s="50">
        <v>562</v>
      </c>
      <c r="F355" s="49">
        <v>481</v>
      </c>
      <c r="G355" s="53"/>
      <c r="H355" s="5">
        <v>4202</v>
      </c>
      <c r="I355" s="5">
        <v>730</v>
      </c>
      <c r="J355" s="5">
        <v>481</v>
      </c>
      <c r="K355" s="13"/>
      <c r="L355" s="5">
        <v>4202</v>
      </c>
      <c r="M355" s="5">
        <v>428</v>
      </c>
      <c r="N355" s="5">
        <v>481</v>
      </c>
    </row>
    <row r="356" spans="1:14">
      <c r="A356" s="5">
        <v>5976</v>
      </c>
      <c r="B356" s="49">
        <v>544</v>
      </c>
      <c r="C356" s="53"/>
      <c r="D356" s="5">
        <v>5976</v>
      </c>
      <c r="E356" s="50">
        <v>689</v>
      </c>
      <c r="F356" s="49">
        <v>544</v>
      </c>
      <c r="G356" s="53"/>
      <c r="H356" s="5">
        <v>5976</v>
      </c>
      <c r="I356" s="5">
        <v>833</v>
      </c>
      <c r="J356" s="5">
        <v>544</v>
      </c>
      <c r="K356" s="13"/>
      <c r="L356" s="5">
        <v>5976</v>
      </c>
      <c r="M356" s="5">
        <v>487</v>
      </c>
      <c r="N356" s="5">
        <v>544</v>
      </c>
    </row>
    <row r="357" spans="1:14">
      <c r="A357" s="5">
        <v>5206</v>
      </c>
      <c r="B357" s="49">
        <v>492</v>
      </c>
      <c r="C357" s="53"/>
      <c r="D357" s="5">
        <v>5206</v>
      </c>
      <c r="E357" s="50">
        <v>565</v>
      </c>
      <c r="F357" s="49">
        <v>492</v>
      </c>
      <c r="G357" s="53"/>
      <c r="H357" s="5">
        <v>5206</v>
      </c>
      <c r="I357" s="5">
        <v>878</v>
      </c>
      <c r="J357" s="5">
        <v>492</v>
      </c>
      <c r="K357" s="13"/>
      <c r="L357" s="5">
        <v>5206</v>
      </c>
      <c r="M357" s="5">
        <v>414</v>
      </c>
      <c r="N357" s="5">
        <v>492</v>
      </c>
    </row>
    <row r="358" spans="1:14">
      <c r="A358" s="5">
        <v>6984</v>
      </c>
      <c r="B358" s="49">
        <v>631</v>
      </c>
      <c r="C358" s="53"/>
      <c r="D358" s="5">
        <v>6984</v>
      </c>
      <c r="E358" s="50">
        <v>780</v>
      </c>
      <c r="F358" s="49">
        <v>631</v>
      </c>
      <c r="G358" s="53"/>
      <c r="H358" s="5">
        <v>6984</v>
      </c>
      <c r="I358" s="5">
        <v>1116</v>
      </c>
      <c r="J358" s="5">
        <v>631</v>
      </c>
      <c r="K358" s="13"/>
      <c r="L358" s="5">
        <v>6984</v>
      </c>
      <c r="M358" s="5">
        <v>570</v>
      </c>
      <c r="N358" s="5">
        <v>631</v>
      </c>
    </row>
    <row r="359" spans="1:14">
      <c r="A359" s="5">
        <v>6000</v>
      </c>
      <c r="B359" s="49">
        <v>539</v>
      </c>
      <c r="C359" s="53"/>
      <c r="D359" s="5">
        <v>6000</v>
      </c>
      <c r="E359" s="50">
        <v>577</v>
      </c>
      <c r="F359" s="49">
        <v>539</v>
      </c>
      <c r="G359" s="53"/>
      <c r="H359" s="5">
        <v>6000</v>
      </c>
      <c r="I359" s="5">
        <v>886</v>
      </c>
      <c r="J359" s="5">
        <v>539</v>
      </c>
      <c r="K359" s="13"/>
      <c r="L359" s="5">
        <v>6000</v>
      </c>
      <c r="M359" s="5">
        <v>429</v>
      </c>
      <c r="N359" s="5">
        <v>539</v>
      </c>
    </row>
    <row r="360" spans="1:14">
      <c r="A360" s="5">
        <v>3332</v>
      </c>
      <c r="B360" s="49">
        <v>406</v>
      </c>
      <c r="C360" s="53"/>
      <c r="D360" s="5">
        <v>3332</v>
      </c>
      <c r="E360" s="50">
        <v>463</v>
      </c>
      <c r="F360" s="49">
        <v>406</v>
      </c>
      <c r="G360" s="53"/>
      <c r="H360" s="5">
        <v>3332</v>
      </c>
      <c r="I360" s="5">
        <v>552</v>
      </c>
      <c r="J360" s="5">
        <v>406</v>
      </c>
      <c r="K360" s="13"/>
      <c r="L360" s="5">
        <v>3332</v>
      </c>
      <c r="M360" s="5">
        <v>341</v>
      </c>
      <c r="N360" s="5">
        <v>406</v>
      </c>
    </row>
    <row r="361" spans="1:14">
      <c r="A361" s="5">
        <v>9232</v>
      </c>
      <c r="B361" s="49">
        <v>861</v>
      </c>
      <c r="C361" s="53"/>
      <c r="D361" s="5">
        <v>9232</v>
      </c>
      <c r="E361" s="50">
        <v>908</v>
      </c>
      <c r="F361" s="49">
        <v>861</v>
      </c>
      <c r="G361" s="53"/>
      <c r="H361" s="5">
        <v>9232</v>
      </c>
      <c r="I361" s="5">
        <v>1967</v>
      </c>
      <c r="J361" s="5">
        <v>861</v>
      </c>
      <c r="K361" s="13"/>
      <c r="L361" s="5">
        <v>9232</v>
      </c>
      <c r="M361" s="5">
        <v>843</v>
      </c>
      <c r="N361" s="5">
        <v>861</v>
      </c>
    </row>
    <row r="362" spans="1:14">
      <c r="A362" s="5">
        <v>5212</v>
      </c>
      <c r="B362" s="49">
        <v>642</v>
      </c>
      <c r="C362" s="53"/>
      <c r="D362" s="5">
        <v>5212</v>
      </c>
      <c r="E362" s="50">
        <v>736</v>
      </c>
      <c r="F362" s="49">
        <v>642</v>
      </c>
      <c r="G362" s="53"/>
      <c r="H362" s="5">
        <v>5212</v>
      </c>
      <c r="I362" s="5">
        <v>1005</v>
      </c>
      <c r="J362" s="5">
        <v>642</v>
      </c>
      <c r="K362" s="13"/>
      <c r="L362" s="5">
        <v>5212</v>
      </c>
      <c r="M362" s="5">
        <v>597</v>
      </c>
      <c r="N362" s="5">
        <v>642</v>
      </c>
    </row>
    <row r="363" spans="1:14">
      <c r="A363" s="5">
        <v>24264</v>
      </c>
      <c r="B363" s="49">
        <v>1485</v>
      </c>
      <c r="C363" s="53"/>
      <c r="D363" s="5">
        <v>24264</v>
      </c>
      <c r="E363" s="50">
        <v>1599</v>
      </c>
      <c r="F363" s="49">
        <v>1485</v>
      </c>
      <c r="G363" s="53"/>
      <c r="H363" s="5">
        <v>24264</v>
      </c>
      <c r="I363" s="5">
        <v>3153</v>
      </c>
      <c r="J363" s="5">
        <v>1485</v>
      </c>
      <c r="K363" s="13"/>
      <c r="L363" s="5">
        <v>24264</v>
      </c>
      <c r="M363" s="5">
        <v>1392</v>
      </c>
      <c r="N363" s="5">
        <v>1485</v>
      </c>
    </row>
    <row r="364" spans="1:14">
      <c r="A364" s="5">
        <v>4280</v>
      </c>
      <c r="B364" s="49">
        <v>555</v>
      </c>
      <c r="C364" s="53"/>
      <c r="D364" s="5">
        <v>4280</v>
      </c>
      <c r="E364" s="50">
        <v>624</v>
      </c>
      <c r="F364" s="49">
        <v>555</v>
      </c>
      <c r="G364" s="53"/>
      <c r="H364" s="5">
        <v>4280</v>
      </c>
      <c r="I364" s="5">
        <v>771</v>
      </c>
      <c r="J364" s="5">
        <v>555</v>
      </c>
      <c r="K364" s="13"/>
      <c r="L364" s="5">
        <v>4280</v>
      </c>
      <c r="M364" s="5">
        <v>497</v>
      </c>
      <c r="N364" s="5">
        <v>555</v>
      </c>
    </row>
    <row r="365" spans="1:14">
      <c r="A365" s="5">
        <v>6692</v>
      </c>
      <c r="B365" s="49">
        <v>742</v>
      </c>
      <c r="C365" s="53"/>
      <c r="D365" s="5">
        <v>6692</v>
      </c>
      <c r="E365" s="50">
        <v>905</v>
      </c>
      <c r="F365" s="49">
        <v>742</v>
      </c>
      <c r="G365" s="53"/>
      <c r="H365" s="5">
        <v>6692</v>
      </c>
      <c r="I365" s="5">
        <v>1165</v>
      </c>
      <c r="J365" s="5">
        <v>742</v>
      </c>
      <c r="K365" s="13"/>
      <c r="L365" s="5">
        <v>6692</v>
      </c>
      <c r="M365" s="5">
        <v>737</v>
      </c>
      <c r="N365" s="5">
        <v>742</v>
      </c>
    </row>
    <row r="366" spans="1:14">
      <c r="A366" s="5">
        <v>5594</v>
      </c>
      <c r="B366" s="49">
        <v>670</v>
      </c>
      <c r="C366" s="53"/>
      <c r="D366" s="5">
        <v>5594</v>
      </c>
      <c r="E366" s="50">
        <v>739</v>
      </c>
      <c r="F366" s="49">
        <v>670</v>
      </c>
      <c r="G366" s="53"/>
      <c r="H366" s="5">
        <v>5594</v>
      </c>
      <c r="I366" s="5">
        <v>1048</v>
      </c>
      <c r="J366" s="5">
        <v>670</v>
      </c>
      <c r="K366" s="13"/>
      <c r="L366" s="5">
        <v>5594</v>
      </c>
      <c r="M366" s="5">
        <v>555</v>
      </c>
      <c r="N366" s="5">
        <v>670</v>
      </c>
    </row>
    <row r="367" spans="1:14">
      <c r="A367" s="5">
        <v>11336</v>
      </c>
      <c r="B367" s="49">
        <v>547</v>
      </c>
      <c r="C367" s="53"/>
      <c r="D367" s="5">
        <v>11336</v>
      </c>
      <c r="E367" s="50">
        <v>583</v>
      </c>
      <c r="F367" s="49">
        <v>547</v>
      </c>
      <c r="G367" s="53"/>
      <c r="H367" s="5">
        <v>11336</v>
      </c>
      <c r="I367" s="5">
        <v>724</v>
      </c>
      <c r="J367" s="5">
        <v>547</v>
      </c>
      <c r="K367" s="13"/>
      <c r="L367" s="5">
        <v>11336</v>
      </c>
      <c r="M367" s="5">
        <v>484</v>
      </c>
      <c r="N367" s="5">
        <v>547</v>
      </c>
    </row>
    <row r="368" spans="1:14">
      <c r="A368" s="5">
        <v>5582</v>
      </c>
      <c r="B368" s="49">
        <v>620</v>
      </c>
      <c r="C368" s="53"/>
      <c r="D368" s="5">
        <v>5582</v>
      </c>
      <c r="E368" s="50">
        <v>708</v>
      </c>
      <c r="F368" s="49">
        <v>620</v>
      </c>
      <c r="G368" s="53"/>
      <c r="H368" s="5">
        <v>5582</v>
      </c>
      <c r="I368" s="5">
        <v>923</v>
      </c>
      <c r="J368" s="5">
        <v>620</v>
      </c>
      <c r="K368" s="13"/>
      <c r="L368" s="5">
        <v>5582</v>
      </c>
      <c r="M368" s="5">
        <v>557</v>
      </c>
      <c r="N368" s="5">
        <v>620</v>
      </c>
    </row>
    <row r="369" spans="1:14">
      <c r="A369" s="5">
        <v>28352</v>
      </c>
      <c r="B369" s="49">
        <v>1242</v>
      </c>
      <c r="C369" s="53"/>
      <c r="D369" s="5">
        <v>28352</v>
      </c>
      <c r="E369" s="50">
        <v>1476</v>
      </c>
      <c r="F369" s="49">
        <v>1242</v>
      </c>
      <c r="G369" s="53"/>
      <c r="H369" s="5">
        <v>28352</v>
      </c>
      <c r="I369" s="5">
        <v>1990</v>
      </c>
      <c r="J369" s="5">
        <v>1242</v>
      </c>
      <c r="K369" s="13"/>
      <c r="L369" s="5">
        <v>28352</v>
      </c>
      <c r="M369" s="5">
        <v>1185</v>
      </c>
      <c r="N369" s="5">
        <v>1242</v>
      </c>
    </row>
    <row r="370" spans="1:14">
      <c r="A370" s="5">
        <v>17912</v>
      </c>
      <c r="B370" s="49">
        <v>2567</v>
      </c>
      <c r="C370" s="53"/>
      <c r="D370" s="5">
        <v>17912</v>
      </c>
      <c r="E370" s="50">
        <v>2750</v>
      </c>
      <c r="F370" s="49">
        <v>2567</v>
      </c>
      <c r="G370" s="53"/>
      <c r="H370" s="5">
        <v>17912</v>
      </c>
      <c r="I370" s="5">
        <v>6591</v>
      </c>
      <c r="J370" s="5">
        <v>2567</v>
      </c>
      <c r="K370" s="13"/>
      <c r="L370" s="5">
        <v>17912</v>
      </c>
      <c r="M370" s="5">
        <v>2256</v>
      </c>
      <c r="N370" s="5">
        <v>2567</v>
      </c>
    </row>
    <row r="371" spans="1:14">
      <c r="A371" s="5">
        <v>35360</v>
      </c>
      <c r="B371" s="49">
        <v>325</v>
      </c>
      <c r="C371" s="53"/>
      <c r="D371" s="5">
        <v>35360</v>
      </c>
      <c r="E371" s="50">
        <v>339</v>
      </c>
      <c r="F371" s="49">
        <v>325</v>
      </c>
      <c r="G371" s="53"/>
      <c r="H371" s="5">
        <v>35360</v>
      </c>
      <c r="I371" s="5">
        <v>477</v>
      </c>
      <c r="J371" s="5">
        <v>325</v>
      </c>
      <c r="K371" s="13"/>
      <c r="L371" s="5">
        <v>35360</v>
      </c>
      <c r="M371" s="5">
        <v>156</v>
      </c>
      <c r="N371" s="5">
        <v>325</v>
      </c>
    </row>
    <row r="372" spans="1:14">
      <c r="A372" s="5">
        <v>9084</v>
      </c>
      <c r="B372" s="49">
        <v>916</v>
      </c>
      <c r="C372" s="53"/>
      <c r="D372" s="5">
        <v>9084</v>
      </c>
      <c r="E372" s="50">
        <v>962</v>
      </c>
      <c r="F372" s="49">
        <v>916</v>
      </c>
      <c r="G372" s="53"/>
      <c r="H372" s="5">
        <v>9084</v>
      </c>
      <c r="I372" s="5">
        <v>1897</v>
      </c>
      <c r="J372" s="5">
        <v>916</v>
      </c>
      <c r="K372" s="13"/>
      <c r="L372" s="5">
        <v>9084</v>
      </c>
      <c r="M372" s="5">
        <v>758</v>
      </c>
      <c r="N372" s="5">
        <v>916</v>
      </c>
    </row>
    <row r="373" spans="1:14">
      <c r="A373" s="5">
        <v>6880</v>
      </c>
      <c r="B373" s="49">
        <v>639</v>
      </c>
      <c r="C373" s="53"/>
      <c r="D373" s="5">
        <v>6880</v>
      </c>
      <c r="E373" s="50">
        <v>671</v>
      </c>
      <c r="F373" s="49">
        <v>639</v>
      </c>
      <c r="G373" s="53"/>
      <c r="H373" s="5">
        <v>6880</v>
      </c>
      <c r="I373" s="5">
        <v>889</v>
      </c>
      <c r="J373" s="5">
        <v>639</v>
      </c>
      <c r="K373" s="13"/>
      <c r="L373" s="5">
        <v>6880</v>
      </c>
      <c r="M373" s="5">
        <v>556</v>
      </c>
      <c r="N373" s="5">
        <v>639</v>
      </c>
    </row>
    <row r="374" spans="1:14">
      <c r="A374" s="5">
        <v>12824</v>
      </c>
      <c r="B374" s="49">
        <v>623</v>
      </c>
      <c r="C374" s="53"/>
      <c r="D374" s="5">
        <v>12824</v>
      </c>
      <c r="E374" s="50">
        <v>830</v>
      </c>
      <c r="F374" s="49">
        <v>623</v>
      </c>
      <c r="G374" s="53"/>
      <c r="H374" s="5">
        <v>12824</v>
      </c>
      <c r="I374" s="5">
        <v>864</v>
      </c>
      <c r="J374" s="5">
        <v>623</v>
      </c>
      <c r="K374" s="13"/>
      <c r="L374" s="5">
        <v>12824</v>
      </c>
      <c r="M374" s="5">
        <v>705</v>
      </c>
      <c r="N374" s="5">
        <v>623</v>
      </c>
    </row>
    <row r="375" spans="1:14">
      <c r="A375" s="5">
        <v>6596</v>
      </c>
      <c r="B375" s="49">
        <v>526</v>
      </c>
      <c r="C375" s="53"/>
      <c r="D375" s="5">
        <v>6596</v>
      </c>
      <c r="E375" s="50">
        <v>564</v>
      </c>
      <c r="F375" s="49">
        <v>526</v>
      </c>
      <c r="G375" s="53"/>
      <c r="H375" s="5">
        <v>6596</v>
      </c>
      <c r="I375" s="5">
        <v>678</v>
      </c>
      <c r="J375" s="5">
        <v>526</v>
      </c>
      <c r="K375" s="13"/>
      <c r="L375" s="5">
        <v>6596</v>
      </c>
      <c r="M375" s="5">
        <v>456</v>
      </c>
      <c r="N375" s="5">
        <v>526</v>
      </c>
    </row>
    <row r="376" spans="1:14">
      <c r="A376" s="5">
        <v>7492</v>
      </c>
      <c r="B376" s="49">
        <v>713</v>
      </c>
      <c r="C376" s="53"/>
      <c r="D376" s="5">
        <v>7492</v>
      </c>
      <c r="E376" s="50">
        <v>838</v>
      </c>
      <c r="F376" s="49">
        <v>713</v>
      </c>
      <c r="G376" s="53"/>
      <c r="H376" s="5">
        <v>7492</v>
      </c>
      <c r="I376" s="5">
        <v>1274</v>
      </c>
      <c r="J376" s="5">
        <v>713</v>
      </c>
      <c r="K376" s="13"/>
      <c r="L376" s="5">
        <v>7492</v>
      </c>
      <c r="M376" s="5">
        <v>670</v>
      </c>
      <c r="N376" s="5">
        <v>713</v>
      </c>
    </row>
    <row r="377" spans="1:14">
      <c r="A377" s="5">
        <v>44288</v>
      </c>
      <c r="B377" s="49">
        <v>1105</v>
      </c>
      <c r="C377" s="53"/>
      <c r="D377" s="5">
        <v>44288</v>
      </c>
      <c r="E377" s="50">
        <v>1215</v>
      </c>
      <c r="F377" s="49">
        <v>1105</v>
      </c>
      <c r="G377" s="53"/>
      <c r="H377" s="5">
        <v>44288</v>
      </c>
      <c r="I377" s="5">
        <v>1746</v>
      </c>
      <c r="J377" s="5">
        <v>1105</v>
      </c>
      <c r="K377" s="13"/>
      <c r="L377" s="5">
        <v>44288</v>
      </c>
      <c r="M377" s="5">
        <v>814</v>
      </c>
      <c r="N377" s="5">
        <v>1105</v>
      </c>
    </row>
    <row r="378" spans="1:14">
      <c r="A378" s="5">
        <v>105632</v>
      </c>
      <c r="B378" s="49">
        <v>2254</v>
      </c>
      <c r="C378" s="53"/>
      <c r="D378" s="5">
        <v>105632</v>
      </c>
      <c r="E378" s="50">
        <v>3984</v>
      </c>
      <c r="F378" s="49">
        <v>2254</v>
      </c>
      <c r="G378" s="53"/>
      <c r="H378" s="5">
        <v>105632</v>
      </c>
      <c r="I378" s="5">
        <v>3391</v>
      </c>
      <c r="J378" s="5">
        <v>2254</v>
      </c>
      <c r="K378" s="13"/>
      <c r="L378" s="5">
        <v>105632</v>
      </c>
      <c r="M378" s="5">
        <v>1936</v>
      </c>
      <c r="N378" s="5">
        <v>2254</v>
      </c>
    </row>
    <row r="379" spans="1:14">
      <c r="A379" s="5">
        <v>128064</v>
      </c>
      <c r="B379" s="49">
        <v>1408</v>
      </c>
      <c r="C379" s="53"/>
      <c r="D379" s="5">
        <v>128064</v>
      </c>
      <c r="E379" s="50">
        <v>1539</v>
      </c>
      <c r="F379" s="49">
        <v>1408</v>
      </c>
      <c r="G379" s="53"/>
      <c r="H379" s="5">
        <v>128064</v>
      </c>
      <c r="I379" s="5">
        <v>2506</v>
      </c>
      <c r="J379" s="5">
        <v>1408</v>
      </c>
      <c r="K379" s="13"/>
      <c r="L379" s="5">
        <v>128064</v>
      </c>
      <c r="M379" s="5">
        <v>985</v>
      </c>
      <c r="N379" s="5">
        <v>1408</v>
      </c>
    </row>
    <row r="380" spans="1:14">
      <c r="A380" s="5">
        <v>5994</v>
      </c>
      <c r="B380" s="49">
        <v>838</v>
      </c>
      <c r="C380" s="53"/>
      <c r="D380" s="5">
        <v>5994</v>
      </c>
      <c r="E380" s="50">
        <v>964</v>
      </c>
      <c r="F380" s="49">
        <v>838</v>
      </c>
      <c r="G380" s="53"/>
      <c r="H380" s="5">
        <v>5994</v>
      </c>
      <c r="I380" s="5">
        <v>1254</v>
      </c>
      <c r="J380" s="5">
        <v>838</v>
      </c>
      <c r="K380" s="13"/>
      <c r="L380" s="5">
        <v>5994</v>
      </c>
      <c r="M380" s="5">
        <v>683</v>
      </c>
      <c r="N380" s="5">
        <v>838</v>
      </c>
    </row>
    <row r="381" spans="1:14">
      <c r="A381" s="5">
        <v>6172</v>
      </c>
      <c r="B381" s="49">
        <v>684</v>
      </c>
      <c r="C381" s="53"/>
      <c r="D381" s="5">
        <v>6172</v>
      </c>
      <c r="E381" s="50">
        <v>718</v>
      </c>
      <c r="F381" s="49">
        <v>684</v>
      </c>
      <c r="G381" s="53"/>
      <c r="H381" s="5">
        <v>6172</v>
      </c>
      <c r="I381" s="5">
        <v>906</v>
      </c>
      <c r="J381" s="5">
        <v>684</v>
      </c>
      <c r="K381" s="13"/>
      <c r="L381" s="5">
        <v>6172</v>
      </c>
      <c r="M381" s="5">
        <v>508</v>
      </c>
      <c r="N381" s="5">
        <v>684</v>
      </c>
    </row>
    <row r="382" spans="1:14">
      <c r="A382" s="5">
        <v>4986</v>
      </c>
      <c r="B382" s="49">
        <v>614</v>
      </c>
      <c r="C382" s="53"/>
      <c r="D382" s="5">
        <v>4986</v>
      </c>
      <c r="E382" s="50">
        <v>662</v>
      </c>
      <c r="F382" s="49">
        <v>614</v>
      </c>
      <c r="G382" s="53"/>
      <c r="H382" s="5">
        <v>4986</v>
      </c>
      <c r="I382" s="5">
        <v>788</v>
      </c>
      <c r="J382" s="5">
        <v>614</v>
      </c>
      <c r="K382" s="13"/>
      <c r="L382" s="5">
        <v>4986</v>
      </c>
      <c r="M382" s="5">
        <v>469</v>
      </c>
      <c r="N382" s="5">
        <v>614</v>
      </c>
    </row>
    <row r="383" spans="1:14">
      <c r="A383" s="5">
        <v>6668</v>
      </c>
      <c r="B383" s="49">
        <v>642</v>
      </c>
      <c r="C383" s="53"/>
      <c r="D383" s="5">
        <v>6668</v>
      </c>
      <c r="E383" s="50">
        <v>669</v>
      </c>
      <c r="F383" s="49">
        <v>642</v>
      </c>
      <c r="G383" s="53"/>
      <c r="H383" s="5">
        <v>6668</v>
      </c>
      <c r="I383" s="5">
        <v>943</v>
      </c>
      <c r="J383" s="5">
        <v>642</v>
      </c>
      <c r="K383" s="13"/>
      <c r="L383" s="5">
        <v>6668</v>
      </c>
      <c r="M383" s="5">
        <v>492</v>
      </c>
      <c r="N383" s="5">
        <v>642</v>
      </c>
    </row>
    <row r="384" spans="1:14">
      <c r="A384" s="5">
        <v>5298</v>
      </c>
      <c r="B384" s="49">
        <v>575</v>
      </c>
      <c r="C384" s="53"/>
      <c r="D384" s="5">
        <v>5298</v>
      </c>
      <c r="E384" s="50">
        <v>657</v>
      </c>
      <c r="F384" s="49">
        <v>575</v>
      </c>
      <c r="G384" s="53"/>
      <c r="H384" s="5">
        <v>5298</v>
      </c>
      <c r="I384" s="5">
        <v>874</v>
      </c>
      <c r="J384" s="5">
        <v>575</v>
      </c>
      <c r="K384" s="13"/>
      <c r="L384" s="5">
        <v>5298</v>
      </c>
      <c r="M384" s="5">
        <v>471</v>
      </c>
      <c r="N384" s="5">
        <v>575</v>
      </c>
    </row>
    <row r="385" spans="1:14">
      <c r="A385" s="5">
        <v>35008</v>
      </c>
      <c r="B385" s="49">
        <v>597</v>
      </c>
      <c r="C385" s="53"/>
      <c r="D385" s="5">
        <v>35008</v>
      </c>
      <c r="E385" s="50">
        <v>621</v>
      </c>
      <c r="F385" s="49">
        <v>597</v>
      </c>
      <c r="G385" s="53"/>
      <c r="H385" s="5">
        <v>35008</v>
      </c>
      <c r="I385" s="5">
        <v>768</v>
      </c>
      <c r="J385" s="5">
        <v>597</v>
      </c>
      <c r="K385" s="13"/>
      <c r="L385" s="5">
        <v>35008</v>
      </c>
      <c r="M385" s="5">
        <v>389</v>
      </c>
      <c r="N385" s="5">
        <v>597</v>
      </c>
    </row>
    <row r="386" spans="1:14">
      <c r="A386" s="5">
        <v>5402</v>
      </c>
      <c r="B386" s="49">
        <v>633</v>
      </c>
      <c r="C386" s="53"/>
      <c r="D386" s="5">
        <v>5402</v>
      </c>
      <c r="E386" s="50">
        <v>700</v>
      </c>
      <c r="F386" s="49">
        <v>633</v>
      </c>
      <c r="G386" s="53"/>
      <c r="H386" s="5">
        <v>5402</v>
      </c>
      <c r="I386" s="5">
        <v>1078</v>
      </c>
      <c r="J386" s="5">
        <v>633</v>
      </c>
      <c r="K386" s="13"/>
      <c r="L386" s="5">
        <v>5402</v>
      </c>
      <c r="M386" s="5">
        <v>514</v>
      </c>
      <c r="N386" s="5">
        <v>633</v>
      </c>
    </row>
    <row r="387" spans="1:14">
      <c r="A387" s="5">
        <v>9880</v>
      </c>
      <c r="B387" s="49">
        <v>497</v>
      </c>
      <c r="C387" s="53"/>
      <c r="D387" s="5">
        <v>9880</v>
      </c>
      <c r="E387" s="50">
        <v>524</v>
      </c>
      <c r="F387" s="49">
        <v>497</v>
      </c>
      <c r="G387" s="53"/>
      <c r="H387" s="5">
        <v>9880</v>
      </c>
      <c r="I387" s="5">
        <v>658</v>
      </c>
      <c r="J387" s="5">
        <v>497</v>
      </c>
      <c r="K387" s="13"/>
      <c r="L387" s="5">
        <v>9880</v>
      </c>
      <c r="M387" s="5">
        <v>382</v>
      </c>
      <c r="N387" s="5">
        <v>497</v>
      </c>
    </row>
    <row r="388" spans="1:14">
      <c r="A388" s="5">
        <v>3334</v>
      </c>
      <c r="B388" s="49">
        <v>565</v>
      </c>
      <c r="C388" s="53"/>
      <c r="D388" s="5">
        <v>3334</v>
      </c>
      <c r="E388" s="50">
        <v>584</v>
      </c>
      <c r="F388" s="49">
        <v>565</v>
      </c>
      <c r="G388" s="53"/>
      <c r="H388" s="5">
        <v>3334</v>
      </c>
      <c r="I388" s="5">
        <v>842</v>
      </c>
      <c r="J388" s="5">
        <v>565</v>
      </c>
      <c r="K388" s="13"/>
      <c r="L388" s="5">
        <v>3334</v>
      </c>
      <c r="M388" s="5">
        <v>440</v>
      </c>
      <c r="N388" s="5">
        <v>565</v>
      </c>
    </row>
    <row r="389" spans="1:14">
      <c r="A389" s="5">
        <v>3130</v>
      </c>
      <c r="B389" s="49">
        <v>495</v>
      </c>
      <c r="C389" s="53"/>
      <c r="D389" s="5">
        <v>3130</v>
      </c>
      <c r="E389" s="50">
        <v>522</v>
      </c>
      <c r="F389" s="49">
        <v>495</v>
      </c>
      <c r="G389" s="53"/>
      <c r="H389" s="5">
        <v>3130</v>
      </c>
      <c r="I389" s="5">
        <v>616</v>
      </c>
      <c r="J389" s="5">
        <v>495</v>
      </c>
      <c r="K389" s="13"/>
      <c r="L389" s="5">
        <v>3130</v>
      </c>
      <c r="M389" s="5">
        <v>385</v>
      </c>
      <c r="N389" s="5">
        <v>495</v>
      </c>
    </row>
    <row r="390" spans="1:14">
      <c r="A390" s="5">
        <v>32208</v>
      </c>
      <c r="B390" s="49">
        <v>1367</v>
      </c>
      <c r="C390" s="53"/>
      <c r="D390" s="5">
        <v>32208</v>
      </c>
      <c r="E390" s="50">
        <v>1933</v>
      </c>
      <c r="F390" s="49">
        <v>1367</v>
      </c>
      <c r="G390" s="53"/>
      <c r="H390" s="5">
        <v>32208</v>
      </c>
      <c r="I390" s="5">
        <v>2123</v>
      </c>
      <c r="J390" s="5">
        <v>1367</v>
      </c>
      <c r="K390" s="13"/>
      <c r="L390" s="5">
        <v>32208</v>
      </c>
      <c r="M390" s="5">
        <v>1568</v>
      </c>
      <c r="N390" s="5">
        <v>1367</v>
      </c>
    </row>
    <row r="391" spans="1:14">
      <c r="A391" s="5">
        <v>20920</v>
      </c>
      <c r="B391" s="49">
        <v>642</v>
      </c>
      <c r="C391" s="53"/>
      <c r="D391" s="5">
        <v>20920</v>
      </c>
      <c r="E391" s="50">
        <v>705</v>
      </c>
      <c r="F391" s="49">
        <v>642</v>
      </c>
      <c r="G391" s="53"/>
      <c r="H391" s="5">
        <v>20920</v>
      </c>
      <c r="I391" s="5">
        <v>913</v>
      </c>
      <c r="J391" s="5">
        <v>642</v>
      </c>
      <c r="K391" s="13"/>
      <c r="L391" s="5">
        <v>20920</v>
      </c>
      <c r="M391" s="5">
        <v>538</v>
      </c>
      <c r="N391" s="5">
        <v>642</v>
      </c>
    </row>
    <row r="392" spans="1:14">
      <c r="A392" s="5">
        <v>3884</v>
      </c>
      <c r="B392" s="49">
        <v>483</v>
      </c>
      <c r="C392" s="53"/>
      <c r="D392" s="5">
        <v>3884</v>
      </c>
      <c r="E392" s="50">
        <v>518</v>
      </c>
      <c r="F392" s="49">
        <v>483</v>
      </c>
      <c r="G392" s="53"/>
      <c r="H392" s="5">
        <v>3884</v>
      </c>
      <c r="I392" s="5">
        <v>597</v>
      </c>
      <c r="J392" s="5">
        <v>483</v>
      </c>
      <c r="K392" s="13"/>
      <c r="L392" s="5">
        <v>3884</v>
      </c>
      <c r="M392" s="5">
        <v>392</v>
      </c>
      <c r="N392" s="5">
        <v>483</v>
      </c>
    </row>
    <row r="393" spans="1:14">
      <c r="A393" s="5">
        <v>4240</v>
      </c>
      <c r="B393" s="49">
        <v>542</v>
      </c>
      <c r="C393" s="53"/>
      <c r="D393" s="5">
        <v>4240</v>
      </c>
      <c r="E393" s="50">
        <v>601</v>
      </c>
      <c r="F393" s="49">
        <v>542</v>
      </c>
      <c r="G393" s="53"/>
      <c r="H393" s="5">
        <v>4240</v>
      </c>
      <c r="I393" s="5">
        <v>730</v>
      </c>
      <c r="J393" s="5">
        <v>542</v>
      </c>
      <c r="K393" s="13"/>
      <c r="L393" s="5">
        <v>4240</v>
      </c>
      <c r="M393" s="5">
        <v>461</v>
      </c>
      <c r="N393" s="5">
        <v>542</v>
      </c>
    </row>
    <row r="394" spans="1:14">
      <c r="A394" s="5">
        <v>3544</v>
      </c>
      <c r="B394" s="49">
        <v>482</v>
      </c>
      <c r="C394" s="53"/>
      <c r="D394" s="5">
        <v>3544</v>
      </c>
      <c r="E394" s="50">
        <v>509</v>
      </c>
      <c r="F394" s="49">
        <v>482</v>
      </c>
      <c r="G394" s="53"/>
      <c r="H394" s="5">
        <v>3544</v>
      </c>
      <c r="I394" s="5">
        <v>701</v>
      </c>
      <c r="J394" s="5">
        <v>482</v>
      </c>
      <c r="K394" s="13"/>
      <c r="L394" s="5">
        <v>3544</v>
      </c>
      <c r="M394" s="5">
        <v>387</v>
      </c>
      <c r="N394" s="5">
        <v>482</v>
      </c>
    </row>
    <row r="395" spans="1:14">
      <c r="A395" s="5">
        <v>3286</v>
      </c>
      <c r="B395" s="49">
        <v>458</v>
      </c>
      <c r="C395" s="53"/>
      <c r="D395" s="5">
        <v>3286</v>
      </c>
      <c r="E395" s="50">
        <v>504</v>
      </c>
      <c r="F395" s="49">
        <v>458</v>
      </c>
      <c r="G395" s="53"/>
      <c r="H395" s="5">
        <v>3286</v>
      </c>
      <c r="I395" s="5">
        <v>633</v>
      </c>
      <c r="J395" s="5">
        <v>458</v>
      </c>
      <c r="K395" s="13"/>
      <c r="L395" s="5">
        <v>3286</v>
      </c>
      <c r="M395" s="5">
        <v>376</v>
      </c>
      <c r="N395" s="5">
        <v>458</v>
      </c>
    </row>
    <row r="396" spans="1:14">
      <c r="A396" s="5">
        <v>71360</v>
      </c>
      <c r="B396" s="49">
        <v>1732</v>
      </c>
      <c r="C396" s="53"/>
      <c r="D396" s="5">
        <v>71360</v>
      </c>
      <c r="E396" s="50">
        <v>1784</v>
      </c>
      <c r="F396" s="49">
        <v>1732</v>
      </c>
      <c r="G396" s="53"/>
      <c r="H396" s="5">
        <v>71360</v>
      </c>
      <c r="I396" s="5">
        <v>3383</v>
      </c>
      <c r="J396" s="5">
        <v>1732</v>
      </c>
      <c r="K396" s="13"/>
      <c r="L396" s="5">
        <v>71360</v>
      </c>
      <c r="M396" s="5">
        <v>1103</v>
      </c>
      <c r="N396" s="5">
        <v>1732</v>
      </c>
    </row>
    <row r="397" spans="1:14">
      <c r="A397" s="5">
        <v>3824</v>
      </c>
      <c r="B397" s="49">
        <v>627</v>
      </c>
      <c r="C397" s="53"/>
      <c r="D397" s="5">
        <v>3824</v>
      </c>
      <c r="E397" s="50">
        <v>666</v>
      </c>
      <c r="F397" s="49">
        <v>627</v>
      </c>
      <c r="G397" s="53"/>
      <c r="H397" s="5">
        <v>3824</v>
      </c>
      <c r="I397" s="5">
        <v>822</v>
      </c>
      <c r="J397" s="5">
        <v>627</v>
      </c>
      <c r="K397" s="13"/>
      <c r="L397" s="5">
        <v>3824</v>
      </c>
      <c r="M397" s="5">
        <v>462</v>
      </c>
      <c r="N397" s="5">
        <v>627</v>
      </c>
    </row>
    <row r="398" spans="1:14">
      <c r="A398" s="5">
        <v>6360</v>
      </c>
      <c r="B398" s="49">
        <v>631</v>
      </c>
      <c r="C398" s="53"/>
      <c r="D398" s="5">
        <v>6360</v>
      </c>
      <c r="E398" s="50">
        <v>715</v>
      </c>
      <c r="F398" s="49">
        <v>631</v>
      </c>
      <c r="G398" s="53"/>
      <c r="H398" s="5">
        <v>6360</v>
      </c>
      <c r="I398" s="5">
        <v>1028</v>
      </c>
      <c r="J398" s="5">
        <v>631</v>
      </c>
      <c r="K398" s="13"/>
      <c r="L398" s="5">
        <v>6360</v>
      </c>
      <c r="M398" s="5">
        <v>505</v>
      </c>
      <c r="N398" s="5">
        <v>631</v>
      </c>
    </row>
    <row r="399" spans="1:14">
      <c r="A399" s="5">
        <v>3714</v>
      </c>
      <c r="B399" s="49">
        <v>481</v>
      </c>
      <c r="C399" s="53"/>
      <c r="D399" s="5">
        <v>3714</v>
      </c>
      <c r="E399" s="50">
        <v>537</v>
      </c>
      <c r="F399" s="49">
        <v>481</v>
      </c>
      <c r="G399" s="53"/>
      <c r="H399" s="5">
        <v>3714</v>
      </c>
      <c r="I399" s="5">
        <v>645</v>
      </c>
      <c r="J399" s="5">
        <v>481</v>
      </c>
      <c r="K399" s="13"/>
      <c r="L399" s="5">
        <v>3714</v>
      </c>
      <c r="M399" s="5">
        <v>395</v>
      </c>
      <c r="N399" s="5">
        <v>481</v>
      </c>
    </row>
    <row r="400" spans="1:14">
      <c r="A400" s="5">
        <v>46192</v>
      </c>
      <c r="B400" s="49">
        <v>1096</v>
      </c>
      <c r="C400" s="53"/>
      <c r="D400" s="5">
        <v>46192</v>
      </c>
      <c r="E400" s="50">
        <v>1364</v>
      </c>
      <c r="F400" s="49">
        <v>1096</v>
      </c>
      <c r="G400" s="53"/>
      <c r="H400" s="5">
        <v>46192</v>
      </c>
      <c r="I400" s="5">
        <v>1697</v>
      </c>
      <c r="J400" s="5">
        <v>1096</v>
      </c>
      <c r="K400" s="13"/>
      <c r="L400" s="5">
        <v>46192</v>
      </c>
      <c r="M400" s="5">
        <v>762</v>
      </c>
      <c r="N400" s="5">
        <v>1096</v>
      </c>
    </row>
    <row r="401" spans="1:14">
      <c r="A401" s="5">
        <v>39568</v>
      </c>
      <c r="B401" s="49">
        <v>652</v>
      </c>
      <c r="C401" s="53"/>
      <c r="D401" s="5">
        <v>39568</v>
      </c>
      <c r="E401" s="50">
        <v>741</v>
      </c>
      <c r="F401" s="49">
        <v>652</v>
      </c>
      <c r="G401" s="53"/>
      <c r="H401" s="5">
        <v>39568</v>
      </c>
      <c r="I401" s="5">
        <v>957</v>
      </c>
      <c r="J401" s="5">
        <v>652</v>
      </c>
      <c r="K401" s="13"/>
      <c r="L401" s="5">
        <v>39568</v>
      </c>
      <c r="M401" s="5">
        <v>519</v>
      </c>
      <c r="N401" s="5">
        <v>652</v>
      </c>
    </row>
    <row r="402" spans="1:14">
      <c r="A402" s="5">
        <v>70912</v>
      </c>
      <c r="B402" s="49">
        <v>1106</v>
      </c>
      <c r="C402" s="53"/>
      <c r="D402" s="5">
        <v>70912</v>
      </c>
      <c r="E402" s="50">
        <v>1374</v>
      </c>
      <c r="F402" s="49">
        <v>1106</v>
      </c>
      <c r="G402" s="53"/>
      <c r="H402" s="5">
        <v>70912</v>
      </c>
      <c r="I402" s="5">
        <v>1267</v>
      </c>
      <c r="J402" s="5">
        <v>1106</v>
      </c>
      <c r="K402" s="13"/>
      <c r="L402" s="5">
        <v>70912</v>
      </c>
      <c r="M402" s="5">
        <v>788</v>
      </c>
      <c r="N402" s="5">
        <v>1106</v>
      </c>
    </row>
    <row r="403" spans="1:14">
      <c r="A403" s="5">
        <v>4552</v>
      </c>
      <c r="B403" s="49">
        <v>444</v>
      </c>
      <c r="C403" s="53"/>
      <c r="D403" s="5">
        <v>4552</v>
      </c>
      <c r="E403" s="50">
        <v>471</v>
      </c>
      <c r="F403" s="49">
        <v>444</v>
      </c>
      <c r="G403" s="53"/>
      <c r="H403" s="5">
        <v>4552</v>
      </c>
      <c r="I403" s="5">
        <v>569</v>
      </c>
      <c r="J403" s="5">
        <v>444</v>
      </c>
      <c r="K403" s="13"/>
      <c r="L403" s="5">
        <v>4552</v>
      </c>
      <c r="M403" s="5">
        <v>316</v>
      </c>
      <c r="N403" s="5">
        <v>444</v>
      </c>
    </row>
    <row r="404" spans="1:14">
      <c r="A404" s="5">
        <v>4390</v>
      </c>
      <c r="B404" s="49">
        <v>453</v>
      </c>
      <c r="C404" s="53"/>
      <c r="D404" s="5">
        <v>4390</v>
      </c>
      <c r="E404" s="50">
        <v>484</v>
      </c>
      <c r="F404" s="49">
        <v>453</v>
      </c>
      <c r="G404" s="53"/>
      <c r="H404" s="5">
        <v>4390</v>
      </c>
      <c r="I404" s="5">
        <v>602</v>
      </c>
      <c r="J404" s="5">
        <v>453</v>
      </c>
      <c r="K404" s="13"/>
      <c r="L404" s="5">
        <v>4390</v>
      </c>
      <c r="M404" s="5">
        <v>347</v>
      </c>
      <c r="N404" s="5">
        <v>453</v>
      </c>
    </row>
    <row r="405" spans="1:14">
      <c r="A405" s="5">
        <v>4770</v>
      </c>
      <c r="B405" s="49">
        <v>455</v>
      </c>
      <c r="C405" s="53"/>
      <c r="D405" s="5">
        <v>4770</v>
      </c>
      <c r="E405" s="50">
        <v>494</v>
      </c>
      <c r="F405" s="49">
        <v>455</v>
      </c>
      <c r="G405" s="53"/>
      <c r="H405" s="5">
        <v>4770</v>
      </c>
      <c r="I405" s="5">
        <v>632</v>
      </c>
      <c r="J405" s="5">
        <v>455</v>
      </c>
      <c r="K405" s="13"/>
      <c r="L405" s="5">
        <v>4770</v>
      </c>
      <c r="M405" s="5">
        <v>344</v>
      </c>
      <c r="N405" s="5">
        <v>455</v>
      </c>
    </row>
    <row r="406" spans="1:14">
      <c r="A406" s="5">
        <v>2970</v>
      </c>
      <c r="B406" s="49">
        <v>390</v>
      </c>
      <c r="C406" s="53"/>
      <c r="D406" s="5">
        <v>2970</v>
      </c>
      <c r="E406" s="50">
        <v>421</v>
      </c>
      <c r="F406" s="49">
        <v>390</v>
      </c>
      <c r="G406" s="53"/>
      <c r="H406" s="5">
        <v>2970</v>
      </c>
      <c r="I406" s="5">
        <v>544</v>
      </c>
      <c r="J406" s="5">
        <v>390</v>
      </c>
      <c r="K406" s="13"/>
      <c r="L406" s="5">
        <v>2970</v>
      </c>
      <c r="M406" s="5">
        <v>301</v>
      </c>
      <c r="N406" s="5">
        <v>390</v>
      </c>
    </row>
    <row r="407" spans="1:14">
      <c r="A407" s="5">
        <v>34192</v>
      </c>
      <c r="B407" s="49">
        <v>322</v>
      </c>
      <c r="C407" s="53"/>
      <c r="D407" s="5">
        <v>34192</v>
      </c>
      <c r="E407" s="50">
        <v>338</v>
      </c>
      <c r="F407" s="49">
        <v>322</v>
      </c>
      <c r="G407" s="53"/>
      <c r="H407" s="5">
        <v>34192</v>
      </c>
      <c r="I407" s="5">
        <v>389</v>
      </c>
      <c r="J407" s="5">
        <v>322</v>
      </c>
      <c r="K407" s="13"/>
      <c r="L407" s="5">
        <v>34192</v>
      </c>
      <c r="M407" s="5">
        <v>230</v>
      </c>
      <c r="N407" s="5">
        <v>322</v>
      </c>
    </row>
    <row r="408" spans="1:14">
      <c r="A408" s="5">
        <v>5302</v>
      </c>
      <c r="B408" s="49">
        <v>566</v>
      </c>
      <c r="C408" s="53"/>
      <c r="D408" s="5">
        <v>5302</v>
      </c>
      <c r="E408" s="50">
        <v>624</v>
      </c>
      <c r="F408" s="49">
        <v>566</v>
      </c>
      <c r="G408" s="53"/>
      <c r="H408" s="5">
        <v>5302</v>
      </c>
      <c r="I408" s="5">
        <v>979</v>
      </c>
      <c r="J408" s="5">
        <v>566</v>
      </c>
      <c r="K408" s="13"/>
      <c r="L408" s="5">
        <v>5302</v>
      </c>
      <c r="M408" s="5">
        <v>441</v>
      </c>
      <c r="N408" s="5">
        <v>566</v>
      </c>
    </row>
    <row r="409" spans="1:14">
      <c r="A409" s="5">
        <v>5560</v>
      </c>
      <c r="B409" s="49">
        <v>586</v>
      </c>
      <c r="C409" s="53"/>
      <c r="D409" s="5">
        <v>5560</v>
      </c>
      <c r="E409" s="50">
        <v>642</v>
      </c>
      <c r="F409" s="49">
        <v>586</v>
      </c>
      <c r="G409" s="53"/>
      <c r="H409" s="5">
        <v>5560</v>
      </c>
      <c r="I409" s="5">
        <v>984</v>
      </c>
      <c r="J409" s="5">
        <v>586</v>
      </c>
      <c r="K409" s="13"/>
      <c r="L409" s="5">
        <v>5560</v>
      </c>
      <c r="M409" s="5">
        <v>463</v>
      </c>
      <c r="N409" s="5">
        <v>586</v>
      </c>
    </row>
    <row r="410" spans="1:14">
      <c r="A410" s="5">
        <v>4406</v>
      </c>
      <c r="B410" s="49">
        <v>433</v>
      </c>
      <c r="C410" s="53"/>
      <c r="D410" s="5">
        <v>4406</v>
      </c>
      <c r="E410" s="50">
        <v>477</v>
      </c>
      <c r="F410" s="49">
        <v>433</v>
      </c>
      <c r="G410" s="53"/>
      <c r="H410" s="5">
        <v>4406</v>
      </c>
      <c r="I410" s="5">
        <v>571</v>
      </c>
      <c r="J410" s="5">
        <v>433</v>
      </c>
      <c r="K410" s="13"/>
      <c r="L410" s="5">
        <v>4406</v>
      </c>
      <c r="M410" s="5">
        <v>335</v>
      </c>
      <c r="N410" s="5">
        <v>433</v>
      </c>
    </row>
    <row r="411" spans="1:14">
      <c r="A411" s="5">
        <v>5290</v>
      </c>
      <c r="B411" s="49">
        <v>570</v>
      </c>
      <c r="C411" s="53"/>
      <c r="D411" s="5">
        <v>5290</v>
      </c>
      <c r="E411" s="50">
        <v>612</v>
      </c>
      <c r="F411" s="49">
        <v>570</v>
      </c>
      <c r="G411" s="53"/>
      <c r="H411" s="5">
        <v>5290</v>
      </c>
      <c r="I411" s="5">
        <v>857</v>
      </c>
      <c r="J411" s="5">
        <v>570</v>
      </c>
      <c r="K411" s="13"/>
      <c r="L411" s="5">
        <v>5290</v>
      </c>
      <c r="M411" s="5">
        <v>454</v>
      </c>
      <c r="N411" s="5">
        <v>570</v>
      </c>
    </row>
    <row r="412" spans="1:14">
      <c r="A412" s="5">
        <v>3696</v>
      </c>
      <c r="B412" s="49">
        <v>474</v>
      </c>
      <c r="C412" s="53"/>
      <c r="D412" s="5">
        <v>3696</v>
      </c>
      <c r="E412" s="50">
        <v>517</v>
      </c>
      <c r="F412" s="49">
        <v>474</v>
      </c>
      <c r="G412" s="53"/>
      <c r="H412" s="5">
        <v>3696</v>
      </c>
      <c r="I412" s="5">
        <v>742</v>
      </c>
      <c r="J412" s="5">
        <v>474</v>
      </c>
      <c r="K412" s="13"/>
      <c r="L412" s="5">
        <v>3696</v>
      </c>
      <c r="M412" s="5">
        <v>391</v>
      </c>
      <c r="N412" s="5">
        <v>474</v>
      </c>
    </row>
    <row r="413" spans="1:14">
      <c r="A413" s="5">
        <v>6030</v>
      </c>
      <c r="B413" s="49">
        <v>659</v>
      </c>
      <c r="C413" s="53"/>
      <c r="D413" s="5">
        <v>6030</v>
      </c>
      <c r="E413" s="50">
        <v>735</v>
      </c>
      <c r="F413" s="49">
        <v>659</v>
      </c>
      <c r="G413" s="53"/>
      <c r="H413" s="5">
        <v>6030</v>
      </c>
      <c r="I413" s="5">
        <v>1448</v>
      </c>
      <c r="J413" s="5">
        <v>659</v>
      </c>
      <c r="K413" s="13"/>
      <c r="L413" s="5">
        <v>6030</v>
      </c>
      <c r="M413" s="5">
        <v>572</v>
      </c>
      <c r="N413" s="5">
        <v>659</v>
      </c>
    </row>
    <row r="414" spans="1:14">
      <c r="A414" s="5">
        <v>49632</v>
      </c>
      <c r="B414" s="49">
        <v>1480</v>
      </c>
      <c r="C414" s="53"/>
      <c r="D414" s="5">
        <v>49632</v>
      </c>
      <c r="E414" s="50">
        <v>1653</v>
      </c>
      <c r="F414" s="49">
        <v>1480</v>
      </c>
      <c r="G414" s="53"/>
      <c r="H414" s="5">
        <v>49632</v>
      </c>
      <c r="I414" s="5">
        <v>2567</v>
      </c>
      <c r="J414" s="5">
        <v>1480</v>
      </c>
      <c r="K414" s="13"/>
      <c r="L414" s="5">
        <v>49632</v>
      </c>
      <c r="M414" s="5">
        <v>1513</v>
      </c>
      <c r="N414" s="5">
        <v>1480</v>
      </c>
    </row>
    <row r="415" spans="1:14">
      <c r="A415" s="5">
        <v>9120</v>
      </c>
      <c r="B415" s="49">
        <v>937</v>
      </c>
      <c r="C415" s="53"/>
      <c r="D415" s="5">
        <v>9120</v>
      </c>
      <c r="E415" s="50">
        <v>951</v>
      </c>
      <c r="F415" s="49">
        <v>937</v>
      </c>
      <c r="G415" s="53"/>
      <c r="H415" s="5">
        <v>9120</v>
      </c>
      <c r="I415" s="5">
        <v>1290</v>
      </c>
      <c r="J415" s="5">
        <v>937</v>
      </c>
      <c r="K415" s="13"/>
      <c r="L415" s="5">
        <v>9120</v>
      </c>
      <c r="M415" s="5">
        <v>924</v>
      </c>
      <c r="N415" s="5">
        <v>937</v>
      </c>
    </row>
    <row r="416" spans="1:14">
      <c r="A416" s="5">
        <v>1874</v>
      </c>
      <c r="B416" s="49">
        <v>25</v>
      </c>
      <c r="C416" s="53"/>
      <c r="D416" s="5">
        <v>1874</v>
      </c>
      <c r="E416" s="50">
        <v>25</v>
      </c>
      <c r="F416" s="49">
        <v>25</v>
      </c>
      <c r="G416" s="53"/>
      <c r="H416" s="5">
        <v>1874</v>
      </c>
      <c r="I416" s="5">
        <v>31</v>
      </c>
      <c r="J416" s="5">
        <v>25</v>
      </c>
      <c r="K416" s="13"/>
      <c r="L416" s="5">
        <v>1874</v>
      </c>
      <c r="M416" s="5">
        <v>15</v>
      </c>
      <c r="N416" s="5">
        <v>25</v>
      </c>
    </row>
    <row r="417" spans="1:14">
      <c r="A417" s="5">
        <v>4122</v>
      </c>
      <c r="B417" s="49">
        <v>455</v>
      </c>
      <c r="C417" s="53"/>
      <c r="D417" s="5">
        <v>4122</v>
      </c>
      <c r="E417" s="50">
        <v>466</v>
      </c>
      <c r="F417" s="49">
        <v>455</v>
      </c>
      <c r="G417" s="53"/>
      <c r="H417" s="5">
        <v>4122</v>
      </c>
      <c r="I417" s="5">
        <v>609</v>
      </c>
      <c r="J417" s="5">
        <v>455</v>
      </c>
      <c r="K417" s="13"/>
      <c r="L417" s="5">
        <v>4122</v>
      </c>
      <c r="M417" s="5">
        <v>361</v>
      </c>
      <c r="N417" s="5">
        <v>455</v>
      </c>
    </row>
    <row r="418" spans="1:14">
      <c r="A418" s="5">
        <v>5080</v>
      </c>
      <c r="B418" s="49">
        <v>505</v>
      </c>
      <c r="C418" s="53"/>
      <c r="D418" s="5">
        <v>5080</v>
      </c>
      <c r="E418" s="50">
        <v>523</v>
      </c>
      <c r="F418" s="49">
        <v>505</v>
      </c>
      <c r="G418" s="53"/>
      <c r="H418" s="5">
        <v>5080</v>
      </c>
      <c r="I418" s="5">
        <v>727</v>
      </c>
      <c r="J418" s="5">
        <v>505</v>
      </c>
      <c r="K418" s="13"/>
      <c r="L418" s="5">
        <v>5080</v>
      </c>
      <c r="M418" s="5">
        <v>403</v>
      </c>
      <c r="N418" s="5">
        <v>505</v>
      </c>
    </row>
    <row r="419" spans="1:14">
      <c r="A419" s="5">
        <v>4068</v>
      </c>
      <c r="B419" s="49">
        <v>513</v>
      </c>
      <c r="C419" s="53"/>
      <c r="D419" s="5">
        <v>4068</v>
      </c>
      <c r="E419" s="50">
        <v>538</v>
      </c>
      <c r="F419" s="49">
        <v>513</v>
      </c>
      <c r="G419" s="53"/>
      <c r="H419" s="5">
        <v>4068</v>
      </c>
      <c r="I419" s="5">
        <v>934</v>
      </c>
      <c r="J419" s="5">
        <v>513</v>
      </c>
      <c r="K419" s="13"/>
      <c r="L419" s="5">
        <v>4068</v>
      </c>
      <c r="M419" s="5">
        <v>402</v>
      </c>
      <c r="N419" s="5">
        <v>513</v>
      </c>
    </row>
    <row r="420" spans="1:14">
      <c r="A420" s="5">
        <v>3272</v>
      </c>
      <c r="B420" s="49">
        <v>446</v>
      </c>
      <c r="C420" s="53"/>
      <c r="D420" s="5">
        <v>3272</v>
      </c>
      <c r="E420" s="50">
        <v>463</v>
      </c>
      <c r="F420" s="49">
        <v>446</v>
      </c>
      <c r="G420" s="53"/>
      <c r="H420" s="5">
        <v>3272</v>
      </c>
      <c r="I420" s="5">
        <v>653</v>
      </c>
      <c r="J420" s="5">
        <v>446</v>
      </c>
      <c r="K420" s="13"/>
      <c r="L420" s="5">
        <v>3272</v>
      </c>
      <c r="M420" s="5">
        <v>357</v>
      </c>
      <c r="N420" s="5">
        <v>446</v>
      </c>
    </row>
    <row r="421" spans="1:14">
      <c r="A421" s="5">
        <v>238</v>
      </c>
      <c r="B421" s="49">
        <v>142</v>
      </c>
      <c r="C421" s="53"/>
      <c r="D421" s="5">
        <v>238</v>
      </c>
      <c r="E421" s="50">
        <v>143</v>
      </c>
      <c r="F421" s="49">
        <v>142</v>
      </c>
      <c r="G421" s="53"/>
      <c r="H421" s="5">
        <v>238</v>
      </c>
      <c r="I421" s="5">
        <v>834</v>
      </c>
      <c r="J421" s="5">
        <v>142</v>
      </c>
      <c r="K421" s="13"/>
      <c r="L421" s="5">
        <v>238</v>
      </c>
      <c r="M421" s="5">
        <v>99</v>
      </c>
      <c r="N421" s="5">
        <v>142</v>
      </c>
    </row>
    <row r="422" spans="1:14">
      <c r="A422" s="5">
        <v>3358</v>
      </c>
      <c r="B422" s="49">
        <v>507</v>
      </c>
      <c r="C422" s="53"/>
      <c r="D422" s="5">
        <v>3358</v>
      </c>
      <c r="E422" s="50">
        <v>541</v>
      </c>
      <c r="F422" s="49">
        <v>507</v>
      </c>
      <c r="G422" s="53"/>
      <c r="H422" s="5">
        <v>3358</v>
      </c>
      <c r="I422" s="5">
        <v>4550</v>
      </c>
      <c r="J422" s="5">
        <v>507</v>
      </c>
      <c r="K422" s="13"/>
      <c r="L422" s="5">
        <v>3358</v>
      </c>
      <c r="M422" s="5">
        <v>344</v>
      </c>
      <c r="N422" s="5">
        <v>507</v>
      </c>
    </row>
    <row r="423" spans="1:14">
      <c r="A423" s="5">
        <v>6400</v>
      </c>
      <c r="B423" s="49">
        <v>726</v>
      </c>
      <c r="C423" s="53"/>
      <c r="D423" s="5">
        <v>6400</v>
      </c>
      <c r="E423" s="50">
        <v>735</v>
      </c>
      <c r="F423" s="49">
        <v>726</v>
      </c>
      <c r="G423" s="53"/>
      <c r="H423" s="5">
        <v>6400</v>
      </c>
      <c r="I423" s="5">
        <v>8415</v>
      </c>
      <c r="J423" s="5">
        <v>726</v>
      </c>
      <c r="K423" s="13"/>
      <c r="L423" s="5">
        <v>6400</v>
      </c>
      <c r="M423" s="5">
        <v>628</v>
      </c>
      <c r="N423" s="5">
        <v>726</v>
      </c>
    </row>
    <row r="424" spans="1:14">
      <c r="A424" s="5">
        <v>6876</v>
      </c>
      <c r="B424" s="49">
        <v>245</v>
      </c>
      <c r="C424" s="53"/>
      <c r="D424" s="5">
        <v>6876</v>
      </c>
      <c r="E424" s="50">
        <v>282</v>
      </c>
      <c r="F424" s="49">
        <v>245</v>
      </c>
      <c r="G424" s="53"/>
      <c r="H424" s="5">
        <v>6876</v>
      </c>
      <c r="I424" s="5">
        <v>337</v>
      </c>
      <c r="J424" s="5">
        <v>245</v>
      </c>
      <c r="K424" s="13"/>
      <c r="L424" s="5">
        <v>6876</v>
      </c>
      <c r="M424" s="5">
        <v>259</v>
      </c>
      <c r="N424" s="5">
        <v>245</v>
      </c>
    </row>
    <row r="425" spans="1:14">
      <c r="A425" s="5">
        <v>391</v>
      </c>
      <c r="B425" s="49">
        <v>130</v>
      </c>
      <c r="C425" s="53"/>
      <c r="D425" s="5">
        <v>391</v>
      </c>
      <c r="E425" s="50">
        <v>131</v>
      </c>
      <c r="F425" s="49">
        <v>130</v>
      </c>
      <c r="G425" s="53"/>
      <c r="H425" s="5">
        <v>391</v>
      </c>
      <c r="I425" s="5">
        <v>766</v>
      </c>
      <c r="J425" s="5">
        <v>130</v>
      </c>
      <c r="K425" s="13"/>
      <c r="L425" s="5">
        <v>391</v>
      </c>
      <c r="M425" s="5">
        <v>93</v>
      </c>
      <c r="N425" s="5">
        <v>130</v>
      </c>
    </row>
    <row r="426" spans="1:14">
      <c r="A426" s="5">
        <v>10844</v>
      </c>
      <c r="B426" s="49">
        <v>1339</v>
      </c>
      <c r="C426" s="53"/>
      <c r="D426" s="5">
        <v>10844</v>
      </c>
      <c r="E426" s="50">
        <v>1409</v>
      </c>
      <c r="F426" s="49">
        <v>1339</v>
      </c>
      <c r="G426" s="53"/>
      <c r="H426" s="5">
        <v>10844</v>
      </c>
      <c r="I426" s="5">
        <v>11064</v>
      </c>
      <c r="J426" s="5">
        <v>1339</v>
      </c>
      <c r="K426" s="13"/>
      <c r="L426" s="5">
        <v>10844</v>
      </c>
      <c r="M426" s="5">
        <v>1086</v>
      </c>
      <c r="N426" s="5">
        <v>1339</v>
      </c>
    </row>
    <row r="427" spans="1:14">
      <c r="A427" s="5">
        <v>5132</v>
      </c>
      <c r="B427" s="49">
        <v>398</v>
      </c>
      <c r="C427" s="53"/>
      <c r="D427" s="5">
        <v>5132</v>
      </c>
      <c r="E427" s="50">
        <v>398</v>
      </c>
      <c r="F427" s="49">
        <v>398</v>
      </c>
      <c r="G427" s="53"/>
      <c r="H427" s="5">
        <v>5132</v>
      </c>
      <c r="I427" s="5">
        <v>1690</v>
      </c>
      <c r="J427" s="5">
        <v>398</v>
      </c>
      <c r="K427" s="13"/>
      <c r="L427" s="5">
        <v>5132</v>
      </c>
      <c r="M427" s="5">
        <v>393</v>
      </c>
      <c r="N427" s="5">
        <v>398</v>
      </c>
    </row>
    <row r="428" spans="1:14">
      <c r="A428" s="5">
        <v>3772</v>
      </c>
      <c r="B428" s="49">
        <v>144</v>
      </c>
      <c r="C428" s="53"/>
      <c r="D428" s="5">
        <v>3772</v>
      </c>
      <c r="E428" s="50">
        <v>144</v>
      </c>
      <c r="F428" s="49">
        <v>144</v>
      </c>
      <c r="G428" s="53"/>
      <c r="H428" s="5">
        <v>3772</v>
      </c>
      <c r="I428" s="5">
        <v>1033</v>
      </c>
      <c r="J428" s="5">
        <v>144</v>
      </c>
      <c r="K428" s="13"/>
      <c r="L428" s="5">
        <v>3772</v>
      </c>
      <c r="M428" s="5">
        <v>140</v>
      </c>
      <c r="N428" s="5">
        <v>144</v>
      </c>
    </row>
    <row r="429" spans="1:14">
      <c r="A429" s="5">
        <v>2933</v>
      </c>
      <c r="B429" s="49">
        <v>23</v>
      </c>
      <c r="C429" s="53"/>
      <c r="D429" s="5">
        <v>2933</v>
      </c>
      <c r="E429" s="50">
        <v>24</v>
      </c>
      <c r="F429" s="49">
        <v>23</v>
      </c>
      <c r="G429" s="53"/>
      <c r="H429" s="5">
        <v>2933</v>
      </c>
      <c r="I429" s="5">
        <v>26</v>
      </c>
      <c r="J429" s="5">
        <v>23</v>
      </c>
      <c r="K429" s="13"/>
      <c r="L429" s="5">
        <v>2933</v>
      </c>
      <c r="M429" s="5">
        <v>19</v>
      </c>
      <c r="N429" s="5">
        <v>23</v>
      </c>
    </row>
    <row r="430" spans="1:14">
      <c r="A430" s="5">
        <v>4094</v>
      </c>
      <c r="B430" s="49">
        <v>203</v>
      </c>
      <c r="C430" s="53"/>
      <c r="D430" s="5">
        <v>4094</v>
      </c>
      <c r="E430" s="50">
        <v>206</v>
      </c>
      <c r="F430" s="49">
        <v>203</v>
      </c>
      <c r="G430" s="53"/>
      <c r="H430" s="5">
        <v>4094</v>
      </c>
      <c r="I430" s="5">
        <v>1420</v>
      </c>
      <c r="J430" s="5">
        <v>203</v>
      </c>
      <c r="K430" s="13"/>
      <c r="L430" s="5">
        <v>4094</v>
      </c>
      <c r="M430" s="5">
        <v>200</v>
      </c>
      <c r="N430" s="5">
        <v>203</v>
      </c>
    </row>
    <row r="431" spans="1:14">
      <c r="A431" s="5">
        <v>452</v>
      </c>
      <c r="B431" s="49">
        <v>184</v>
      </c>
      <c r="C431" s="53"/>
      <c r="D431" s="5">
        <v>452</v>
      </c>
      <c r="E431" s="50">
        <v>186</v>
      </c>
      <c r="F431" s="49">
        <v>184</v>
      </c>
      <c r="G431" s="53"/>
      <c r="H431" s="5">
        <v>452</v>
      </c>
      <c r="I431" s="5">
        <v>889</v>
      </c>
      <c r="J431" s="5">
        <v>184</v>
      </c>
      <c r="K431" s="13"/>
      <c r="L431" s="5">
        <v>452</v>
      </c>
      <c r="M431" s="5">
        <v>114</v>
      </c>
      <c r="N431" s="5">
        <v>184</v>
      </c>
    </row>
    <row r="432" spans="1:14">
      <c r="A432" s="5">
        <v>11420</v>
      </c>
      <c r="B432" s="49">
        <v>1342</v>
      </c>
      <c r="C432" s="53"/>
      <c r="D432" s="5">
        <v>11420</v>
      </c>
      <c r="E432" s="50">
        <v>1411</v>
      </c>
      <c r="F432" s="49">
        <v>1342</v>
      </c>
      <c r="G432" s="53"/>
      <c r="H432" s="5">
        <v>11420</v>
      </c>
      <c r="I432" s="5">
        <v>8049</v>
      </c>
      <c r="J432" s="5">
        <v>1342</v>
      </c>
      <c r="K432" s="13"/>
      <c r="L432" s="5">
        <v>11420</v>
      </c>
      <c r="M432" s="5">
        <v>865</v>
      </c>
      <c r="N432" s="5">
        <v>1342</v>
      </c>
    </row>
    <row r="433" spans="1:14">
      <c r="A433" s="5">
        <v>5704</v>
      </c>
      <c r="B433" s="49">
        <v>450</v>
      </c>
      <c r="C433" s="53"/>
      <c r="D433" s="5">
        <v>5704</v>
      </c>
      <c r="E433" s="50">
        <v>452</v>
      </c>
      <c r="F433" s="49">
        <v>450</v>
      </c>
      <c r="G433" s="53"/>
      <c r="H433" s="5">
        <v>5704</v>
      </c>
      <c r="I433" s="5">
        <v>2895</v>
      </c>
      <c r="J433" s="5">
        <v>450</v>
      </c>
      <c r="K433" s="13"/>
      <c r="L433" s="5">
        <v>5704</v>
      </c>
      <c r="M433" s="5">
        <v>361</v>
      </c>
      <c r="N433" s="5">
        <v>450</v>
      </c>
    </row>
    <row r="434" spans="1:14">
      <c r="A434" s="5">
        <v>7192</v>
      </c>
      <c r="B434" s="49">
        <v>554</v>
      </c>
      <c r="C434" s="53"/>
      <c r="D434" s="5">
        <v>7192</v>
      </c>
      <c r="E434" s="50">
        <v>587</v>
      </c>
      <c r="F434" s="49">
        <v>554</v>
      </c>
      <c r="G434" s="53"/>
      <c r="H434" s="5">
        <v>7192</v>
      </c>
      <c r="I434" s="5">
        <v>3941</v>
      </c>
      <c r="J434" s="5">
        <v>554</v>
      </c>
      <c r="K434" s="13"/>
      <c r="L434" s="5">
        <v>7192</v>
      </c>
      <c r="M434" s="5">
        <v>472</v>
      </c>
      <c r="N434" s="5">
        <v>554</v>
      </c>
    </row>
    <row r="435" spans="1:14">
      <c r="A435" s="5">
        <v>9604</v>
      </c>
      <c r="B435" s="49">
        <v>1037</v>
      </c>
      <c r="C435" s="53"/>
      <c r="D435" s="5">
        <v>9604</v>
      </c>
      <c r="E435" s="50">
        <v>1061</v>
      </c>
      <c r="F435" s="49">
        <v>1037</v>
      </c>
      <c r="G435" s="53"/>
      <c r="H435" s="5">
        <v>9604</v>
      </c>
      <c r="I435" s="5">
        <v>9614</v>
      </c>
      <c r="J435" s="5">
        <v>1037</v>
      </c>
      <c r="K435" s="13"/>
      <c r="L435" s="5">
        <v>9604</v>
      </c>
      <c r="M435" s="5">
        <v>705</v>
      </c>
      <c r="N435" s="5">
        <v>1037</v>
      </c>
    </row>
    <row r="436" spans="1:14">
      <c r="A436" s="5">
        <v>122944</v>
      </c>
      <c r="B436" s="49">
        <v>1268</v>
      </c>
      <c r="C436" s="53"/>
      <c r="D436" s="5">
        <v>122944</v>
      </c>
      <c r="E436" s="50">
        <v>1373</v>
      </c>
      <c r="F436" s="49">
        <v>1268</v>
      </c>
      <c r="G436" s="53"/>
      <c r="H436" s="5">
        <v>122944</v>
      </c>
      <c r="I436" s="5">
        <v>2106</v>
      </c>
      <c r="J436" s="5">
        <v>1268</v>
      </c>
      <c r="K436" s="13"/>
      <c r="L436" s="5">
        <v>122944</v>
      </c>
      <c r="M436" s="5">
        <v>475</v>
      </c>
      <c r="N436" s="5">
        <v>1268</v>
      </c>
    </row>
    <row r="437" spans="1:14">
      <c r="A437" s="5">
        <v>5730</v>
      </c>
      <c r="B437" s="49">
        <v>71</v>
      </c>
      <c r="C437" s="53"/>
      <c r="D437" s="5">
        <v>5730</v>
      </c>
      <c r="E437" s="50">
        <v>103</v>
      </c>
      <c r="F437" s="49">
        <v>71</v>
      </c>
      <c r="G437" s="53"/>
      <c r="H437" s="5">
        <v>5730</v>
      </c>
      <c r="I437" s="5">
        <v>97</v>
      </c>
      <c r="J437" s="5">
        <v>71</v>
      </c>
      <c r="K437" s="13"/>
      <c r="L437" s="5">
        <v>5730</v>
      </c>
      <c r="M437" s="5">
        <v>92</v>
      </c>
      <c r="N437" s="5">
        <v>71</v>
      </c>
    </row>
    <row r="438" spans="1:14">
      <c r="A438" s="5">
        <v>4898</v>
      </c>
      <c r="B438" s="49">
        <v>528</v>
      </c>
      <c r="C438" s="53"/>
      <c r="D438" s="5">
        <v>4898</v>
      </c>
      <c r="E438" s="50">
        <v>560</v>
      </c>
      <c r="F438" s="49">
        <v>528</v>
      </c>
      <c r="G438" s="53"/>
      <c r="H438" s="5">
        <v>4898</v>
      </c>
      <c r="I438" s="5">
        <v>719</v>
      </c>
      <c r="J438" s="5">
        <v>528</v>
      </c>
      <c r="K438" s="13"/>
      <c r="L438" s="5">
        <v>4898</v>
      </c>
      <c r="M438" s="5">
        <v>363</v>
      </c>
      <c r="N438" s="5">
        <v>528</v>
      </c>
    </row>
    <row r="439" spans="1:14">
      <c r="A439" s="5">
        <v>4118</v>
      </c>
      <c r="B439" s="49">
        <v>526</v>
      </c>
      <c r="C439" s="53"/>
      <c r="D439" s="5">
        <v>4118</v>
      </c>
      <c r="E439" s="50">
        <v>546</v>
      </c>
      <c r="F439" s="49">
        <v>526</v>
      </c>
      <c r="G439" s="53"/>
      <c r="H439" s="5">
        <v>4118</v>
      </c>
      <c r="I439" s="5">
        <v>675</v>
      </c>
      <c r="J439" s="5">
        <v>526</v>
      </c>
      <c r="K439" s="13"/>
      <c r="L439" s="5">
        <v>4118</v>
      </c>
      <c r="M439" s="5">
        <v>379</v>
      </c>
      <c r="N439" s="5">
        <v>526</v>
      </c>
    </row>
    <row r="440" spans="1:14">
      <c r="A440" s="5">
        <v>1845</v>
      </c>
      <c r="B440" s="49">
        <v>9</v>
      </c>
      <c r="C440" s="53"/>
      <c r="D440" s="5">
        <v>1845</v>
      </c>
      <c r="E440" s="50">
        <v>9</v>
      </c>
      <c r="F440" s="49">
        <v>9</v>
      </c>
      <c r="G440" s="53"/>
      <c r="H440" s="5">
        <v>1845</v>
      </c>
      <c r="I440" s="5">
        <v>9</v>
      </c>
      <c r="J440" s="5">
        <v>9</v>
      </c>
      <c r="K440" s="13"/>
      <c r="L440" s="5">
        <v>1845</v>
      </c>
      <c r="M440" s="5">
        <v>9</v>
      </c>
      <c r="N440" s="5">
        <v>9</v>
      </c>
    </row>
    <row r="441" spans="1:14">
      <c r="A441" s="5">
        <v>34480</v>
      </c>
      <c r="B441" s="49">
        <v>1156</v>
      </c>
      <c r="C441" s="53"/>
      <c r="D441" s="5">
        <v>34480</v>
      </c>
      <c r="E441" s="50">
        <v>1591</v>
      </c>
      <c r="F441" s="49">
        <v>1156</v>
      </c>
      <c r="G441" s="53"/>
      <c r="H441" s="5">
        <v>34480</v>
      </c>
      <c r="I441" s="5">
        <v>1926</v>
      </c>
      <c r="J441" s="5">
        <v>1156</v>
      </c>
      <c r="K441" s="13"/>
      <c r="L441" s="5">
        <v>34480</v>
      </c>
      <c r="M441" s="5">
        <v>1292</v>
      </c>
      <c r="N441" s="5">
        <v>1156</v>
      </c>
    </row>
    <row r="442" spans="1:14">
      <c r="A442" s="5">
        <v>5338</v>
      </c>
      <c r="B442" s="49">
        <v>556</v>
      </c>
      <c r="C442" s="53"/>
      <c r="D442" s="5">
        <v>5338</v>
      </c>
      <c r="E442" s="50">
        <v>589</v>
      </c>
      <c r="F442" s="49">
        <v>556</v>
      </c>
      <c r="G442" s="53"/>
      <c r="H442" s="5">
        <v>5338</v>
      </c>
      <c r="I442" s="5">
        <v>715</v>
      </c>
      <c r="J442" s="5">
        <v>556</v>
      </c>
      <c r="K442" s="13"/>
      <c r="L442" s="5">
        <v>5338</v>
      </c>
      <c r="M442" s="5">
        <v>363</v>
      </c>
      <c r="N442" s="5">
        <v>556</v>
      </c>
    </row>
    <row r="443" spans="1:14">
      <c r="A443" s="5">
        <v>5312</v>
      </c>
      <c r="B443" s="49">
        <v>582</v>
      </c>
      <c r="C443" s="53"/>
      <c r="D443" s="5">
        <v>5312</v>
      </c>
      <c r="E443" s="50">
        <v>603</v>
      </c>
      <c r="F443" s="49">
        <v>582</v>
      </c>
      <c r="G443" s="53"/>
      <c r="H443" s="5">
        <v>5312</v>
      </c>
      <c r="I443" s="5">
        <v>795</v>
      </c>
      <c r="J443" s="5">
        <v>582</v>
      </c>
      <c r="K443" s="13"/>
      <c r="L443" s="5">
        <v>5312</v>
      </c>
      <c r="M443" s="5">
        <v>345</v>
      </c>
      <c r="N443" s="5">
        <v>582</v>
      </c>
    </row>
    <row r="444" spans="1:14">
      <c r="A444" s="5">
        <v>4412</v>
      </c>
      <c r="B444" s="49">
        <v>678</v>
      </c>
      <c r="C444" s="53"/>
      <c r="D444" s="5">
        <v>4412</v>
      </c>
      <c r="E444" s="50">
        <v>711</v>
      </c>
      <c r="F444" s="49">
        <v>678</v>
      </c>
      <c r="G444" s="53"/>
      <c r="H444" s="5">
        <v>4412</v>
      </c>
      <c r="I444" s="5">
        <v>926</v>
      </c>
      <c r="J444" s="5">
        <v>678</v>
      </c>
      <c r="K444" s="13"/>
      <c r="L444" s="5">
        <v>4412</v>
      </c>
      <c r="M444" s="5">
        <v>346</v>
      </c>
      <c r="N444" s="5">
        <v>678</v>
      </c>
    </row>
    <row r="445" spans="1:14">
      <c r="A445" s="5">
        <v>98816</v>
      </c>
      <c r="B445" s="49">
        <v>11328</v>
      </c>
      <c r="C445" s="53"/>
      <c r="D445" s="5">
        <v>98816</v>
      </c>
      <c r="E445" s="50">
        <v>11452</v>
      </c>
      <c r="F445" s="49">
        <v>11328</v>
      </c>
      <c r="G445" s="53"/>
      <c r="H445" s="5">
        <v>98816</v>
      </c>
      <c r="I445" s="5">
        <v>18115</v>
      </c>
      <c r="J445" s="5">
        <v>11328</v>
      </c>
      <c r="K445" s="13"/>
      <c r="L445" s="5">
        <v>98816</v>
      </c>
      <c r="M445" s="5">
        <v>1356</v>
      </c>
      <c r="N445" s="5">
        <v>11328</v>
      </c>
    </row>
    <row r="446" spans="1:14">
      <c r="A446" s="5">
        <v>7220</v>
      </c>
      <c r="B446" s="49">
        <v>2300</v>
      </c>
      <c r="C446" s="53"/>
      <c r="D446" s="5">
        <v>7220</v>
      </c>
      <c r="E446" s="50">
        <v>2348</v>
      </c>
      <c r="F446" s="49">
        <v>2300</v>
      </c>
      <c r="G446" s="53"/>
      <c r="H446" s="5">
        <v>7220</v>
      </c>
      <c r="I446" s="5">
        <v>3311</v>
      </c>
      <c r="J446" s="5">
        <v>2300</v>
      </c>
      <c r="K446" s="13"/>
      <c r="L446" s="5">
        <v>7220</v>
      </c>
      <c r="M446" s="5">
        <v>642</v>
      </c>
      <c r="N446" s="5">
        <v>2300</v>
      </c>
    </row>
    <row r="447" spans="1:14">
      <c r="A447" s="5">
        <v>14320</v>
      </c>
      <c r="B447" s="49">
        <v>1819</v>
      </c>
      <c r="C447" s="53"/>
      <c r="D447" s="5">
        <v>14320</v>
      </c>
      <c r="E447" s="50">
        <v>1850</v>
      </c>
      <c r="F447" s="49">
        <v>1819</v>
      </c>
      <c r="G447" s="53"/>
      <c r="H447" s="5">
        <v>14320</v>
      </c>
      <c r="I447" s="5">
        <v>2170</v>
      </c>
      <c r="J447" s="5">
        <v>1819</v>
      </c>
      <c r="K447" s="13"/>
      <c r="L447" s="5">
        <v>14320</v>
      </c>
      <c r="M447" s="5">
        <v>413</v>
      </c>
      <c r="N447" s="5">
        <v>1819</v>
      </c>
    </row>
    <row r="448" spans="1:14">
      <c r="A448" s="5">
        <v>27056</v>
      </c>
      <c r="B448" s="49">
        <v>2127</v>
      </c>
      <c r="C448" s="53"/>
      <c r="D448" s="5">
        <v>27056</v>
      </c>
      <c r="E448" s="50">
        <v>2299</v>
      </c>
      <c r="F448" s="49">
        <v>2127</v>
      </c>
      <c r="G448" s="53"/>
      <c r="H448" s="5">
        <v>27056</v>
      </c>
      <c r="I448" s="5">
        <v>2737</v>
      </c>
      <c r="J448" s="5">
        <v>2127</v>
      </c>
      <c r="K448" s="13"/>
      <c r="L448" s="5">
        <v>27056</v>
      </c>
      <c r="M448" s="5">
        <v>1146</v>
      </c>
      <c r="N448" s="5">
        <v>2127</v>
      </c>
    </row>
    <row r="449" spans="1:14">
      <c r="A449" s="5">
        <v>20528</v>
      </c>
      <c r="B449" s="49">
        <v>1800</v>
      </c>
      <c r="C449" s="53"/>
      <c r="D449" s="5">
        <v>20528</v>
      </c>
      <c r="E449" s="50">
        <v>1876</v>
      </c>
      <c r="F449" s="49">
        <v>1800</v>
      </c>
      <c r="G449" s="53"/>
      <c r="H449" s="5">
        <v>20528</v>
      </c>
      <c r="I449" s="5">
        <v>2654</v>
      </c>
      <c r="J449" s="5">
        <v>1800</v>
      </c>
      <c r="K449" s="13"/>
      <c r="L449" s="5">
        <v>20528</v>
      </c>
      <c r="M449" s="5">
        <v>656</v>
      </c>
      <c r="N449" s="5">
        <v>1800</v>
      </c>
    </row>
    <row r="450" spans="1:14">
      <c r="A450" s="5">
        <v>6416</v>
      </c>
      <c r="B450" s="49">
        <v>1313</v>
      </c>
      <c r="C450" s="53"/>
      <c r="D450" s="5">
        <v>6416</v>
      </c>
      <c r="E450" s="50">
        <v>1362</v>
      </c>
      <c r="F450" s="49">
        <v>1313</v>
      </c>
      <c r="G450" s="53"/>
      <c r="H450" s="5">
        <v>6416</v>
      </c>
      <c r="I450" s="5">
        <v>1652</v>
      </c>
      <c r="J450" s="5">
        <v>1313</v>
      </c>
      <c r="K450" s="13"/>
      <c r="L450" s="5">
        <v>6416</v>
      </c>
      <c r="M450" s="5">
        <v>497</v>
      </c>
      <c r="N450" s="5">
        <v>1313</v>
      </c>
    </row>
    <row r="451" spans="1:14">
      <c r="A451" s="5">
        <v>5786</v>
      </c>
      <c r="B451" s="49">
        <v>1218</v>
      </c>
      <c r="C451" s="53"/>
      <c r="D451" s="5">
        <v>5786</v>
      </c>
      <c r="E451" s="50">
        <v>1237</v>
      </c>
      <c r="F451" s="49">
        <v>1218</v>
      </c>
      <c r="G451" s="53"/>
      <c r="H451" s="5">
        <v>5786</v>
      </c>
      <c r="I451" s="5">
        <v>1526</v>
      </c>
      <c r="J451" s="5">
        <v>1218</v>
      </c>
      <c r="K451" s="13"/>
      <c r="L451" s="5">
        <v>5786</v>
      </c>
      <c r="M451" s="5">
        <v>483</v>
      </c>
      <c r="N451" s="5">
        <v>1218</v>
      </c>
    </row>
    <row r="452" spans="1:14">
      <c r="A452" s="5">
        <v>5878</v>
      </c>
      <c r="B452" s="49">
        <v>1087</v>
      </c>
      <c r="C452" s="53"/>
      <c r="D452" s="5">
        <v>5878</v>
      </c>
      <c r="E452" s="50">
        <v>1132</v>
      </c>
      <c r="F452" s="49">
        <v>1087</v>
      </c>
      <c r="G452" s="53"/>
      <c r="H452" s="5">
        <v>5878</v>
      </c>
      <c r="I452" s="5">
        <v>1380</v>
      </c>
      <c r="J452" s="5">
        <v>1087</v>
      </c>
      <c r="K452" s="13"/>
      <c r="L452" s="5">
        <v>5878</v>
      </c>
      <c r="M452" s="5">
        <v>446</v>
      </c>
      <c r="N452" s="5">
        <v>1087</v>
      </c>
    </row>
    <row r="453" spans="1:14">
      <c r="A453" s="5">
        <v>9528</v>
      </c>
      <c r="B453" s="49">
        <v>1288</v>
      </c>
      <c r="C453" s="53"/>
      <c r="D453" s="5">
        <v>9528</v>
      </c>
      <c r="E453" s="50">
        <v>1383</v>
      </c>
      <c r="F453" s="49">
        <v>1288</v>
      </c>
      <c r="G453" s="53"/>
      <c r="H453" s="5">
        <v>9528</v>
      </c>
      <c r="I453" s="5">
        <v>1834</v>
      </c>
      <c r="J453" s="5">
        <v>1288</v>
      </c>
      <c r="K453" s="13"/>
      <c r="L453" s="5">
        <v>9528</v>
      </c>
      <c r="M453" s="5">
        <v>630</v>
      </c>
      <c r="N453" s="5">
        <v>1288</v>
      </c>
    </row>
    <row r="454" spans="1:14">
      <c r="A454" s="5">
        <v>8500</v>
      </c>
      <c r="B454" s="49">
        <v>1029</v>
      </c>
      <c r="C454" s="53"/>
      <c r="D454" s="5">
        <v>8500</v>
      </c>
      <c r="E454" s="50">
        <v>1095</v>
      </c>
      <c r="F454" s="49">
        <v>1029</v>
      </c>
      <c r="G454" s="53"/>
      <c r="H454" s="5">
        <v>8500</v>
      </c>
      <c r="I454" s="5">
        <v>1422</v>
      </c>
      <c r="J454" s="5">
        <v>1029</v>
      </c>
      <c r="K454" s="13"/>
      <c r="L454" s="5">
        <v>8500</v>
      </c>
      <c r="M454" s="5">
        <v>465</v>
      </c>
      <c r="N454" s="5">
        <v>1029</v>
      </c>
    </row>
    <row r="455" spans="1:14">
      <c r="A455" s="5">
        <v>3796</v>
      </c>
      <c r="B455" s="49">
        <v>940</v>
      </c>
      <c r="C455" s="53"/>
      <c r="D455" s="5">
        <v>3796</v>
      </c>
      <c r="E455" s="50">
        <v>949</v>
      </c>
      <c r="F455" s="49">
        <v>940</v>
      </c>
      <c r="G455" s="53"/>
      <c r="H455" s="5">
        <v>3796</v>
      </c>
      <c r="I455" s="5">
        <v>1192</v>
      </c>
      <c r="J455" s="5">
        <v>940</v>
      </c>
      <c r="K455" s="13"/>
      <c r="L455" s="5">
        <v>3796</v>
      </c>
      <c r="M455" s="5">
        <v>398</v>
      </c>
      <c r="N455" s="5">
        <v>940</v>
      </c>
    </row>
    <row r="456" spans="1:14">
      <c r="A456" s="5">
        <v>28128</v>
      </c>
      <c r="B456" s="49">
        <v>2190</v>
      </c>
      <c r="C456" s="53"/>
      <c r="D456" s="5">
        <v>28128</v>
      </c>
      <c r="E456" s="50">
        <v>2283</v>
      </c>
      <c r="F456" s="49">
        <v>2190</v>
      </c>
      <c r="G456" s="53"/>
      <c r="H456" s="5">
        <v>28128</v>
      </c>
      <c r="I456" s="5">
        <v>3400</v>
      </c>
      <c r="J456" s="5">
        <v>2190</v>
      </c>
      <c r="K456" s="13"/>
      <c r="L456" s="5">
        <v>28128</v>
      </c>
      <c r="M456" s="5">
        <v>621</v>
      </c>
      <c r="N456" s="5">
        <v>2190</v>
      </c>
    </row>
    <row r="457" spans="1:14">
      <c r="A457" s="5">
        <v>7228</v>
      </c>
      <c r="B457" s="49">
        <v>1189</v>
      </c>
      <c r="C457" s="53"/>
      <c r="D457" s="5">
        <v>7228</v>
      </c>
      <c r="E457" s="50">
        <v>1239</v>
      </c>
      <c r="F457" s="49">
        <v>1189</v>
      </c>
      <c r="G457" s="53"/>
      <c r="H457" s="5">
        <v>7228</v>
      </c>
      <c r="I457" s="5">
        <v>1612</v>
      </c>
      <c r="J457" s="5">
        <v>1189</v>
      </c>
      <c r="K457" s="13"/>
      <c r="L457" s="5">
        <v>7228</v>
      </c>
      <c r="M457" s="5">
        <v>606</v>
      </c>
      <c r="N457" s="5">
        <v>1189</v>
      </c>
    </row>
    <row r="458" spans="1:14">
      <c r="A458" s="5">
        <v>5290</v>
      </c>
      <c r="B458" s="49">
        <v>994</v>
      </c>
      <c r="C458" s="53"/>
      <c r="D458" s="5">
        <v>5290</v>
      </c>
      <c r="E458" s="50">
        <v>1053</v>
      </c>
      <c r="F458" s="49">
        <v>994</v>
      </c>
      <c r="G458" s="53"/>
      <c r="H458" s="5">
        <v>5290</v>
      </c>
      <c r="I458" s="5">
        <v>1326</v>
      </c>
      <c r="J458" s="5">
        <v>994</v>
      </c>
      <c r="K458" s="13"/>
      <c r="L458" s="5">
        <v>5290</v>
      </c>
      <c r="M458" s="5">
        <v>441</v>
      </c>
      <c r="N458" s="5">
        <v>994</v>
      </c>
    </row>
    <row r="459" spans="1:14">
      <c r="A459" s="5">
        <v>55520</v>
      </c>
      <c r="B459" s="49">
        <v>3586</v>
      </c>
      <c r="C459" s="53"/>
      <c r="D459" s="5">
        <v>55520</v>
      </c>
      <c r="E459" s="50">
        <v>4544</v>
      </c>
      <c r="F459" s="49">
        <v>3586</v>
      </c>
      <c r="G459" s="53"/>
      <c r="H459" s="5">
        <v>55520</v>
      </c>
      <c r="I459" s="5">
        <v>6624</v>
      </c>
      <c r="J459" s="5">
        <v>3586</v>
      </c>
      <c r="K459" s="13"/>
      <c r="L459" s="5">
        <v>55520</v>
      </c>
      <c r="M459" s="5">
        <v>3430</v>
      </c>
      <c r="N459" s="5">
        <v>3586</v>
      </c>
    </row>
    <row r="460" spans="1:14">
      <c r="A460" s="5">
        <v>5880</v>
      </c>
      <c r="B460" s="49">
        <v>1264</v>
      </c>
      <c r="C460" s="53"/>
      <c r="D460" s="5">
        <v>5880</v>
      </c>
      <c r="E460" s="50">
        <v>1291</v>
      </c>
      <c r="F460" s="49">
        <v>1264</v>
      </c>
      <c r="G460" s="53"/>
      <c r="H460" s="5">
        <v>5880</v>
      </c>
      <c r="I460" s="5">
        <v>1878</v>
      </c>
      <c r="J460" s="5">
        <v>1264</v>
      </c>
      <c r="K460" s="13"/>
      <c r="L460" s="5">
        <v>5880</v>
      </c>
      <c r="M460" s="5">
        <v>706</v>
      </c>
      <c r="N460" s="5">
        <v>1264</v>
      </c>
    </row>
    <row r="461" spans="1:14">
      <c r="A461" s="5">
        <v>10040</v>
      </c>
      <c r="B461" s="49">
        <v>1346</v>
      </c>
      <c r="C461" s="53"/>
      <c r="D461" s="5">
        <v>10040</v>
      </c>
      <c r="E461" s="50">
        <v>1429</v>
      </c>
      <c r="F461" s="49">
        <v>1346</v>
      </c>
      <c r="G461" s="53"/>
      <c r="H461" s="5">
        <v>10040</v>
      </c>
      <c r="I461" s="5">
        <v>2022</v>
      </c>
      <c r="J461" s="5">
        <v>1346</v>
      </c>
      <c r="K461" s="13"/>
      <c r="L461" s="5">
        <v>10040</v>
      </c>
      <c r="M461" s="5">
        <v>742</v>
      </c>
      <c r="N461" s="5">
        <v>1346</v>
      </c>
    </row>
    <row r="462" spans="1:14">
      <c r="A462" s="5">
        <v>153536</v>
      </c>
      <c r="B462" s="49">
        <v>1633</v>
      </c>
      <c r="C462" s="53"/>
      <c r="D462" s="5">
        <v>153536</v>
      </c>
      <c r="E462" s="50">
        <v>1713</v>
      </c>
      <c r="F462" s="49">
        <v>1633</v>
      </c>
      <c r="G462" s="53"/>
      <c r="H462" s="5">
        <v>153536</v>
      </c>
      <c r="I462" s="5">
        <v>2493</v>
      </c>
      <c r="J462" s="5">
        <v>1633</v>
      </c>
      <c r="K462" s="13"/>
      <c r="L462" s="5">
        <v>153536</v>
      </c>
      <c r="M462" s="5">
        <v>593</v>
      </c>
      <c r="N462" s="5">
        <v>1633</v>
      </c>
    </row>
    <row r="463" spans="1:14">
      <c r="A463" s="5">
        <v>158208</v>
      </c>
      <c r="B463" s="49">
        <v>2319</v>
      </c>
      <c r="C463" s="53"/>
      <c r="D463" s="5">
        <v>158208</v>
      </c>
      <c r="E463" s="50">
        <v>2482</v>
      </c>
      <c r="F463" s="49">
        <v>2319</v>
      </c>
      <c r="G463" s="53"/>
      <c r="H463" s="5">
        <v>158208</v>
      </c>
      <c r="I463" s="5">
        <v>3412</v>
      </c>
      <c r="J463" s="5">
        <v>2319</v>
      </c>
      <c r="K463" s="13"/>
      <c r="L463" s="5">
        <v>158208</v>
      </c>
      <c r="M463" s="5">
        <v>1034</v>
      </c>
      <c r="N463" s="5">
        <v>2319</v>
      </c>
    </row>
    <row r="464" spans="1:14">
      <c r="A464" s="5">
        <v>6484</v>
      </c>
      <c r="B464" s="49">
        <v>1115</v>
      </c>
      <c r="C464" s="53"/>
      <c r="D464" s="5">
        <v>6484</v>
      </c>
      <c r="E464" s="50">
        <v>1166</v>
      </c>
      <c r="F464" s="49">
        <v>1115</v>
      </c>
      <c r="G464" s="53"/>
      <c r="H464" s="5">
        <v>6484</v>
      </c>
      <c r="I464" s="5">
        <v>1441</v>
      </c>
      <c r="J464" s="5">
        <v>1115</v>
      </c>
      <c r="K464" s="13"/>
      <c r="L464" s="5">
        <v>6484</v>
      </c>
      <c r="M464" s="5">
        <v>583</v>
      </c>
      <c r="N464" s="5">
        <v>1115</v>
      </c>
    </row>
    <row r="465" spans="1:14">
      <c r="A465" s="5">
        <v>4840</v>
      </c>
      <c r="B465" s="49">
        <v>923</v>
      </c>
      <c r="C465" s="53"/>
      <c r="D465" s="5">
        <v>4840</v>
      </c>
      <c r="E465" s="50">
        <v>949</v>
      </c>
      <c r="F465" s="49">
        <v>923</v>
      </c>
      <c r="G465" s="53"/>
      <c r="H465" s="5">
        <v>4840</v>
      </c>
      <c r="I465" s="5">
        <v>1116</v>
      </c>
      <c r="J465" s="5">
        <v>923</v>
      </c>
      <c r="K465" s="13"/>
      <c r="L465" s="5">
        <v>4840</v>
      </c>
      <c r="M465" s="5">
        <v>447</v>
      </c>
      <c r="N465" s="5">
        <v>923</v>
      </c>
    </row>
    <row r="466" spans="1:14">
      <c r="A466" s="5">
        <v>15880</v>
      </c>
      <c r="B466" s="49">
        <v>1071</v>
      </c>
      <c r="C466" s="53"/>
      <c r="D466" s="5">
        <v>15880</v>
      </c>
      <c r="E466" s="50">
        <v>1188</v>
      </c>
      <c r="F466" s="49">
        <v>1071</v>
      </c>
      <c r="G466" s="53"/>
      <c r="H466" s="5">
        <v>15880</v>
      </c>
      <c r="I466" s="5">
        <v>1410</v>
      </c>
      <c r="J466" s="5">
        <v>1071</v>
      </c>
      <c r="K466" s="13"/>
      <c r="L466" s="5">
        <v>15880</v>
      </c>
      <c r="M466" s="5">
        <v>677</v>
      </c>
      <c r="N466" s="5">
        <v>1071</v>
      </c>
    </row>
    <row r="467" spans="1:14">
      <c r="A467" s="5">
        <v>15288</v>
      </c>
      <c r="B467" s="49">
        <v>1401</v>
      </c>
      <c r="C467" s="53"/>
      <c r="D467" s="5">
        <v>15288</v>
      </c>
      <c r="E467" s="50">
        <v>1573</v>
      </c>
      <c r="F467" s="49">
        <v>1401</v>
      </c>
      <c r="G467" s="53"/>
      <c r="H467" s="5">
        <v>15288</v>
      </c>
      <c r="I467" s="5">
        <v>2110</v>
      </c>
      <c r="J467" s="5">
        <v>1401</v>
      </c>
      <c r="K467" s="13"/>
      <c r="L467" s="5">
        <v>15288</v>
      </c>
      <c r="M467" s="5">
        <v>1052</v>
      </c>
      <c r="N467" s="5">
        <v>1401</v>
      </c>
    </row>
    <row r="468" spans="1:14">
      <c r="A468" s="5">
        <v>9528</v>
      </c>
      <c r="B468" s="49">
        <v>1175</v>
      </c>
      <c r="C468" s="53"/>
      <c r="D468" s="5">
        <v>9528</v>
      </c>
      <c r="E468" s="50">
        <v>1245</v>
      </c>
      <c r="F468" s="49">
        <v>1175</v>
      </c>
      <c r="G468" s="53"/>
      <c r="H468" s="5">
        <v>9528</v>
      </c>
      <c r="I468" s="5">
        <v>1725</v>
      </c>
      <c r="J468" s="5">
        <v>1175</v>
      </c>
      <c r="K468" s="13"/>
      <c r="L468" s="5">
        <v>9528</v>
      </c>
      <c r="M468" s="5">
        <v>729</v>
      </c>
      <c r="N468" s="5">
        <v>1175</v>
      </c>
    </row>
    <row r="469" spans="1:14">
      <c r="A469" s="5">
        <v>9356</v>
      </c>
      <c r="B469" s="49">
        <v>381</v>
      </c>
      <c r="C469" s="53"/>
      <c r="D469" s="5">
        <v>9356</v>
      </c>
      <c r="E469" s="50">
        <v>448</v>
      </c>
      <c r="F469" s="49">
        <v>381</v>
      </c>
      <c r="G469" s="53"/>
      <c r="H469" s="5">
        <v>9356</v>
      </c>
      <c r="I469" s="5">
        <v>505</v>
      </c>
      <c r="J469" s="5">
        <v>381</v>
      </c>
      <c r="K469" s="13"/>
      <c r="L469" s="5">
        <v>9356</v>
      </c>
      <c r="M469" s="5">
        <v>392</v>
      </c>
      <c r="N469" s="5">
        <v>381</v>
      </c>
    </row>
    <row r="470" spans="1:14">
      <c r="A470" s="5">
        <v>7732</v>
      </c>
      <c r="B470" s="49">
        <v>1002</v>
      </c>
      <c r="C470" s="53"/>
      <c r="D470" s="5">
        <v>7732</v>
      </c>
      <c r="E470" s="50">
        <v>1066</v>
      </c>
      <c r="F470" s="49">
        <v>1002</v>
      </c>
      <c r="G470" s="53"/>
      <c r="H470" s="5">
        <v>7732</v>
      </c>
      <c r="I470" s="5">
        <v>1336</v>
      </c>
      <c r="J470" s="5">
        <v>1002</v>
      </c>
      <c r="K470" s="13"/>
      <c r="L470" s="5">
        <v>7732</v>
      </c>
      <c r="M470" s="5">
        <v>570</v>
      </c>
      <c r="N470" s="5">
        <v>1002</v>
      </c>
    </row>
    <row r="471" spans="1:14">
      <c r="A471" s="5">
        <v>5240</v>
      </c>
      <c r="B471" s="49">
        <v>837</v>
      </c>
      <c r="C471" s="53"/>
      <c r="D471" s="5">
        <v>5240</v>
      </c>
      <c r="E471" s="50">
        <v>857</v>
      </c>
      <c r="F471" s="49">
        <v>837</v>
      </c>
      <c r="G471" s="53"/>
      <c r="H471" s="5">
        <v>5240</v>
      </c>
      <c r="I471" s="5">
        <v>1020</v>
      </c>
      <c r="J471" s="5">
        <v>837</v>
      </c>
      <c r="K471" s="13"/>
      <c r="L471" s="5">
        <v>5240</v>
      </c>
      <c r="M471" s="5">
        <v>466</v>
      </c>
      <c r="N471" s="5">
        <v>837</v>
      </c>
    </row>
    <row r="472" spans="1:14">
      <c r="A472" s="5">
        <v>7132</v>
      </c>
      <c r="B472" s="49">
        <v>944</v>
      </c>
      <c r="C472" s="53"/>
      <c r="D472" s="5">
        <v>7132</v>
      </c>
      <c r="E472" s="50">
        <v>1004</v>
      </c>
      <c r="F472" s="49">
        <v>944</v>
      </c>
      <c r="G472" s="53"/>
      <c r="H472" s="5">
        <v>7132</v>
      </c>
      <c r="I472" s="5">
        <v>1226</v>
      </c>
      <c r="J472" s="5">
        <v>944</v>
      </c>
      <c r="K472" s="13"/>
      <c r="L472" s="5">
        <v>7132</v>
      </c>
      <c r="M472" s="5">
        <v>576</v>
      </c>
      <c r="N472" s="5">
        <v>944</v>
      </c>
    </row>
    <row r="473" spans="1:14">
      <c r="A473" s="5">
        <v>21928</v>
      </c>
      <c r="B473" s="49">
        <v>1479</v>
      </c>
      <c r="C473" s="53"/>
      <c r="D473" s="5">
        <v>21928</v>
      </c>
      <c r="E473" s="50">
        <v>1512</v>
      </c>
      <c r="F473" s="49">
        <v>1479</v>
      </c>
      <c r="G473" s="53"/>
      <c r="H473" s="5">
        <v>21928</v>
      </c>
      <c r="I473" s="5">
        <v>1837</v>
      </c>
      <c r="J473" s="5">
        <v>1479</v>
      </c>
      <c r="K473" s="13"/>
      <c r="L473" s="5">
        <v>21928</v>
      </c>
      <c r="M473" s="5">
        <v>497</v>
      </c>
      <c r="N473" s="5">
        <v>1479</v>
      </c>
    </row>
    <row r="474" spans="1:14">
      <c r="A474" s="5">
        <v>5754</v>
      </c>
      <c r="B474" s="49">
        <v>1143</v>
      </c>
      <c r="C474" s="53"/>
      <c r="D474" s="5">
        <v>5754</v>
      </c>
      <c r="E474" s="50">
        <v>1179</v>
      </c>
      <c r="F474" s="49">
        <v>1143</v>
      </c>
      <c r="G474" s="53"/>
      <c r="H474" s="5">
        <v>5754</v>
      </c>
      <c r="I474" s="5">
        <v>1452</v>
      </c>
      <c r="J474" s="5">
        <v>1143</v>
      </c>
      <c r="K474" s="13"/>
      <c r="L474" s="5">
        <v>5754</v>
      </c>
      <c r="M474" s="5">
        <v>420</v>
      </c>
      <c r="N474" s="5">
        <v>1143</v>
      </c>
    </row>
    <row r="475" spans="1:14">
      <c r="A475" s="5">
        <v>37088</v>
      </c>
      <c r="B475" s="49">
        <v>2288</v>
      </c>
      <c r="C475" s="53"/>
      <c r="D475" s="5">
        <v>37088</v>
      </c>
      <c r="E475" s="50">
        <v>2728</v>
      </c>
      <c r="F475" s="49">
        <v>2288</v>
      </c>
      <c r="G475" s="53"/>
      <c r="H475" s="5">
        <v>37088</v>
      </c>
      <c r="I475" s="5">
        <v>3183</v>
      </c>
      <c r="J475" s="5">
        <v>2288</v>
      </c>
      <c r="K475" s="13"/>
      <c r="L475" s="5">
        <v>37088</v>
      </c>
      <c r="M475" s="5">
        <v>2021</v>
      </c>
      <c r="N475" s="5">
        <v>2288</v>
      </c>
    </row>
    <row r="476" spans="1:14">
      <c r="A476" s="5">
        <v>39600</v>
      </c>
      <c r="B476" s="49">
        <v>496</v>
      </c>
      <c r="C476" s="53"/>
      <c r="D476" s="5">
        <v>39600</v>
      </c>
      <c r="E476" s="50">
        <v>572</v>
      </c>
      <c r="F476" s="49">
        <v>496</v>
      </c>
      <c r="G476" s="53"/>
      <c r="H476" s="5">
        <v>39600</v>
      </c>
      <c r="I476" s="5">
        <v>581</v>
      </c>
      <c r="J476" s="5">
        <v>496</v>
      </c>
      <c r="K476" s="13"/>
      <c r="L476" s="5">
        <v>39600</v>
      </c>
      <c r="M476" s="5">
        <v>167</v>
      </c>
      <c r="N476" s="5">
        <v>496</v>
      </c>
    </row>
    <row r="477" spans="1:14">
      <c r="A477" s="5">
        <v>5536</v>
      </c>
      <c r="B477" s="49">
        <v>1099</v>
      </c>
      <c r="C477" s="53"/>
      <c r="D477" s="5">
        <v>5536</v>
      </c>
      <c r="E477" s="50">
        <v>1141</v>
      </c>
      <c r="F477" s="49">
        <v>1099</v>
      </c>
      <c r="G477" s="53"/>
      <c r="H477" s="5">
        <v>5536</v>
      </c>
      <c r="I477" s="5">
        <v>1461</v>
      </c>
      <c r="J477" s="5">
        <v>1099</v>
      </c>
      <c r="K477" s="13"/>
      <c r="L477" s="5">
        <v>5536</v>
      </c>
      <c r="M477" s="5">
        <v>483</v>
      </c>
      <c r="N477" s="5">
        <v>1099</v>
      </c>
    </row>
    <row r="478" spans="1:14">
      <c r="A478" s="5">
        <v>6056</v>
      </c>
      <c r="B478" s="49">
        <v>1078</v>
      </c>
      <c r="C478" s="53"/>
      <c r="D478" s="5">
        <v>6056</v>
      </c>
      <c r="E478" s="50">
        <v>1117</v>
      </c>
      <c r="F478" s="49">
        <v>1078</v>
      </c>
      <c r="G478" s="53"/>
      <c r="H478" s="5">
        <v>6056</v>
      </c>
      <c r="I478" s="5">
        <v>1427</v>
      </c>
      <c r="J478" s="5">
        <v>1078</v>
      </c>
      <c r="K478" s="13"/>
      <c r="L478" s="5">
        <v>6056</v>
      </c>
      <c r="M478" s="5">
        <v>487</v>
      </c>
      <c r="N478" s="5">
        <v>1078</v>
      </c>
    </row>
    <row r="479" spans="1:14">
      <c r="A479" s="5">
        <v>11484</v>
      </c>
      <c r="B479" s="49">
        <v>1635</v>
      </c>
      <c r="C479" s="53"/>
      <c r="D479" s="5">
        <v>11484</v>
      </c>
      <c r="E479" s="50">
        <v>1762</v>
      </c>
      <c r="F479" s="49">
        <v>1635</v>
      </c>
      <c r="G479" s="53"/>
      <c r="H479" s="5">
        <v>11484</v>
      </c>
      <c r="I479" s="5">
        <v>2741</v>
      </c>
      <c r="J479" s="5">
        <v>1635</v>
      </c>
      <c r="K479" s="13"/>
      <c r="L479" s="5">
        <v>11484</v>
      </c>
      <c r="M479" s="5">
        <v>722</v>
      </c>
      <c r="N479" s="5">
        <v>1635</v>
      </c>
    </row>
    <row r="480" spans="1:14">
      <c r="A480" s="5">
        <v>4938</v>
      </c>
      <c r="B480" s="49">
        <v>63</v>
      </c>
      <c r="C480" s="53"/>
      <c r="D480" s="5">
        <v>4938</v>
      </c>
      <c r="E480" s="50">
        <v>66</v>
      </c>
      <c r="F480" s="49">
        <v>63</v>
      </c>
      <c r="G480" s="53"/>
      <c r="H480" s="5">
        <v>4938</v>
      </c>
      <c r="I480" s="5">
        <v>70</v>
      </c>
      <c r="J480" s="5">
        <v>63</v>
      </c>
      <c r="K480" s="13"/>
      <c r="L480" s="5">
        <v>4938</v>
      </c>
      <c r="M480" s="5">
        <v>59</v>
      </c>
      <c r="N480" s="5">
        <v>63</v>
      </c>
    </row>
    <row r="481" spans="1:14">
      <c r="A481" s="5">
        <v>66784</v>
      </c>
      <c r="B481" s="49">
        <v>2833</v>
      </c>
      <c r="C481" s="53"/>
      <c r="D481" s="5">
        <v>66784</v>
      </c>
      <c r="E481" s="50">
        <v>2969</v>
      </c>
      <c r="F481" s="49">
        <v>2833</v>
      </c>
      <c r="G481" s="53"/>
      <c r="H481" s="5">
        <v>66784</v>
      </c>
      <c r="I481" s="5">
        <v>3645</v>
      </c>
      <c r="J481" s="5">
        <v>2833</v>
      </c>
      <c r="K481" s="13"/>
      <c r="L481" s="5">
        <v>66784</v>
      </c>
      <c r="M481" s="5">
        <v>801</v>
      </c>
      <c r="N481" s="5">
        <v>2833</v>
      </c>
    </row>
    <row r="482" spans="1:14">
      <c r="A482" s="5">
        <v>5526</v>
      </c>
      <c r="B482" s="49">
        <v>1058</v>
      </c>
      <c r="C482" s="53"/>
      <c r="D482" s="5">
        <v>5526</v>
      </c>
      <c r="E482" s="50">
        <v>1096</v>
      </c>
      <c r="F482" s="49">
        <v>1058</v>
      </c>
      <c r="G482" s="53"/>
      <c r="H482" s="5">
        <v>5526</v>
      </c>
      <c r="I482" s="5">
        <v>1399</v>
      </c>
      <c r="J482" s="5">
        <v>1058</v>
      </c>
      <c r="K482" s="13"/>
      <c r="L482" s="5">
        <v>5526</v>
      </c>
      <c r="M482" s="5">
        <v>453</v>
      </c>
      <c r="N482" s="5">
        <v>1058</v>
      </c>
    </row>
    <row r="483" spans="1:14">
      <c r="A483" s="5">
        <v>5040</v>
      </c>
      <c r="B483" s="49">
        <v>1023</v>
      </c>
      <c r="C483" s="53"/>
      <c r="D483" s="5">
        <v>5040</v>
      </c>
      <c r="E483" s="50">
        <v>1062</v>
      </c>
      <c r="F483" s="49">
        <v>1023</v>
      </c>
      <c r="G483" s="53"/>
      <c r="H483" s="5">
        <v>5040</v>
      </c>
      <c r="I483" s="5">
        <v>1348</v>
      </c>
      <c r="J483" s="5">
        <v>1023</v>
      </c>
      <c r="K483" s="13"/>
      <c r="L483" s="5">
        <v>5040</v>
      </c>
      <c r="M483" s="5">
        <v>437</v>
      </c>
      <c r="N483" s="5">
        <v>1023</v>
      </c>
    </row>
    <row r="484" spans="1:14">
      <c r="A484" s="5">
        <v>5168</v>
      </c>
      <c r="B484" s="49">
        <v>59</v>
      </c>
      <c r="C484" s="53"/>
      <c r="D484" s="5">
        <v>5168</v>
      </c>
      <c r="E484" s="50">
        <v>66</v>
      </c>
      <c r="F484" s="49">
        <v>59</v>
      </c>
      <c r="G484" s="53"/>
      <c r="H484" s="5">
        <v>5168</v>
      </c>
      <c r="I484" s="5">
        <v>71</v>
      </c>
      <c r="J484" s="5">
        <v>59</v>
      </c>
      <c r="K484" s="13"/>
      <c r="L484" s="5">
        <v>5168</v>
      </c>
      <c r="M484" s="5">
        <v>58</v>
      </c>
      <c r="N484" s="5">
        <v>59</v>
      </c>
    </row>
    <row r="485" spans="1:14">
      <c r="A485" s="5">
        <v>5034</v>
      </c>
      <c r="B485" s="49">
        <v>993</v>
      </c>
      <c r="C485" s="53"/>
      <c r="D485" s="5">
        <v>5034</v>
      </c>
      <c r="E485" s="50">
        <v>1020</v>
      </c>
      <c r="F485" s="49">
        <v>993</v>
      </c>
      <c r="G485" s="53"/>
      <c r="H485" s="5">
        <v>5034</v>
      </c>
      <c r="I485" s="5">
        <v>1243</v>
      </c>
      <c r="J485" s="5">
        <v>993</v>
      </c>
      <c r="K485" s="13"/>
      <c r="L485" s="5">
        <v>5034</v>
      </c>
      <c r="M485" s="5">
        <v>440</v>
      </c>
      <c r="N485" s="5">
        <v>993</v>
      </c>
    </row>
    <row r="486" spans="1:14">
      <c r="A486" s="5">
        <v>4908</v>
      </c>
      <c r="B486" s="49">
        <v>937</v>
      </c>
      <c r="C486" s="53"/>
      <c r="D486" s="5">
        <v>4908</v>
      </c>
      <c r="E486" s="50">
        <v>957</v>
      </c>
      <c r="F486" s="49">
        <v>937</v>
      </c>
      <c r="G486" s="53"/>
      <c r="H486" s="5">
        <v>4908</v>
      </c>
      <c r="I486" s="5">
        <v>1153</v>
      </c>
      <c r="J486" s="5">
        <v>937</v>
      </c>
      <c r="K486" s="13"/>
      <c r="L486" s="5">
        <v>4908</v>
      </c>
      <c r="M486" s="5">
        <v>393</v>
      </c>
      <c r="N486" s="5">
        <v>937</v>
      </c>
    </row>
    <row r="487" spans="1:14">
      <c r="A487" s="5">
        <v>9700</v>
      </c>
      <c r="B487" s="49">
        <v>1271</v>
      </c>
      <c r="C487" s="53"/>
      <c r="D487" s="5">
        <v>9700</v>
      </c>
      <c r="E487" s="50">
        <v>1407</v>
      </c>
      <c r="F487" s="49">
        <v>1271</v>
      </c>
      <c r="G487" s="53"/>
      <c r="H487" s="5">
        <v>9700</v>
      </c>
      <c r="I487" s="5">
        <v>2007</v>
      </c>
      <c r="J487" s="5">
        <v>1271</v>
      </c>
      <c r="K487" s="13"/>
      <c r="L487" s="5">
        <v>9700</v>
      </c>
      <c r="M487" s="5">
        <v>660</v>
      </c>
      <c r="N487" s="5">
        <v>1271</v>
      </c>
    </row>
    <row r="488" spans="1:14">
      <c r="A488" s="5">
        <v>4800</v>
      </c>
      <c r="B488" s="49">
        <v>938</v>
      </c>
      <c r="C488" s="53"/>
      <c r="D488" s="5">
        <v>4800</v>
      </c>
      <c r="E488" s="50">
        <v>975</v>
      </c>
      <c r="F488" s="49">
        <v>938</v>
      </c>
      <c r="G488" s="53"/>
      <c r="H488" s="5">
        <v>4800</v>
      </c>
      <c r="I488" s="5">
        <v>1278</v>
      </c>
      <c r="J488" s="5">
        <v>938</v>
      </c>
      <c r="K488" s="13"/>
      <c r="L488" s="5">
        <v>4800</v>
      </c>
      <c r="M488" s="5">
        <v>432</v>
      </c>
      <c r="N488" s="5">
        <v>938</v>
      </c>
    </row>
    <row r="489" spans="1:14">
      <c r="A489" s="5">
        <v>5280</v>
      </c>
      <c r="B489" s="49">
        <v>911</v>
      </c>
      <c r="C489" s="53"/>
      <c r="D489" s="5">
        <v>5280</v>
      </c>
      <c r="E489" s="50">
        <v>951</v>
      </c>
      <c r="F489" s="49">
        <v>911</v>
      </c>
      <c r="G489" s="53"/>
      <c r="H489" s="5">
        <v>5280</v>
      </c>
      <c r="I489" s="5">
        <v>1237</v>
      </c>
      <c r="J489" s="5">
        <v>911</v>
      </c>
      <c r="K489" s="13"/>
      <c r="L489" s="5">
        <v>5280</v>
      </c>
      <c r="M489" s="5">
        <v>431</v>
      </c>
      <c r="N489" s="5">
        <v>911</v>
      </c>
    </row>
    <row r="490" spans="1:14">
      <c r="A490" s="5">
        <v>6184</v>
      </c>
      <c r="B490" s="49">
        <v>901</v>
      </c>
      <c r="C490" s="53"/>
      <c r="D490" s="5">
        <v>6184</v>
      </c>
      <c r="E490" s="50">
        <v>956</v>
      </c>
      <c r="F490" s="49">
        <v>901</v>
      </c>
      <c r="G490" s="53"/>
      <c r="H490" s="5">
        <v>6184</v>
      </c>
      <c r="I490" s="5">
        <v>1140</v>
      </c>
      <c r="J490" s="5">
        <v>901</v>
      </c>
      <c r="K490" s="13"/>
      <c r="L490" s="5">
        <v>6184</v>
      </c>
      <c r="M490" s="5">
        <v>437</v>
      </c>
      <c r="N490" s="5">
        <v>901</v>
      </c>
    </row>
    <row r="491" spans="1:14">
      <c r="A491" s="5">
        <v>45920</v>
      </c>
      <c r="B491" s="49">
        <v>655</v>
      </c>
      <c r="C491" s="53"/>
      <c r="D491" s="5">
        <v>45920</v>
      </c>
      <c r="E491" s="50">
        <v>753</v>
      </c>
      <c r="F491" s="49">
        <v>655</v>
      </c>
      <c r="G491" s="53"/>
      <c r="H491" s="5">
        <v>45920</v>
      </c>
      <c r="I491" s="5">
        <v>763</v>
      </c>
      <c r="J491" s="5">
        <v>655</v>
      </c>
      <c r="K491" s="13"/>
      <c r="L491" s="5">
        <v>45920</v>
      </c>
      <c r="M491" s="5">
        <v>220</v>
      </c>
      <c r="N491" s="5">
        <v>655</v>
      </c>
    </row>
    <row r="492" spans="1:14">
      <c r="A492" s="5">
        <v>8412</v>
      </c>
      <c r="B492" s="49">
        <v>1111</v>
      </c>
      <c r="C492" s="53"/>
      <c r="D492" s="5">
        <v>8412</v>
      </c>
      <c r="E492" s="50">
        <v>1179</v>
      </c>
      <c r="F492" s="49">
        <v>1111</v>
      </c>
      <c r="G492" s="53"/>
      <c r="H492" s="5">
        <v>8412</v>
      </c>
      <c r="I492" s="5">
        <v>1632</v>
      </c>
      <c r="J492" s="5">
        <v>1111</v>
      </c>
      <c r="K492" s="13"/>
      <c r="L492" s="5">
        <v>8412</v>
      </c>
      <c r="M492" s="5">
        <v>699</v>
      </c>
      <c r="N492" s="5">
        <v>1111</v>
      </c>
    </row>
    <row r="493" spans="1:14">
      <c r="A493" s="5">
        <v>5400</v>
      </c>
      <c r="B493" s="49">
        <v>756</v>
      </c>
      <c r="C493" s="53"/>
      <c r="D493" s="5">
        <v>5400</v>
      </c>
      <c r="E493" s="50">
        <v>810</v>
      </c>
      <c r="F493" s="49">
        <v>756</v>
      </c>
      <c r="G493" s="53"/>
      <c r="H493" s="5">
        <v>5400</v>
      </c>
      <c r="I493" s="5">
        <v>1003</v>
      </c>
      <c r="J493" s="5">
        <v>756</v>
      </c>
      <c r="K493" s="13"/>
      <c r="L493" s="5">
        <v>5400</v>
      </c>
      <c r="M493" s="5">
        <v>422</v>
      </c>
      <c r="N493" s="5">
        <v>756</v>
      </c>
    </row>
    <row r="494" spans="1:14">
      <c r="A494" s="5">
        <v>4684</v>
      </c>
      <c r="B494" s="49">
        <v>708</v>
      </c>
      <c r="C494" s="53"/>
      <c r="D494" s="5">
        <v>4684</v>
      </c>
      <c r="E494" s="50">
        <v>733</v>
      </c>
      <c r="F494" s="49">
        <v>708</v>
      </c>
      <c r="G494" s="53"/>
      <c r="H494" s="5">
        <v>4684</v>
      </c>
      <c r="I494" s="5">
        <v>985</v>
      </c>
      <c r="J494" s="5">
        <v>708</v>
      </c>
      <c r="K494" s="13"/>
      <c r="L494" s="5">
        <v>4684</v>
      </c>
      <c r="M494" s="5">
        <v>392</v>
      </c>
      <c r="N494" s="5">
        <v>708</v>
      </c>
    </row>
    <row r="495" spans="1:14">
      <c r="A495" s="5">
        <v>3480</v>
      </c>
      <c r="B495" s="49">
        <v>508</v>
      </c>
      <c r="C495" s="53"/>
      <c r="D495" s="5">
        <v>3480</v>
      </c>
      <c r="E495" s="50">
        <v>537</v>
      </c>
      <c r="F495" s="49">
        <v>508</v>
      </c>
      <c r="G495" s="53"/>
      <c r="H495" s="5">
        <v>3480</v>
      </c>
      <c r="I495" s="5">
        <v>687</v>
      </c>
      <c r="J495" s="5">
        <v>508</v>
      </c>
      <c r="K495" s="13"/>
      <c r="L495" s="5">
        <v>3480</v>
      </c>
      <c r="M495" s="5">
        <v>301</v>
      </c>
      <c r="N495" s="5">
        <v>508</v>
      </c>
    </row>
    <row r="496" spans="1:14">
      <c r="A496" s="5">
        <v>3778</v>
      </c>
      <c r="B496" s="49">
        <v>572</v>
      </c>
      <c r="C496" s="53"/>
      <c r="D496" s="5">
        <v>3778</v>
      </c>
      <c r="E496" s="50">
        <v>625</v>
      </c>
      <c r="F496" s="49">
        <v>572</v>
      </c>
      <c r="G496" s="53"/>
      <c r="H496" s="5">
        <v>3778</v>
      </c>
      <c r="I496" s="5">
        <v>795</v>
      </c>
      <c r="J496" s="5">
        <v>572</v>
      </c>
      <c r="K496" s="13"/>
      <c r="L496" s="5">
        <v>3778</v>
      </c>
      <c r="M496" s="5">
        <v>363</v>
      </c>
      <c r="N496" s="5">
        <v>572</v>
      </c>
    </row>
    <row r="497" spans="1:14">
      <c r="A497" s="5">
        <v>4156</v>
      </c>
      <c r="B497" s="49">
        <v>574</v>
      </c>
      <c r="C497" s="53"/>
      <c r="D497" s="5">
        <v>4156</v>
      </c>
      <c r="E497" s="50">
        <v>626</v>
      </c>
      <c r="F497" s="49">
        <v>574</v>
      </c>
      <c r="G497" s="53"/>
      <c r="H497" s="5">
        <v>4156</v>
      </c>
      <c r="I497" s="5">
        <v>832</v>
      </c>
      <c r="J497" s="5">
        <v>574</v>
      </c>
      <c r="K497" s="13"/>
      <c r="L497" s="5">
        <v>4156</v>
      </c>
      <c r="M497" s="5">
        <v>370</v>
      </c>
      <c r="N497" s="5">
        <v>574</v>
      </c>
    </row>
    <row r="498" spans="1:14">
      <c r="A498" s="5">
        <v>4188</v>
      </c>
      <c r="B498" s="49">
        <v>524</v>
      </c>
      <c r="C498" s="53"/>
      <c r="D498" s="5">
        <v>4188</v>
      </c>
      <c r="E498" s="50">
        <v>564</v>
      </c>
      <c r="F498" s="49">
        <v>524</v>
      </c>
      <c r="G498" s="53"/>
      <c r="H498" s="5">
        <v>4188</v>
      </c>
      <c r="I498" s="5">
        <v>743</v>
      </c>
      <c r="J498" s="5">
        <v>524</v>
      </c>
      <c r="K498" s="13"/>
      <c r="L498" s="5">
        <v>4188</v>
      </c>
      <c r="M498" s="5">
        <v>316</v>
      </c>
      <c r="N498" s="5">
        <v>524</v>
      </c>
    </row>
  </sheetData>
  <mergeCells count="4">
    <mergeCell ref="A1:B1"/>
    <mergeCell ref="D1:F1"/>
    <mergeCell ref="H1:J1"/>
    <mergeCell ref="L1:N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07F9-E781-D048-A8BE-EF1D3BFAC8B8}">
  <dimension ref="A1:R498"/>
  <sheetViews>
    <sheetView zoomScale="75" workbookViewId="0">
      <selection activeCell="L17" sqref="L17"/>
    </sheetView>
  </sheetViews>
  <sheetFormatPr baseColWidth="10" defaultRowHeight="16"/>
  <sheetData>
    <row r="1" spans="1:18">
      <c r="A1" s="71" t="s">
        <v>44</v>
      </c>
      <c r="B1" s="72"/>
      <c r="D1" s="71" t="s">
        <v>88</v>
      </c>
      <c r="E1" s="81"/>
      <c r="F1" s="72"/>
      <c r="H1" s="71" t="s">
        <v>84</v>
      </c>
      <c r="I1" s="81"/>
      <c r="J1" s="72"/>
      <c r="L1" s="71" t="s">
        <v>85</v>
      </c>
      <c r="M1" s="81"/>
      <c r="N1" s="72"/>
    </row>
    <row r="2" spans="1:18">
      <c r="A2" s="5" t="s">
        <v>6</v>
      </c>
      <c r="B2" s="49" t="s">
        <v>107</v>
      </c>
      <c r="C2" s="53"/>
      <c r="D2" s="5" t="s">
        <v>2</v>
      </c>
      <c r="E2" s="5" t="s">
        <v>6</v>
      </c>
      <c r="F2" s="49" t="s">
        <v>107</v>
      </c>
      <c r="G2" s="53"/>
      <c r="H2" s="5" t="s">
        <v>6</v>
      </c>
      <c r="I2" s="5" t="s">
        <v>4</v>
      </c>
      <c r="J2" s="5" t="s">
        <v>107</v>
      </c>
      <c r="K2" s="13"/>
      <c r="L2" s="5" t="s">
        <v>6</v>
      </c>
      <c r="M2" s="5" t="s">
        <v>7</v>
      </c>
      <c r="N2" s="5" t="s">
        <v>107</v>
      </c>
      <c r="P2" s="37">
        <f t="array" ref="P2:Q6">LINEST(B3:B498,A3:A498,TRUE,TRUE)</f>
        <v>5.767572056329083E-2</v>
      </c>
      <c r="Q2" s="39">
        <v>421.06220697346464</v>
      </c>
    </row>
    <row r="3" spans="1:18">
      <c r="A3" s="5">
        <v>1640</v>
      </c>
      <c r="B3" s="49">
        <v>109</v>
      </c>
      <c r="C3" s="53"/>
      <c r="D3" s="5">
        <v>178</v>
      </c>
      <c r="E3" s="5">
        <v>1640</v>
      </c>
      <c r="F3" s="49">
        <v>109</v>
      </c>
      <c r="G3" s="53"/>
      <c r="H3" s="5">
        <v>1640</v>
      </c>
      <c r="I3" s="5">
        <v>159</v>
      </c>
      <c r="J3" s="5">
        <v>109</v>
      </c>
      <c r="K3" s="13"/>
      <c r="L3" s="5">
        <v>1640</v>
      </c>
      <c r="M3" s="5">
        <v>119</v>
      </c>
      <c r="N3" s="5">
        <v>109</v>
      </c>
      <c r="P3" s="31">
        <v>4.4725816997571695E-3</v>
      </c>
      <c r="Q3" s="32">
        <v>45.410130898144864</v>
      </c>
    </row>
    <row r="4" spans="1:18">
      <c r="A4" s="5">
        <v>6112</v>
      </c>
      <c r="B4" s="49">
        <v>1361</v>
      </c>
      <c r="C4" s="53"/>
      <c r="D4" s="5">
        <v>1457</v>
      </c>
      <c r="E4" s="5">
        <v>6112</v>
      </c>
      <c r="F4" s="49">
        <v>1361</v>
      </c>
      <c r="G4" s="53"/>
      <c r="H4" s="5">
        <v>6112</v>
      </c>
      <c r="I4" s="5">
        <v>1674</v>
      </c>
      <c r="J4" s="5">
        <v>1361</v>
      </c>
      <c r="K4" s="13"/>
      <c r="L4" s="5">
        <v>6112</v>
      </c>
      <c r="M4" s="5">
        <v>1108</v>
      </c>
      <c r="N4" s="5">
        <v>1361</v>
      </c>
      <c r="P4" s="31">
        <v>0.2518453444141795</v>
      </c>
      <c r="Q4" s="32">
        <v>765.72601129942996</v>
      </c>
    </row>
    <row r="5" spans="1:18">
      <c r="A5" s="5">
        <v>1503</v>
      </c>
      <c r="B5" s="49">
        <v>113</v>
      </c>
      <c r="C5" s="53"/>
      <c r="D5" s="5">
        <v>177</v>
      </c>
      <c r="E5" s="5">
        <v>1503</v>
      </c>
      <c r="F5" s="49">
        <v>113</v>
      </c>
      <c r="G5" s="53"/>
      <c r="H5" s="5">
        <v>1503</v>
      </c>
      <c r="I5" s="5">
        <v>154</v>
      </c>
      <c r="J5" s="5">
        <v>113</v>
      </c>
      <c r="K5" s="13"/>
      <c r="L5" s="5">
        <v>1503</v>
      </c>
      <c r="M5" s="5">
        <v>132</v>
      </c>
      <c r="N5" s="5">
        <v>113</v>
      </c>
      <c r="P5" s="31">
        <v>166.29128644957484</v>
      </c>
      <c r="Q5" s="32">
        <v>494</v>
      </c>
    </row>
    <row r="6" spans="1:18">
      <c r="A6" s="5">
        <v>32048</v>
      </c>
      <c r="B6" s="49">
        <v>790</v>
      </c>
      <c r="C6" s="53"/>
      <c r="D6" s="5">
        <v>2211</v>
      </c>
      <c r="E6" s="5">
        <v>32048</v>
      </c>
      <c r="F6" s="49">
        <v>790</v>
      </c>
      <c r="G6" s="53"/>
      <c r="H6" s="5">
        <v>32048</v>
      </c>
      <c r="I6" s="5">
        <v>1119</v>
      </c>
      <c r="J6" s="5">
        <v>790</v>
      </c>
      <c r="K6" s="13"/>
      <c r="L6" s="5">
        <v>32048</v>
      </c>
      <c r="M6" s="5">
        <v>1386</v>
      </c>
      <c r="N6" s="5">
        <v>790</v>
      </c>
      <c r="P6" s="33">
        <v>97502621.673354328</v>
      </c>
      <c r="Q6" s="35">
        <v>289650144.24398416</v>
      </c>
    </row>
    <row r="7" spans="1:18">
      <c r="A7" s="5">
        <v>3200</v>
      </c>
      <c r="B7" s="49">
        <v>410</v>
      </c>
      <c r="C7" s="53"/>
      <c r="D7" s="5">
        <v>671</v>
      </c>
      <c r="E7" s="5">
        <v>3200</v>
      </c>
      <c r="F7" s="49">
        <v>410</v>
      </c>
      <c r="G7" s="53"/>
      <c r="H7" s="5">
        <v>3200</v>
      </c>
      <c r="I7" s="5">
        <v>580</v>
      </c>
      <c r="J7" s="5">
        <v>410</v>
      </c>
      <c r="K7" s="13"/>
      <c r="L7" s="5">
        <v>3200</v>
      </c>
      <c r="M7" s="5">
        <v>396</v>
      </c>
      <c r="N7" s="5">
        <v>410</v>
      </c>
    </row>
    <row r="8" spans="1:18">
      <c r="A8" s="5">
        <v>7852</v>
      </c>
      <c r="B8" s="49">
        <v>1073</v>
      </c>
      <c r="C8" s="53"/>
      <c r="D8" s="5">
        <v>1191</v>
      </c>
      <c r="E8" s="5">
        <v>7852</v>
      </c>
      <c r="F8" s="49">
        <v>1073</v>
      </c>
      <c r="G8" s="53"/>
      <c r="H8" s="5">
        <v>7852</v>
      </c>
      <c r="I8" s="5">
        <v>1389</v>
      </c>
      <c r="J8" s="5">
        <v>1073</v>
      </c>
      <c r="K8" s="13"/>
      <c r="L8" s="5">
        <v>7852</v>
      </c>
      <c r="M8" s="5">
        <v>1016</v>
      </c>
      <c r="N8" s="5">
        <v>1073</v>
      </c>
      <c r="P8" s="17"/>
      <c r="Q8" s="17"/>
      <c r="R8" s="17"/>
    </row>
    <row r="9" spans="1:18">
      <c r="A9" s="5">
        <v>9328</v>
      </c>
      <c r="B9" s="49">
        <v>265</v>
      </c>
      <c r="C9" s="53"/>
      <c r="D9" s="5">
        <v>481</v>
      </c>
      <c r="E9" s="5">
        <v>9328</v>
      </c>
      <c r="F9" s="49">
        <v>265</v>
      </c>
      <c r="G9" s="53"/>
      <c r="H9" s="5">
        <v>9328</v>
      </c>
      <c r="I9" s="5">
        <v>364</v>
      </c>
      <c r="J9" s="5">
        <v>265</v>
      </c>
      <c r="K9" s="13"/>
      <c r="L9" s="5">
        <v>9328</v>
      </c>
      <c r="M9" s="5">
        <v>379</v>
      </c>
      <c r="N9" s="5">
        <v>265</v>
      </c>
      <c r="P9" s="37">
        <f t="array" ref="P9:R13">LINEST(F3:F498,D3:E498,TRUE,TRUE)</f>
        <v>-1.6317956923041537E-2</v>
      </c>
      <c r="Q9" s="38">
        <v>0.94523845908837778</v>
      </c>
      <c r="R9" s="39">
        <v>36.433769514169569</v>
      </c>
    </row>
    <row r="10" spans="1:18">
      <c r="A10" s="5">
        <v>11056</v>
      </c>
      <c r="B10" s="49">
        <v>232</v>
      </c>
      <c r="C10" s="53"/>
      <c r="D10" s="5">
        <v>537</v>
      </c>
      <c r="E10" s="5">
        <v>11056</v>
      </c>
      <c r="F10" s="49">
        <v>232</v>
      </c>
      <c r="G10" s="53"/>
      <c r="H10" s="5">
        <v>11056</v>
      </c>
      <c r="I10" s="5">
        <v>305</v>
      </c>
      <c r="J10" s="5">
        <v>232</v>
      </c>
      <c r="K10" s="13"/>
      <c r="L10" s="5">
        <v>11056</v>
      </c>
      <c r="M10" s="5">
        <v>422</v>
      </c>
      <c r="N10" s="5">
        <v>232</v>
      </c>
      <c r="P10" s="31">
        <v>1.4633592525600484E-3</v>
      </c>
      <c r="Q10" s="13">
        <v>1.1410706251754148E-2</v>
      </c>
      <c r="R10" s="32">
        <v>12.651353379557619</v>
      </c>
    </row>
    <row r="11" spans="1:18">
      <c r="A11" s="5">
        <v>7912</v>
      </c>
      <c r="B11" s="49">
        <v>1407</v>
      </c>
      <c r="C11" s="53"/>
      <c r="D11" s="5">
        <v>1530</v>
      </c>
      <c r="E11" s="5">
        <v>7912</v>
      </c>
      <c r="F11" s="49">
        <v>1407</v>
      </c>
      <c r="G11" s="53"/>
      <c r="H11" s="5">
        <v>7912</v>
      </c>
      <c r="I11" s="5">
        <v>1692</v>
      </c>
      <c r="J11" s="5">
        <v>1407</v>
      </c>
      <c r="K11" s="13"/>
      <c r="L11" s="5">
        <v>7912</v>
      </c>
      <c r="M11" s="5">
        <v>1250</v>
      </c>
      <c r="N11" s="5">
        <v>1407</v>
      </c>
      <c r="P11" s="31">
        <v>0.94985252254676944</v>
      </c>
      <c r="Q11" s="13">
        <v>198.4459634390804</v>
      </c>
      <c r="R11" s="32" t="e">
        <v>#N/A</v>
      </c>
    </row>
    <row r="12" spans="1:18">
      <c r="A12" s="5">
        <v>2324</v>
      </c>
      <c r="B12" s="49">
        <v>183</v>
      </c>
      <c r="C12" s="53"/>
      <c r="D12" s="5">
        <v>280</v>
      </c>
      <c r="E12" s="5">
        <v>2324</v>
      </c>
      <c r="F12" s="49">
        <v>183</v>
      </c>
      <c r="G12" s="53"/>
      <c r="H12" s="5">
        <v>2324</v>
      </c>
      <c r="I12" s="5">
        <v>250</v>
      </c>
      <c r="J12" s="5">
        <v>183</v>
      </c>
      <c r="K12" s="13"/>
      <c r="L12" s="5">
        <v>2324</v>
      </c>
      <c r="M12" s="5">
        <v>199</v>
      </c>
      <c r="N12" s="5">
        <v>183</v>
      </c>
      <c r="P12" s="31">
        <v>4669.0014871863787</v>
      </c>
      <c r="Q12" s="13">
        <v>493</v>
      </c>
      <c r="R12" s="32" t="e">
        <v>#N/A</v>
      </c>
    </row>
    <row r="13" spans="1:18">
      <c r="A13" s="5">
        <v>18952</v>
      </c>
      <c r="B13" s="49">
        <v>4100</v>
      </c>
      <c r="C13" s="53"/>
      <c r="D13" s="5">
        <v>4258</v>
      </c>
      <c r="E13" s="5">
        <v>18952</v>
      </c>
      <c r="F13" s="49">
        <v>4100</v>
      </c>
      <c r="G13" s="53"/>
      <c r="H13" s="5">
        <v>18952</v>
      </c>
      <c r="I13" s="5">
        <v>4540</v>
      </c>
      <c r="J13" s="5">
        <v>4100</v>
      </c>
      <c r="K13" s="13"/>
      <c r="L13" s="5">
        <v>18952</v>
      </c>
      <c r="M13" s="5">
        <v>3798</v>
      </c>
      <c r="N13" s="5">
        <v>4100</v>
      </c>
      <c r="P13" s="33">
        <v>367738031.31754291</v>
      </c>
      <c r="Q13" s="34">
        <v>19414734.599795561</v>
      </c>
      <c r="R13" s="35" t="e">
        <v>#N/A</v>
      </c>
    </row>
    <row r="14" spans="1:18">
      <c r="A14" s="5">
        <v>2174</v>
      </c>
      <c r="B14" s="49">
        <v>127</v>
      </c>
      <c r="C14" s="53"/>
      <c r="D14" s="5">
        <v>208</v>
      </c>
      <c r="E14" s="5">
        <v>2174</v>
      </c>
      <c r="F14" s="49">
        <v>127</v>
      </c>
      <c r="G14" s="53"/>
      <c r="H14" s="5">
        <v>2174</v>
      </c>
      <c r="I14" s="5">
        <v>145</v>
      </c>
      <c r="J14" s="5">
        <v>127</v>
      </c>
      <c r="K14" s="13"/>
      <c r="L14" s="5">
        <v>2174</v>
      </c>
      <c r="M14" s="5">
        <v>165</v>
      </c>
      <c r="N14" s="5">
        <v>127</v>
      </c>
    </row>
    <row r="15" spans="1:18">
      <c r="A15" s="5">
        <v>2072</v>
      </c>
      <c r="B15" s="49">
        <v>115</v>
      </c>
      <c r="C15" s="53"/>
      <c r="D15" s="5">
        <v>193</v>
      </c>
      <c r="E15" s="5">
        <v>2072</v>
      </c>
      <c r="F15" s="49">
        <v>115</v>
      </c>
      <c r="G15" s="53"/>
      <c r="H15" s="5">
        <v>2072</v>
      </c>
      <c r="I15" s="5">
        <v>133</v>
      </c>
      <c r="J15" s="5">
        <v>115</v>
      </c>
      <c r="K15" s="13"/>
      <c r="L15" s="5">
        <v>2072</v>
      </c>
      <c r="M15" s="5">
        <v>152</v>
      </c>
      <c r="N15" s="5">
        <v>115</v>
      </c>
    </row>
    <row r="16" spans="1:18">
      <c r="A16" s="5">
        <v>1917</v>
      </c>
      <c r="B16" s="49">
        <v>134</v>
      </c>
      <c r="C16" s="53"/>
      <c r="D16" s="5">
        <v>249</v>
      </c>
      <c r="E16" s="5">
        <v>1917</v>
      </c>
      <c r="F16" s="49">
        <v>134</v>
      </c>
      <c r="G16" s="53"/>
      <c r="H16" s="5">
        <v>1917</v>
      </c>
      <c r="I16" s="5">
        <v>168</v>
      </c>
      <c r="J16" s="5">
        <v>134</v>
      </c>
      <c r="K16" s="13"/>
      <c r="L16" s="5">
        <v>1917</v>
      </c>
      <c r="M16" s="5">
        <v>183</v>
      </c>
      <c r="N16" s="5">
        <v>134</v>
      </c>
      <c r="P16" s="37">
        <f t="array" ref="P16:R20">LINEST(J3:J498,H3:I498,TRUE,TRUE)</f>
        <v>0.26622443086035047</v>
      </c>
      <c r="Q16" s="38">
        <v>3.3169168033598817E-2</v>
      </c>
      <c r="R16" s="39">
        <v>204.3509855141566</v>
      </c>
    </row>
    <row r="17" spans="1:18">
      <c r="A17" s="5">
        <v>19312</v>
      </c>
      <c r="B17" s="49">
        <v>337</v>
      </c>
      <c r="C17" s="53"/>
      <c r="D17" s="5">
        <v>887</v>
      </c>
      <c r="E17" s="5">
        <v>19312</v>
      </c>
      <c r="F17" s="49">
        <v>337</v>
      </c>
      <c r="G17" s="53"/>
      <c r="H17" s="5">
        <v>19312</v>
      </c>
      <c r="I17" s="5">
        <v>417</v>
      </c>
      <c r="J17" s="5">
        <v>337</v>
      </c>
      <c r="K17" s="13"/>
      <c r="L17" s="5">
        <v>19312</v>
      </c>
      <c r="M17" s="5">
        <v>684</v>
      </c>
      <c r="N17" s="5">
        <v>337</v>
      </c>
      <c r="P17" s="31">
        <v>1.3901867533727234E-2</v>
      </c>
      <c r="Q17" s="13">
        <v>3.6237912350779336E-3</v>
      </c>
      <c r="R17" s="32">
        <v>36.234313144529494</v>
      </c>
    </row>
    <row r="18" spans="1:18">
      <c r="A18" s="5">
        <v>8548</v>
      </c>
      <c r="B18" s="49">
        <v>1209</v>
      </c>
      <c r="C18" s="53"/>
      <c r="D18" s="5">
        <v>1264</v>
      </c>
      <c r="E18" s="5">
        <v>8548</v>
      </c>
      <c r="F18" s="49">
        <v>1209</v>
      </c>
      <c r="G18" s="53"/>
      <c r="H18" s="5">
        <v>8548</v>
      </c>
      <c r="I18" s="5">
        <v>1425</v>
      </c>
      <c r="J18" s="5">
        <v>1209</v>
      </c>
      <c r="K18" s="13"/>
      <c r="L18" s="5">
        <v>8548</v>
      </c>
      <c r="M18" s="5">
        <v>1162</v>
      </c>
      <c r="N18" s="5">
        <v>1209</v>
      </c>
      <c r="P18" s="31">
        <v>0.57098260165074444</v>
      </c>
      <c r="Q18" s="13">
        <v>580.43711652731633</v>
      </c>
      <c r="R18" s="32" t="e">
        <v>#N/A</v>
      </c>
    </row>
    <row r="19" spans="1:18">
      <c r="A19" s="5">
        <v>1050</v>
      </c>
      <c r="B19" s="49">
        <v>123</v>
      </c>
      <c r="C19" s="53"/>
      <c r="D19" s="5">
        <v>163</v>
      </c>
      <c r="E19" s="5">
        <v>1050</v>
      </c>
      <c r="F19" s="49">
        <v>123</v>
      </c>
      <c r="G19" s="53"/>
      <c r="H19" s="5">
        <v>1050</v>
      </c>
      <c r="I19" s="5">
        <v>148</v>
      </c>
      <c r="J19" s="5">
        <v>123</v>
      </c>
      <c r="K19" s="13"/>
      <c r="L19" s="5">
        <v>1050</v>
      </c>
      <c r="M19" s="5">
        <v>123</v>
      </c>
      <c r="N19" s="5">
        <v>123</v>
      </c>
      <c r="P19" s="31">
        <v>328.06877261497135</v>
      </c>
      <c r="Q19" s="13">
        <v>493</v>
      </c>
      <c r="R19" s="32" t="e">
        <v>#N/A</v>
      </c>
    </row>
    <row r="20" spans="1:18">
      <c r="A20" s="5">
        <v>39776</v>
      </c>
      <c r="B20" s="49">
        <v>1103</v>
      </c>
      <c r="C20" s="53"/>
      <c r="D20" s="5">
        <v>1706</v>
      </c>
      <c r="E20" s="5">
        <v>39776</v>
      </c>
      <c r="F20" s="49">
        <v>1103</v>
      </c>
      <c r="G20" s="53"/>
      <c r="H20" s="5">
        <v>39776</v>
      </c>
      <c r="I20" s="5">
        <v>1655</v>
      </c>
      <c r="J20" s="5">
        <v>1103</v>
      </c>
      <c r="K20" s="13"/>
      <c r="L20" s="5">
        <v>39776</v>
      </c>
      <c r="M20" s="5">
        <v>1307</v>
      </c>
      <c r="N20" s="5">
        <v>1103</v>
      </c>
      <c r="P20" s="33">
        <v>221057493.51976359</v>
      </c>
      <c r="Q20" s="34">
        <v>166095272.3975749</v>
      </c>
      <c r="R20" s="35" t="e">
        <v>#N/A</v>
      </c>
    </row>
    <row r="21" spans="1:18">
      <c r="A21" s="5">
        <v>2410</v>
      </c>
      <c r="B21" s="49">
        <v>86</v>
      </c>
      <c r="C21" s="53"/>
      <c r="D21" s="5">
        <v>130</v>
      </c>
      <c r="E21" s="5">
        <v>2410</v>
      </c>
      <c r="F21" s="49">
        <v>86</v>
      </c>
      <c r="G21" s="53"/>
      <c r="H21" s="5">
        <v>2410</v>
      </c>
      <c r="I21" s="5">
        <v>112</v>
      </c>
      <c r="J21" s="5">
        <v>86</v>
      </c>
      <c r="K21" s="13"/>
      <c r="L21" s="5">
        <v>2410</v>
      </c>
      <c r="M21" s="5">
        <v>101</v>
      </c>
      <c r="N21" s="5">
        <v>86</v>
      </c>
    </row>
    <row r="22" spans="1:18">
      <c r="A22" s="5">
        <v>1161</v>
      </c>
      <c r="B22" s="49">
        <v>88</v>
      </c>
      <c r="C22" s="53"/>
      <c r="D22" s="5">
        <v>121</v>
      </c>
      <c r="E22" s="5">
        <v>1161</v>
      </c>
      <c r="F22" s="49">
        <v>88</v>
      </c>
      <c r="G22" s="53"/>
      <c r="H22" s="5">
        <v>1161</v>
      </c>
      <c r="I22" s="5">
        <v>111</v>
      </c>
      <c r="J22" s="5">
        <v>88</v>
      </c>
      <c r="K22" s="13"/>
      <c r="L22" s="5">
        <v>1161</v>
      </c>
      <c r="M22" s="5">
        <v>100</v>
      </c>
      <c r="N22" s="5">
        <v>88</v>
      </c>
    </row>
    <row r="23" spans="1:18">
      <c r="A23" s="5">
        <v>1963</v>
      </c>
      <c r="B23" s="49">
        <v>142</v>
      </c>
      <c r="C23" s="53"/>
      <c r="D23" s="5">
        <v>200</v>
      </c>
      <c r="E23" s="5">
        <v>1963</v>
      </c>
      <c r="F23" s="49">
        <v>142</v>
      </c>
      <c r="G23" s="53"/>
      <c r="H23" s="5">
        <v>1963</v>
      </c>
      <c r="I23" s="5">
        <v>184</v>
      </c>
      <c r="J23" s="5">
        <v>142</v>
      </c>
      <c r="K23" s="13"/>
      <c r="L23" s="5">
        <v>1963</v>
      </c>
      <c r="M23" s="5">
        <v>157</v>
      </c>
      <c r="N23" s="5">
        <v>142</v>
      </c>
      <c r="P23" s="37">
        <f t="array" ref="P23:R27">LINEST(N3:N498,L3:M498,TRUE,TRUE)</f>
        <v>1.2097407360386305</v>
      </c>
      <c r="Q23" s="38">
        <v>-4.7859877682285175E-3</v>
      </c>
      <c r="R23" s="39">
        <v>93.115912422121596</v>
      </c>
    </row>
    <row r="24" spans="1:18">
      <c r="A24" s="5">
        <v>1172</v>
      </c>
      <c r="B24" s="49">
        <v>15</v>
      </c>
      <c r="C24" s="53"/>
      <c r="D24" s="5">
        <v>15</v>
      </c>
      <c r="E24" s="5">
        <v>1172</v>
      </c>
      <c r="F24" s="49">
        <v>15</v>
      </c>
      <c r="G24" s="53"/>
      <c r="H24" s="5">
        <v>1172</v>
      </c>
      <c r="I24" s="5">
        <v>20</v>
      </c>
      <c r="J24" s="5">
        <v>15</v>
      </c>
      <c r="K24" s="13"/>
      <c r="L24" s="5">
        <v>1172</v>
      </c>
      <c r="M24" s="5">
        <v>15</v>
      </c>
      <c r="N24" s="5">
        <v>15</v>
      </c>
      <c r="P24" s="31">
        <v>4.9514949155142193E-2</v>
      </c>
      <c r="Q24" s="13">
        <v>3.9500375718960314E-3</v>
      </c>
      <c r="R24" s="32">
        <v>33.388702796100745</v>
      </c>
    </row>
    <row r="25" spans="1:18">
      <c r="A25" s="5">
        <v>3100</v>
      </c>
      <c r="B25" s="49">
        <v>104</v>
      </c>
      <c r="C25" s="53"/>
      <c r="D25" s="5">
        <v>118</v>
      </c>
      <c r="E25" s="5">
        <v>3100</v>
      </c>
      <c r="F25" s="49">
        <v>104</v>
      </c>
      <c r="G25" s="53"/>
      <c r="H25" s="5">
        <v>3100</v>
      </c>
      <c r="I25" s="5">
        <v>130</v>
      </c>
      <c r="J25" s="5">
        <v>104</v>
      </c>
      <c r="K25" s="13"/>
      <c r="L25" s="5">
        <v>3100</v>
      </c>
      <c r="M25" s="5">
        <v>106</v>
      </c>
      <c r="N25" s="5">
        <v>104</v>
      </c>
      <c r="P25" s="31">
        <v>0.66158782620548939</v>
      </c>
      <c r="Q25" s="13">
        <v>515.51429470178027</v>
      </c>
      <c r="R25" s="32" t="e">
        <v>#N/A</v>
      </c>
    </row>
    <row r="26" spans="1:18">
      <c r="A26" s="5">
        <v>1621</v>
      </c>
      <c r="B26" s="49">
        <v>118</v>
      </c>
      <c r="C26" s="53"/>
      <c r="D26" s="5">
        <v>176</v>
      </c>
      <c r="E26" s="5">
        <v>1621</v>
      </c>
      <c r="F26" s="49">
        <v>118</v>
      </c>
      <c r="G26" s="53"/>
      <c r="H26" s="5">
        <v>1621</v>
      </c>
      <c r="I26" s="5">
        <v>143</v>
      </c>
      <c r="J26" s="5">
        <v>118</v>
      </c>
      <c r="K26" s="13"/>
      <c r="L26" s="5">
        <v>1621</v>
      </c>
      <c r="M26" s="5">
        <v>143</v>
      </c>
      <c r="N26" s="5">
        <v>118</v>
      </c>
      <c r="P26" s="31">
        <v>481.90169204338031</v>
      </c>
      <c r="Q26" s="13">
        <v>493</v>
      </c>
      <c r="R26" s="32" t="e">
        <v>#N/A</v>
      </c>
    </row>
    <row r="27" spans="1:18">
      <c r="A27" s="5">
        <v>5244</v>
      </c>
      <c r="B27" s="49">
        <v>1270</v>
      </c>
      <c r="C27" s="53"/>
      <c r="D27" s="5">
        <v>1341</v>
      </c>
      <c r="E27" s="5">
        <v>5244</v>
      </c>
      <c r="F27" s="49">
        <v>1270</v>
      </c>
      <c r="G27" s="53"/>
      <c r="H27" s="5">
        <v>5244</v>
      </c>
      <c r="I27" s="5">
        <v>1489</v>
      </c>
      <c r="J27" s="5">
        <v>1270</v>
      </c>
      <c r="K27" s="13"/>
      <c r="L27" s="5">
        <v>5244</v>
      </c>
      <c r="M27" s="5">
        <v>995</v>
      </c>
      <c r="N27" s="5">
        <v>1270</v>
      </c>
      <c r="P27" s="33">
        <v>256135556.81269467</v>
      </c>
      <c r="Q27" s="34">
        <v>131017209.10464384</v>
      </c>
      <c r="R27" s="35" t="e">
        <v>#N/A</v>
      </c>
    </row>
    <row r="28" spans="1:18">
      <c r="A28" s="5">
        <v>5372</v>
      </c>
      <c r="B28" s="49">
        <v>1462</v>
      </c>
      <c r="C28" s="53"/>
      <c r="D28" s="5">
        <v>1521</v>
      </c>
      <c r="E28" s="5">
        <v>5372</v>
      </c>
      <c r="F28" s="49">
        <v>1462</v>
      </c>
      <c r="G28" s="53"/>
      <c r="H28" s="5">
        <v>5372</v>
      </c>
      <c r="I28" s="5">
        <v>1711</v>
      </c>
      <c r="J28" s="5">
        <v>1462</v>
      </c>
      <c r="K28" s="13"/>
      <c r="L28" s="5">
        <v>5372</v>
      </c>
      <c r="M28" s="5">
        <v>1200</v>
      </c>
      <c r="N28" s="5">
        <v>1462</v>
      </c>
    </row>
    <row r="29" spans="1:18">
      <c r="A29" s="5">
        <v>9824</v>
      </c>
      <c r="B29" s="49">
        <v>2531</v>
      </c>
      <c r="C29" s="53"/>
      <c r="D29" s="5">
        <v>2806</v>
      </c>
      <c r="E29" s="5">
        <v>9824</v>
      </c>
      <c r="F29" s="49">
        <v>2531</v>
      </c>
      <c r="G29" s="53"/>
      <c r="H29" s="5">
        <v>9824</v>
      </c>
      <c r="I29" s="5">
        <v>3420</v>
      </c>
      <c r="J29" s="5">
        <v>2531</v>
      </c>
      <c r="K29" s="13"/>
      <c r="L29" s="5">
        <v>9824</v>
      </c>
      <c r="M29" s="5">
        <v>1779</v>
      </c>
      <c r="N29" s="5">
        <v>2531</v>
      </c>
    </row>
    <row r="30" spans="1:18">
      <c r="A30" s="5">
        <v>1443</v>
      </c>
      <c r="B30" s="49">
        <v>124</v>
      </c>
      <c r="C30" s="53"/>
      <c r="D30" s="5">
        <v>212</v>
      </c>
      <c r="E30" s="5">
        <v>1443</v>
      </c>
      <c r="F30" s="49">
        <v>124</v>
      </c>
      <c r="G30" s="53"/>
      <c r="H30" s="5">
        <v>1443</v>
      </c>
      <c r="I30" s="5">
        <v>149</v>
      </c>
      <c r="J30" s="5">
        <v>124</v>
      </c>
      <c r="K30" s="13"/>
      <c r="L30" s="5">
        <v>1443</v>
      </c>
      <c r="M30" s="5">
        <v>166</v>
      </c>
      <c r="N30" s="5">
        <v>124</v>
      </c>
    </row>
    <row r="31" spans="1:18">
      <c r="A31" s="5">
        <v>4748</v>
      </c>
      <c r="B31" s="49">
        <v>559</v>
      </c>
      <c r="C31" s="53"/>
      <c r="D31" s="5">
        <v>973</v>
      </c>
      <c r="E31" s="5">
        <v>4748</v>
      </c>
      <c r="F31" s="49">
        <v>559</v>
      </c>
      <c r="G31" s="53"/>
      <c r="H31" s="5">
        <v>4748</v>
      </c>
      <c r="I31" s="5">
        <v>885</v>
      </c>
      <c r="J31" s="5">
        <v>559</v>
      </c>
      <c r="K31" s="13"/>
      <c r="L31" s="5">
        <v>4748</v>
      </c>
      <c r="M31" s="5">
        <v>621</v>
      </c>
      <c r="N31" s="5">
        <v>559</v>
      </c>
    </row>
    <row r="32" spans="1:18">
      <c r="A32" s="5">
        <v>14112</v>
      </c>
      <c r="B32" s="49">
        <v>1068</v>
      </c>
      <c r="C32" s="53"/>
      <c r="D32" s="5">
        <v>1141</v>
      </c>
      <c r="E32" s="5">
        <v>14112</v>
      </c>
      <c r="F32" s="49">
        <v>1068</v>
      </c>
      <c r="G32" s="53"/>
      <c r="H32" s="5">
        <v>14112</v>
      </c>
      <c r="I32" s="5">
        <v>1728</v>
      </c>
      <c r="J32" s="5">
        <v>1068</v>
      </c>
      <c r="K32" s="13"/>
      <c r="L32" s="5">
        <v>14112</v>
      </c>
      <c r="M32" s="5">
        <v>559</v>
      </c>
      <c r="N32" s="5">
        <v>1068</v>
      </c>
    </row>
    <row r="33" spans="1:14">
      <c r="A33" s="5">
        <v>2930</v>
      </c>
      <c r="B33" s="49">
        <v>306</v>
      </c>
      <c r="C33" s="53"/>
      <c r="D33" s="5">
        <v>385</v>
      </c>
      <c r="E33" s="5">
        <v>2930</v>
      </c>
      <c r="F33" s="49">
        <v>306</v>
      </c>
      <c r="G33" s="53"/>
      <c r="H33" s="5">
        <v>2930</v>
      </c>
      <c r="I33" s="5">
        <v>501</v>
      </c>
      <c r="J33" s="5">
        <v>306</v>
      </c>
      <c r="K33" s="13"/>
      <c r="L33" s="5">
        <v>2930</v>
      </c>
      <c r="M33" s="5">
        <v>273</v>
      </c>
      <c r="N33" s="5">
        <v>306</v>
      </c>
    </row>
    <row r="34" spans="1:14">
      <c r="A34" s="5">
        <v>858</v>
      </c>
      <c r="B34" s="49">
        <v>171</v>
      </c>
      <c r="C34" s="53"/>
      <c r="D34" s="5">
        <v>192</v>
      </c>
      <c r="E34" s="5">
        <v>858</v>
      </c>
      <c r="F34" s="49">
        <v>171</v>
      </c>
      <c r="G34" s="53"/>
      <c r="H34" s="5">
        <v>858</v>
      </c>
      <c r="I34" s="5">
        <v>221</v>
      </c>
      <c r="J34" s="5">
        <v>171</v>
      </c>
      <c r="K34" s="13"/>
      <c r="L34" s="5">
        <v>858</v>
      </c>
      <c r="M34" s="5">
        <v>131</v>
      </c>
      <c r="N34" s="5">
        <v>171</v>
      </c>
    </row>
    <row r="35" spans="1:14">
      <c r="A35" s="5">
        <v>2422</v>
      </c>
      <c r="B35" s="49">
        <v>237</v>
      </c>
      <c r="C35" s="53"/>
      <c r="D35" s="5">
        <v>368</v>
      </c>
      <c r="E35" s="5">
        <v>2422</v>
      </c>
      <c r="F35" s="49">
        <v>237</v>
      </c>
      <c r="G35" s="53"/>
      <c r="H35" s="5">
        <v>2422</v>
      </c>
      <c r="I35" s="5">
        <v>345</v>
      </c>
      <c r="J35" s="5">
        <v>237</v>
      </c>
      <c r="K35" s="13"/>
      <c r="L35" s="5">
        <v>2422</v>
      </c>
      <c r="M35" s="5">
        <v>268</v>
      </c>
      <c r="N35" s="5">
        <v>237</v>
      </c>
    </row>
    <row r="36" spans="1:14">
      <c r="A36" s="5">
        <v>1676</v>
      </c>
      <c r="B36" s="49">
        <v>185</v>
      </c>
      <c r="C36" s="53"/>
      <c r="D36" s="5">
        <v>268</v>
      </c>
      <c r="E36" s="5">
        <v>1676</v>
      </c>
      <c r="F36" s="49">
        <v>185</v>
      </c>
      <c r="G36" s="53"/>
      <c r="H36" s="5">
        <v>1676</v>
      </c>
      <c r="I36" s="5">
        <v>247</v>
      </c>
      <c r="J36" s="5">
        <v>185</v>
      </c>
      <c r="K36" s="13"/>
      <c r="L36" s="5">
        <v>1676</v>
      </c>
      <c r="M36" s="5">
        <v>194</v>
      </c>
      <c r="N36" s="5">
        <v>185</v>
      </c>
    </row>
    <row r="37" spans="1:14">
      <c r="A37" s="5">
        <v>2938</v>
      </c>
      <c r="B37" s="49">
        <v>260</v>
      </c>
      <c r="C37" s="53"/>
      <c r="D37" s="5">
        <v>298</v>
      </c>
      <c r="E37" s="5">
        <v>2938</v>
      </c>
      <c r="F37" s="49">
        <v>260</v>
      </c>
      <c r="G37" s="53"/>
      <c r="H37" s="5">
        <v>2938</v>
      </c>
      <c r="I37" s="5">
        <v>431</v>
      </c>
      <c r="J37" s="5">
        <v>260</v>
      </c>
      <c r="K37" s="13"/>
      <c r="L37" s="5">
        <v>2938</v>
      </c>
      <c r="M37" s="5">
        <v>244</v>
      </c>
      <c r="N37" s="5">
        <v>260</v>
      </c>
    </row>
    <row r="38" spans="1:14">
      <c r="A38" s="5">
        <v>2954</v>
      </c>
      <c r="B38" s="49">
        <v>284</v>
      </c>
      <c r="C38" s="53"/>
      <c r="D38" s="5">
        <v>423</v>
      </c>
      <c r="E38" s="5">
        <v>2954</v>
      </c>
      <c r="F38" s="49">
        <v>284</v>
      </c>
      <c r="G38" s="53"/>
      <c r="H38" s="5">
        <v>2954</v>
      </c>
      <c r="I38" s="5">
        <v>431</v>
      </c>
      <c r="J38" s="5">
        <v>284</v>
      </c>
      <c r="K38" s="13"/>
      <c r="L38" s="5">
        <v>2954</v>
      </c>
      <c r="M38" s="5">
        <v>316</v>
      </c>
      <c r="N38" s="5">
        <v>284</v>
      </c>
    </row>
    <row r="39" spans="1:14">
      <c r="A39" s="5">
        <v>1727</v>
      </c>
      <c r="B39" s="49">
        <v>168</v>
      </c>
      <c r="C39" s="53"/>
      <c r="D39" s="5">
        <v>252</v>
      </c>
      <c r="E39" s="5">
        <v>1727</v>
      </c>
      <c r="F39" s="49">
        <v>168</v>
      </c>
      <c r="G39" s="53"/>
      <c r="H39" s="5">
        <v>1727</v>
      </c>
      <c r="I39" s="5">
        <v>226</v>
      </c>
      <c r="J39" s="5">
        <v>168</v>
      </c>
      <c r="K39" s="13"/>
      <c r="L39" s="5">
        <v>1727</v>
      </c>
      <c r="M39" s="5">
        <v>199</v>
      </c>
      <c r="N39" s="5">
        <v>168</v>
      </c>
    </row>
    <row r="40" spans="1:14">
      <c r="A40" s="5">
        <v>2752</v>
      </c>
      <c r="B40" s="49">
        <v>424</v>
      </c>
      <c r="C40" s="53"/>
      <c r="D40" s="5">
        <v>479</v>
      </c>
      <c r="E40" s="5">
        <v>2752</v>
      </c>
      <c r="F40" s="49">
        <v>424</v>
      </c>
      <c r="G40" s="53"/>
      <c r="H40" s="5">
        <v>2752</v>
      </c>
      <c r="I40" s="5">
        <v>805</v>
      </c>
      <c r="J40" s="5">
        <v>424</v>
      </c>
      <c r="K40" s="13"/>
      <c r="L40" s="5">
        <v>2752</v>
      </c>
      <c r="M40" s="5">
        <v>248</v>
      </c>
      <c r="N40" s="5">
        <v>424</v>
      </c>
    </row>
    <row r="41" spans="1:14">
      <c r="A41" s="5">
        <v>11792</v>
      </c>
      <c r="B41" s="49">
        <v>5202</v>
      </c>
      <c r="C41" s="53"/>
      <c r="D41" s="5">
        <v>5352</v>
      </c>
      <c r="E41" s="5">
        <v>11792</v>
      </c>
      <c r="F41" s="49">
        <v>5202</v>
      </c>
      <c r="G41" s="53"/>
      <c r="H41" s="5">
        <v>11792</v>
      </c>
      <c r="I41" s="5">
        <v>6547</v>
      </c>
      <c r="J41" s="5">
        <v>5202</v>
      </c>
      <c r="K41" s="13"/>
      <c r="L41" s="5">
        <v>11792</v>
      </c>
      <c r="M41" s="5">
        <v>4104</v>
      </c>
      <c r="N41" s="5">
        <v>5202</v>
      </c>
    </row>
    <row r="42" spans="1:14">
      <c r="A42" s="5">
        <v>2584</v>
      </c>
      <c r="B42" s="49">
        <v>284</v>
      </c>
      <c r="C42" s="53"/>
      <c r="D42" s="5">
        <v>306</v>
      </c>
      <c r="E42" s="5">
        <v>2584</v>
      </c>
      <c r="F42" s="49">
        <v>284</v>
      </c>
      <c r="G42" s="53"/>
      <c r="H42" s="5">
        <v>2584</v>
      </c>
      <c r="I42" s="5">
        <v>402</v>
      </c>
      <c r="J42" s="5">
        <v>284</v>
      </c>
      <c r="K42" s="13"/>
      <c r="L42" s="5">
        <v>2584</v>
      </c>
      <c r="M42" s="5">
        <v>247</v>
      </c>
      <c r="N42" s="5">
        <v>284</v>
      </c>
    </row>
    <row r="43" spans="1:14">
      <c r="A43" s="5">
        <v>9344</v>
      </c>
      <c r="B43" s="49">
        <v>1912</v>
      </c>
      <c r="C43" s="53"/>
      <c r="D43" s="5">
        <v>2055</v>
      </c>
      <c r="E43" s="5">
        <v>9344</v>
      </c>
      <c r="F43" s="49">
        <v>1912</v>
      </c>
      <c r="G43" s="53"/>
      <c r="H43" s="5">
        <v>9344</v>
      </c>
      <c r="I43" s="5">
        <v>2720</v>
      </c>
      <c r="J43" s="5">
        <v>1912</v>
      </c>
      <c r="K43" s="13"/>
      <c r="L43" s="5">
        <v>9344</v>
      </c>
      <c r="M43" s="5">
        <v>1716</v>
      </c>
      <c r="N43" s="5">
        <v>1912</v>
      </c>
    </row>
    <row r="44" spans="1:14">
      <c r="A44" s="5">
        <v>6752</v>
      </c>
      <c r="B44" s="49">
        <v>366</v>
      </c>
      <c r="C44" s="53"/>
      <c r="D44" s="5">
        <v>517</v>
      </c>
      <c r="E44" s="5">
        <v>6752</v>
      </c>
      <c r="F44" s="49">
        <v>366</v>
      </c>
      <c r="G44" s="53"/>
      <c r="H44" s="5">
        <v>6752</v>
      </c>
      <c r="I44" s="5">
        <v>460</v>
      </c>
      <c r="J44" s="5">
        <v>366</v>
      </c>
      <c r="K44" s="13"/>
      <c r="L44" s="5">
        <v>6752</v>
      </c>
      <c r="M44" s="5">
        <v>319</v>
      </c>
      <c r="N44" s="5">
        <v>366</v>
      </c>
    </row>
    <row r="45" spans="1:14">
      <c r="A45" s="5">
        <v>7096</v>
      </c>
      <c r="B45" s="49">
        <v>2079</v>
      </c>
      <c r="C45" s="53"/>
      <c r="D45" s="5">
        <v>2087</v>
      </c>
      <c r="E45" s="5">
        <v>7096</v>
      </c>
      <c r="F45" s="49">
        <v>2079</v>
      </c>
      <c r="G45" s="53"/>
      <c r="H45" s="5">
        <v>7096</v>
      </c>
      <c r="I45" s="5">
        <v>12074</v>
      </c>
      <c r="J45" s="5">
        <v>2079</v>
      </c>
      <c r="K45" s="13"/>
      <c r="L45" s="5">
        <v>7096</v>
      </c>
      <c r="M45" s="5">
        <v>1975</v>
      </c>
      <c r="N45" s="5">
        <v>2079</v>
      </c>
    </row>
    <row r="46" spans="1:14">
      <c r="A46" s="5">
        <v>1377</v>
      </c>
      <c r="B46" s="49">
        <v>109</v>
      </c>
      <c r="C46" s="53"/>
      <c r="D46" s="5">
        <v>134</v>
      </c>
      <c r="E46" s="5">
        <v>1377</v>
      </c>
      <c r="F46" s="49">
        <v>109</v>
      </c>
      <c r="G46" s="53"/>
      <c r="H46" s="5">
        <v>1377</v>
      </c>
      <c r="I46" s="5">
        <v>170</v>
      </c>
      <c r="J46" s="5">
        <v>109</v>
      </c>
      <c r="K46" s="13"/>
      <c r="L46" s="5">
        <v>1377</v>
      </c>
      <c r="M46" s="5">
        <v>101</v>
      </c>
      <c r="N46" s="5">
        <v>109</v>
      </c>
    </row>
    <row r="47" spans="1:14">
      <c r="A47" s="5">
        <v>3634</v>
      </c>
      <c r="B47" s="49">
        <v>316</v>
      </c>
      <c r="C47" s="53"/>
      <c r="D47" s="5">
        <v>355</v>
      </c>
      <c r="E47" s="5">
        <v>3634</v>
      </c>
      <c r="F47" s="49">
        <v>316</v>
      </c>
      <c r="G47" s="53"/>
      <c r="H47" s="5">
        <v>3634</v>
      </c>
      <c r="I47" s="5">
        <v>513</v>
      </c>
      <c r="J47" s="5">
        <v>316</v>
      </c>
      <c r="K47" s="13"/>
      <c r="L47" s="5">
        <v>3634</v>
      </c>
      <c r="M47" s="5">
        <v>291</v>
      </c>
      <c r="N47" s="5">
        <v>316</v>
      </c>
    </row>
    <row r="48" spans="1:14">
      <c r="A48" s="5">
        <v>3492</v>
      </c>
      <c r="B48" s="49">
        <v>158</v>
      </c>
      <c r="C48" s="53"/>
      <c r="D48" s="5">
        <v>206</v>
      </c>
      <c r="E48" s="5">
        <v>3492</v>
      </c>
      <c r="F48" s="49">
        <v>158</v>
      </c>
      <c r="G48" s="53"/>
      <c r="H48" s="5">
        <v>3492</v>
      </c>
      <c r="I48" s="5">
        <v>223</v>
      </c>
      <c r="J48" s="5">
        <v>158</v>
      </c>
      <c r="K48" s="13"/>
      <c r="L48" s="5">
        <v>3492</v>
      </c>
      <c r="M48" s="5">
        <v>138</v>
      </c>
      <c r="N48" s="5">
        <v>158</v>
      </c>
    </row>
    <row r="49" spans="1:14">
      <c r="A49" s="5">
        <v>12888</v>
      </c>
      <c r="B49" s="49">
        <v>3464</v>
      </c>
      <c r="C49" s="53"/>
      <c r="D49" s="5">
        <v>3572</v>
      </c>
      <c r="E49" s="5">
        <v>12888</v>
      </c>
      <c r="F49" s="49">
        <v>3464</v>
      </c>
      <c r="G49" s="53"/>
      <c r="H49" s="5">
        <v>12888</v>
      </c>
      <c r="I49" s="5">
        <v>4802</v>
      </c>
      <c r="J49" s="5">
        <v>3464</v>
      </c>
      <c r="K49" s="13"/>
      <c r="L49" s="5">
        <v>12888</v>
      </c>
      <c r="M49" s="5">
        <v>3014</v>
      </c>
      <c r="N49" s="5">
        <v>3464</v>
      </c>
    </row>
    <row r="50" spans="1:14">
      <c r="A50" s="5">
        <v>1180</v>
      </c>
      <c r="B50" s="49">
        <v>83</v>
      </c>
      <c r="C50" s="53"/>
      <c r="D50" s="5">
        <v>97</v>
      </c>
      <c r="E50" s="5">
        <v>1180</v>
      </c>
      <c r="F50" s="49">
        <v>83</v>
      </c>
      <c r="G50" s="53"/>
      <c r="H50" s="5">
        <v>1180</v>
      </c>
      <c r="I50" s="5">
        <v>126</v>
      </c>
      <c r="J50" s="5">
        <v>83</v>
      </c>
      <c r="K50" s="13"/>
      <c r="L50" s="5">
        <v>1180</v>
      </c>
      <c r="M50" s="5">
        <v>77</v>
      </c>
      <c r="N50" s="5">
        <v>83</v>
      </c>
    </row>
    <row r="51" spans="1:14">
      <c r="A51" s="5">
        <v>3216</v>
      </c>
      <c r="B51" s="49">
        <v>283</v>
      </c>
      <c r="C51" s="53"/>
      <c r="D51" s="5">
        <v>338</v>
      </c>
      <c r="E51" s="5">
        <v>3216</v>
      </c>
      <c r="F51" s="49">
        <v>283</v>
      </c>
      <c r="G51" s="53"/>
      <c r="H51" s="5">
        <v>3216</v>
      </c>
      <c r="I51" s="5">
        <v>450</v>
      </c>
      <c r="J51" s="5">
        <v>283</v>
      </c>
      <c r="K51" s="13"/>
      <c r="L51" s="5">
        <v>3216</v>
      </c>
      <c r="M51" s="5">
        <v>280</v>
      </c>
      <c r="N51" s="5">
        <v>283</v>
      </c>
    </row>
    <row r="52" spans="1:14">
      <c r="A52" s="5">
        <v>1407</v>
      </c>
      <c r="B52" s="49">
        <v>76</v>
      </c>
      <c r="C52" s="53"/>
      <c r="D52" s="5">
        <v>84</v>
      </c>
      <c r="E52" s="5">
        <v>1407</v>
      </c>
      <c r="F52" s="49">
        <v>76</v>
      </c>
      <c r="G52" s="53"/>
      <c r="H52" s="5">
        <v>1407</v>
      </c>
      <c r="I52" s="5">
        <v>99</v>
      </c>
      <c r="J52" s="5">
        <v>76</v>
      </c>
      <c r="K52" s="13"/>
      <c r="L52" s="5">
        <v>1407</v>
      </c>
      <c r="M52" s="5">
        <v>76</v>
      </c>
      <c r="N52" s="5">
        <v>76</v>
      </c>
    </row>
    <row r="53" spans="1:14">
      <c r="A53" s="5">
        <v>1232</v>
      </c>
      <c r="B53" s="49">
        <v>65</v>
      </c>
      <c r="C53" s="53"/>
      <c r="D53" s="5">
        <v>108</v>
      </c>
      <c r="E53" s="5">
        <v>1232</v>
      </c>
      <c r="F53" s="49">
        <v>65</v>
      </c>
      <c r="G53" s="53"/>
      <c r="H53" s="5">
        <v>1232</v>
      </c>
      <c r="I53" s="5">
        <v>95</v>
      </c>
      <c r="J53" s="5">
        <v>65</v>
      </c>
      <c r="K53" s="13"/>
      <c r="L53" s="5">
        <v>1232</v>
      </c>
      <c r="M53" s="5">
        <v>77</v>
      </c>
      <c r="N53" s="5">
        <v>65</v>
      </c>
    </row>
    <row r="54" spans="1:14">
      <c r="A54" s="5">
        <v>8608</v>
      </c>
      <c r="B54" s="49">
        <v>467</v>
      </c>
      <c r="C54" s="53"/>
      <c r="D54" s="5">
        <v>726</v>
      </c>
      <c r="E54" s="5">
        <v>8608</v>
      </c>
      <c r="F54" s="49">
        <v>467</v>
      </c>
      <c r="G54" s="53"/>
      <c r="H54" s="5">
        <v>8608</v>
      </c>
      <c r="I54" s="5">
        <v>863</v>
      </c>
      <c r="J54" s="5">
        <v>467</v>
      </c>
      <c r="K54" s="13"/>
      <c r="L54" s="5">
        <v>8608</v>
      </c>
      <c r="M54" s="5">
        <v>451</v>
      </c>
      <c r="N54" s="5">
        <v>467</v>
      </c>
    </row>
    <row r="55" spans="1:14">
      <c r="A55" s="5">
        <v>2712</v>
      </c>
      <c r="B55" s="49">
        <v>181</v>
      </c>
      <c r="C55" s="53"/>
      <c r="D55" s="5">
        <v>355</v>
      </c>
      <c r="E55" s="5">
        <v>2712</v>
      </c>
      <c r="F55" s="49">
        <v>181</v>
      </c>
      <c r="G55" s="53"/>
      <c r="H55" s="5">
        <v>2712</v>
      </c>
      <c r="I55" s="5">
        <v>264</v>
      </c>
      <c r="J55" s="5">
        <v>181</v>
      </c>
      <c r="K55" s="13"/>
      <c r="L55" s="5">
        <v>2712</v>
      </c>
      <c r="M55" s="5">
        <v>246</v>
      </c>
      <c r="N55" s="5">
        <v>181</v>
      </c>
    </row>
    <row r="56" spans="1:14">
      <c r="A56" s="5">
        <v>2044</v>
      </c>
      <c r="B56" s="49">
        <v>182</v>
      </c>
      <c r="C56" s="53"/>
      <c r="D56" s="5">
        <v>237</v>
      </c>
      <c r="E56" s="5">
        <v>2044</v>
      </c>
      <c r="F56" s="49">
        <v>182</v>
      </c>
      <c r="G56" s="53"/>
      <c r="H56" s="5">
        <v>2044</v>
      </c>
      <c r="I56" s="5">
        <v>401</v>
      </c>
      <c r="J56" s="5">
        <v>182</v>
      </c>
      <c r="K56" s="13"/>
      <c r="L56" s="5">
        <v>2044</v>
      </c>
      <c r="M56" s="5">
        <v>201</v>
      </c>
      <c r="N56" s="5">
        <v>182</v>
      </c>
    </row>
    <row r="57" spans="1:14">
      <c r="A57" s="5">
        <v>1510</v>
      </c>
      <c r="B57" s="49">
        <v>213</v>
      </c>
      <c r="C57" s="53"/>
      <c r="D57" s="5">
        <v>260</v>
      </c>
      <c r="E57" s="5">
        <v>1510</v>
      </c>
      <c r="F57" s="49">
        <v>213</v>
      </c>
      <c r="G57" s="53"/>
      <c r="H57" s="5">
        <v>1510</v>
      </c>
      <c r="I57" s="5">
        <v>433</v>
      </c>
      <c r="J57" s="5">
        <v>213</v>
      </c>
      <c r="K57" s="13"/>
      <c r="L57" s="5">
        <v>1510</v>
      </c>
      <c r="M57" s="5">
        <v>175</v>
      </c>
      <c r="N57" s="5">
        <v>213</v>
      </c>
    </row>
    <row r="58" spans="1:14">
      <c r="A58" s="5">
        <v>9568</v>
      </c>
      <c r="B58" s="49">
        <v>411</v>
      </c>
      <c r="C58" s="53"/>
      <c r="D58" s="5">
        <v>459</v>
      </c>
      <c r="E58" s="5">
        <v>9568</v>
      </c>
      <c r="F58" s="49">
        <v>411</v>
      </c>
      <c r="G58" s="53"/>
      <c r="H58" s="5">
        <v>9568</v>
      </c>
      <c r="I58" s="5">
        <v>539</v>
      </c>
      <c r="J58" s="5">
        <v>411</v>
      </c>
      <c r="K58" s="13"/>
      <c r="L58" s="5">
        <v>9568</v>
      </c>
      <c r="M58" s="5">
        <v>363</v>
      </c>
      <c r="N58" s="5">
        <v>411</v>
      </c>
    </row>
    <row r="59" spans="1:14">
      <c r="A59" s="5">
        <v>2764</v>
      </c>
      <c r="B59" s="49">
        <v>204</v>
      </c>
      <c r="C59" s="53"/>
      <c r="D59" s="5">
        <v>343</v>
      </c>
      <c r="E59" s="5">
        <v>2764</v>
      </c>
      <c r="F59" s="49">
        <v>204</v>
      </c>
      <c r="G59" s="53"/>
      <c r="H59" s="5">
        <v>2764</v>
      </c>
      <c r="I59" s="5">
        <v>301</v>
      </c>
      <c r="J59" s="5">
        <v>204</v>
      </c>
      <c r="K59" s="13"/>
      <c r="L59" s="5">
        <v>2764</v>
      </c>
      <c r="M59" s="5">
        <v>240</v>
      </c>
      <c r="N59" s="5">
        <v>204</v>
      </c>
    </row>
    <row r="60" spans="1:14">
      <c r="A60" s="5">
        <v>1901</v>
      </c>
      <c r="B60" s="49">
        <v>131</v>
      </c>
      <c r="C60" s="53"/>
      <c r="D60" s="5">
        <v>165</v>
      </c>
      <c r="E60" s="5">
        <v>1901</v>
      </c>
      <c r="F60" s="49">
        <v>131</v>
      </c>
      <c r="G60" s="53"/>
      <c r="H60" s="5">
        <v>1901</v>
      </c>
      <c r="I60" s="5">
        <v>167</v>
      </c>
      <c r="J60" s="5">
        <v>131</v>
      </c>
      <c r="K60" s="13"/>
      <c r="L60" s="5">
        <v>1901</v>
      </c>
      <c r="M60" s="5">
        <v>134</v>
      </c>
      <c r="N60" s="5">
        <v>131</v>
      </c>
    </row>
    <row r="61" spans="1:14">
      <c r="A61" s="5">
        <v>1557</v>
      </c>
      <c r="B61" s="49">
        <v>173</v>
      </c>
      <c r="C61" s="53"/>
      <c r="D61" s="5">
        <v>230</v>
      </c>
      <c r="E61" s="5">
        <v>1557</v>
      </c>
      <c r="F61" s="49">
        <v>173</v>
      </c>
      <c r="G61" s="53"/>
      <c r="H61" s="5">
        <v>1557</v>
      </c>
      <c r="I61" s="5">
        <v>327</v>
      </c>
      <c r="J61" s="5">
        <v>173</v>
      </c>
      <c r="K61" s="13"/>
      <c r="L61" s="5">
        <v>1557</v>
      </c>
      <c r="M61" s="5">
        <v>168</v>
      </c>
      <c r="N61" s="5">
        <v>173</v>
      </c>
    </row>
    <row r="62" spans="1:14">
      <c r="A62" s="5">
        <v>9712</v>
      </c>
      <c r="B62" s="49">
        <v>304</v>
      </c>
      <c r="C62" s="53"/>
      <c r="D62" s="5">
        <v>421</v>
      </c>
      <c r="E62" s="5">
        <v>9712</v>
      </c>
      <c r="F62" s="49">
        <v>304</v>
      </c>
      <c r="G62" s="53"/>
      <c r="H62" s="5">
        <v>9712</v>
      </c>
      <c r="I62" s="5">
        <v>487</v>
      </c>
      <c r="J62" s="5">
        <v>304</v>
      </c>
      <c r="K62" s="13"/>
      <c r="L62" s="5">
        <v>9712</v>
      </c>
      <c r="M62" s="5">
        <v>263</v>
      </c>
      <c r="N62" s="5">
        <v>304</v>
      </c>
    </row>
    <row r="63" spans="1:14">
      <c r="A63" s="5">
        <v>5100</v>
      </c>
      <c r="B63" s="49">
        <v>335</v>
      </c>
      <c r="C63" s="53"/>
      <c r="D63" s="5">
        <v>417</v>
      </c>
      <c r="E63" s="5">
        <v>5100</v>
      </c>
      <c r="F63" s="49">
        <v>335</v>
      </c>
      <c r="G63" s="53"/>
      <c r="H63" s="5">
        <v>5100</v>
      </c>
      <c r="I63" s="5">
        <v>591</v>
      </c>
      <c r="J63" s="5">
        <v>335</v>
      </c>
      <c r="K63" s="13"/>
      <c r="L63" s="5">
        <v>5100</v>
      </c>
      <c r="M63" s="5">
        <v>319</v>
      </c>
      <c r="N63" s="5">
        <v>335</v>
      </c>
    </row>
    <row r="64" spans="1:14">
      <c r="A64" s="5">
        <v>12704</v>
      </c>
      <c r="B64" s="49">
        <v>513</v>
      </c>
      <c r="C64" s="53"/>
      <c r="D64" s="5">
        <v>630</v>
      </c>
      <c r="E64" s="5">
        <v>12704</v>
      </c>
      <c r="F64" s="49">
        <v>513</v>
      </c>
      <c r="G64" s="53"/>
      <c r="H64" s="5">
        <v>12704</v>
      </c>
      <c r="I64" s="5">
        <v>952</v>
      </c>
      <c r="J64" s="5">
        <v>513</v>
      </c>
      <c r="K64" s="13"/>
      <c r="L64" s="5">
        <v>12704</v>
      </c>
      <c r="M64" s="5">
        <v>346</v>
      </c>
      <c r="N64" s="5">
        <v>513</v>
      </c>
    </row>
    <row r="65" spans="1:14">
      <c r="A65" s="5">
        <v>7456</v>
      </c>
      <c r="B65" s="49">
        <v>654</v>
      </c>
      <c r="C65" s="53"/>
      <c r="D65" s="5">
        <v>802</v>
      </c>
      <c r="E65" s="5">
        <v>7456</v>
      </c>
      <c r="F65" s="49">
        <v>654</v>
      </c>
      <c r="G65" s="53"/>
      <c r="H65" s="5">
        <v>7456</v>
      </c>
      <c r="I65" s="5">
        <v>1268</v>
      </c>
      <c r="J65" s="5">
        <v>654</v>
      </c>
      <c r="K65" s="13"/>
      <c r="L65" s="5">
        <v>7456</v>
      </c>
      <c r="M65" s="5">
        <v>408</v>
      </c>
      <c r="N65" s="5">
        <v>654</v>
      </c>
    </row>
    <row r="66" spans="1:14">
      <c r="A66" s="5">
        <v>7760</v>
      </c>
      <c r="B66" s="49">
        <v>335</v>
      </c>
      <c r="C66" s="53"/>
      <c r="D66" s="5">
        <v>541</v>
      </c>
      <c r="E66" s="5">
        <v>7760</v>
      </c>
      <c r="F66" s="49">
        <v>335</v>
      </c>
      <c r="G66" s="53"/>
      <c r="H66" s="5">
        <v>7760</v>
      </c>
      <c r="I66" s="5">
        <v>540</v>
      </c>
      <c r="J66" s="5">
        <v>335</v>
      </c>
      <c r="K66" s="13"/>
      <c r="L66" s="5">
        <v>7760</v>
      </c>
      <c r="M66" s="5">
        <v>315</v>
      </c>
      <c r="N66" s="5">
        <v>335</v>
      </c>
    </row>
    <row r="67" spans="1:14">
      <c r="A67" s="5">
        <v>1761</v>
      </c>
      <c r="B67" s="49">
        <v>182</v>
      </c>
      <c r="C67" s="53"/>
      <c r="D67" s="5">
        <v>232</v>
      </c>
      <c r="E67" s="5">
        <v>1761</v>
      </c>
      <c r="F67" s="49">
        <v>182</v>
      </c>
      <c r="G67" s="53"/>
      <c r="H67" s="5">
        <v>1761</v>
      </c>
      <c r="I67" s="5">
        <v>258</v>
      </c>
      <c r="J67" s="5">
        <v>182</v>
      </c>
      <c r="K67" s="13"/>
      <c r="L67" s="5">
        <v>1761</v>
      </c>
      <c r="M67" s="5">
        <v>181</v>
      </c>
      <c r="N67" s="5">
        <v>182</v>
      </c>
    </row>
    <row r="68" spans="1:14">
      <c r="A68" s="5">
        <v>2388</v>
      </c>
      <c r="B68" s="49">
        <v>298</v>
      </c>
      <c r="C68" s="53"/>
      <c r="D68" s="5">
        <v>356</v>
      </c>
      <c r="E68" s="5">
        <v>2388</v>
      </c>
      <c r="F68" s="49">
        <v>298</v>
      </c>
      <c r="G68" s="53"/>
      <c r="H68" s="5">
        <v>2388</v>
      </c>
      <c r="I68" s="5">
        <v>641</v>
      </c>
      <c r="J68" s="5">
        <v>298</v>
      </c>
      <c r="K68" s="13"/>
      <c r="L68" s="5">
        <v>2388</v>
      </c>
      <c r="M68" s="5">
        <v>280</v>
      </c>
      <c r="N68" s="5">
        <v>298</v>
      </c>
    </row>
    <row r="69" spans="1:14">
      <c r="A69" s="5">
        <v>1640</v>
      </c>
      <c r="B69" s="49">
        <v>156</v>
      </c>
      <c r="C69" s="53"/>
      <c r="D69" s="5">
        <v>197</v>
      </c>
      <c r="E69" s="5">
        <v>1640</v>
      </c>
      <c r="F69" s="49">
        <v>156</v>
      </c>
      <c r="G69" s="53"/>
      <c r="H69" s="5">
        <v>1640</v>
      </c>
      <c r="I69" s="5">
        <v>219</v>
      </c>
      <c r="J69" s="5">
        <v>156</v>
      </c>
      <c r="K69" s="13"/>
      <c r="L69" s="5">
        <v>1640</v>
      </c>
      <c r="M69" s="5">
        <v>161</v>
      </c>
      <c r="N69" s="5">
        <v>156</v>
      </c>
    </row>
    <row r="70" spans="1:14">
      <c r="A70" s="5">
        <v>14912</v>
      </c>
      <c r="B70" s="49">
        <v>995</v>
      </c>
      <c r="C70" s="53"/>
      <c r="D70" s="5">
        <v>1576</v>
      </c>
      <c r="E70" s="5">
        <v>14912</v>
      </c>
      <c r="F70" s="49">
        <v>995</v>
      </c>
      <c r="G70" s="53"/>
      <c r="H70" s="5">
        <v>14912</v>
      </c>
      <c r="I70" s="5">
        <v>1469</v>
      </c>
      <c r="J70" s="5">
        <v>995</v>
      </c>
      <c r="K70" s="13"/>
      <c r="L70" s="5">
        <v>14912</v>
      </c>
      <c r="M70" s="5">
        <v>884</v>
      </c>
      <c r="N70" s="5">
        <v>995</v>
      </c>
    </row>
    <row r="71" spans="1:14">
      <c r="A71" s="5">
        <v>1539</v>
      </c>
      <c r="B71" s="49">
        <v>168</v>
      </c>
      <c r="C71" s="53"/>
      <c r="D71" s="5">
        <v>211</v>
      </c>
      <c r="E71" s="5">
        <v>1539</v>
      </c>
      <c r="F71" s="49">
        <v>168</v>
      </c>
      <c r="G71" s="53"/>
      <c r="H71" s="5">
        <v>1539</v>
      </c>
      <c r="I71" s="5">
        <v>202</v>
      </c>
      <c r="J71" s="5">
        <v>168</v>
      </c>
      <c r="K71" s="13"/>
      <c r="L71" s="5">
        <v>1539</v>
      </c>
      <c r="M71" s="5">
        <v>171</v>
      </c>
      <c r="N71" s="5">
        <v>168</v>
      </c>
    </row>
    <row r="72" spans="1:14">
      <c r="A72" s="5">
        <v>1780</v>
      </c>
      <c r="B72" s="49">
        <v>288</v>
      </c>
      <c r="C72" s="53"/>
      <c r="D72" s="5">
        <v>360</v>
      </c>
      <c r="E72" s="5">
        <v>1780</v>
      </c>
      <c r="F72" s="49">
        <v>288</v>
      </c>
      <c r="G72" s="53"/>
      <c r="H72" s="5">
        <v>1780</v>
      </c>
      <c r="I72" s="5">
        <v>512</v>
      </c>
      <c r="J72" s="5">
        <v>288</v>
      </c>
      <c r="K72" s="13"/>
      <c r="L72" s="5">
        <v>1780</v>
      </c>
      <c r="M72" s="5">
        <v>275</v>
      </c>
      <c r="N72" s="5">
        <v>288</v>
      </c>
    </row>
    <row r="73" spans="1:14">
      <c r="A73" s="5">
        <v>11392</v>
      </c>
      <c r="B73" s="49">
        <v>460</v>
      </c>
      <c r="C73" s="53"/>
      <c r="D73" s="5">
        <v>588</v>
      </c>
      <c r="E73" s="5">
        <v>11392</v>
      </c>
      <c r="F73" s="49">
        <v>460</v>
      </c>
      <c r="G73" s="53"/>
      <c r="H73" s="5">
        <v>11392</v>
      </c>
      <c r="I73" s="5">
        <v>695</v>
      </c>
      <c r="J73" s="5">
        <v>460</v>
      </c>
      <c r="K73" s="13"/>
      <c r="L73" s="5">
        <v>11392</v>
      </c>
      <c r="M73" s="5">
        <v>336</v>
      </c>
      <c r="N73" s="5">
        <v>460</v>
      </c>
    </row>
    <row r="74" spans="1:14">
      <c r="A74" s="5">
        <v>18880</v>
      </c>
      <c r="B74" s="49">
        <v>1735</v>
      </c>
      <c r="C74" s="53"/>
      <c r="D74" s="5">
        <v>2101</v>
      </c>
      <c r="E74" s="5">
        <v>18880</v>
      </c>
      <c r="F74" s="49">
        <v>1735</v>
      </c>
      <c r="G74" s="53"/>
      <c r="H74" s="5">
        <v>18880</v>
      </c>
      <c r="I74" s="5">
        <v>2331</v>
      </c>
      <c r="J74" s="5">
        <v>1735</v>
      </c>
      <c r="K74" s="13"/>
      <c r="L74" s="5">
        <v>18880</v>
      </c>
      <c r="M74" s="5">
        <v>885</v>
      </c>
      <c r="N74" s="5">
        <v>1735</v>
      </c>
    </row>
    <row r="75" spans="1:14">
      <c r="A75" s="5">
        <v>5180</v>
      </c>
      <c r="B75" s="49">
        <v>847</v>
      </c>
      <c r="C75" s="53"/>
      <c r="D75" s="5">
        <v>1006</v>
      </c>
      <c r="E75" s="5">
        <v>5180</v>
      </c>
      <c r="F75" s="49">
        <v>847</v>
      </c>
      <c r="G75" s="53"/>
      <c r="H75" s="5">
        <v>5180</v>
      </c>
      <c r="I75" s="5">
        <v>1153</v>
      </c>
      <c r="J75" s="5">
        <v>847</v>
      </c>
      <c r="K75" s="13"/>
      <c r="L75" s="5">
        <v>5180</v>
      </c>
      <c r="M75" s="5">
        <v>740</v>
      </c>
      <c r="N75" s="5">
        <v>847</v>
      </c>
    </row>
    <row r="76" spans="1:14">
      <c r="A76" s="5">
        <v>4320</v>
      </c>
      <c r="B76" s="49">
        <v>418</v>
      </c>
      <c r="C76" s="53"/>
      <c r="D76" s="5">
        <v>555</v>
      </c>
      <c r="E76" s="5">
        <v>4320</v>
      </c>
      <c r="F76" s="49">
        <v>418</v>
      </c>
      <c r="G76" s="53"/>
      <c r="H76" s="5">
        <v>4320</v>
      </c>
      <c r="I76" s="5">
        <v>717</v>
      </c>
      <c r="J76" s="5">
        <v>418</v>
      </c>
      <c r="K76" s="13"/>
      <c r="L76" s="5">
        <v>4320</v>
      </c>
      <c r="M76" s="5">
        <v>438</v>
      </c>
      <c r="N76" s="5">
        <v>418</v>
      </c>
    </row>
    <row r="77" spans="1:14">
      <c r="A77" s="5">
        <v>11760</v>
      </c>
      <c r="B77" s="49">
        <v>458</v>
      </c>
      <c r="C77" s="53"/>
      <c r="D77" s="5">
        <v>517</v>
      </c>
      <c r="E77" s="5">
        <v>11760</v>
      </c>
      <c r="F77" s="49">
        <v>458</v>
      </c>
      <c r="G77" s="53"/>
      <c r="H77" s="5">
        <v>11760</v>
      </c>
      <c r="I77" s="5">
        <v>667</v>
      </c>
      <c r="J77" s="5">
        <v>458</v>
      </c>
      <c r="K77" s="13"/>
      <c r="L77" s="5">
        <v>11760</v>
      </c>
      <c r="M77" s="5">
        <v>447</v>
      </c>
      <c r="N77" s="5">
        <v>458</v>
      </c>
    </row>
    <row r="78" spans="1:14">
      <c r="A78" s="5">
        <v>10880</v>
      </c>
      <c r="B78" s="49">
        <v>808</v>
      </c>
      <c r="C78" s="53"/>
      <c r="D78" s="5">
        <v>1150</v>
      </c>
      <c r="E78" s="5">
        <v>10880</v>
      </c>
      <c r="F78" s="49">
        <v>808</v>
      </c>
      <c r="G78" s="53"/>
      <c r="H78" s="5">
        <v>10880</v>
      </c>
      <c r="I78" s="5">
        <v>1341</v>
      </c>
      <c r="J78" s="5">
        <v>808</v>
      </c>
      <c r="K78" s="13"/>
      <c r="L78" s="5">
        <v>10880</v>
      </c>
      <c r="M78" s="5">
        <v>724</v>
      </c>
      <c r="N78" s="5">
        <v>808</v>
      </c>
    </row>
    <row r="79" spans="1:14">
      <c r="A79" s="5">
        <v>1228</v>
      </c>
      <c r="B79" s="49">
        <v>17</v>
      </c>
      <c r="C79" s="53"/>
      <c r="D79" s="5">
        <v>17</v>
      </c>
      <c r="E79" s="5">
        <v>1228</v>
      </c>
      <c r="F79" s="49">
        <v>17</v>
      </c>
      <c r="G79" s="53"/>
      <c r="H79" s="5">
        <v>1228</v>
      </c>
      <c r="I79" s="5">
        <v>19</v>
      </c>
      <c r="J79" s="5">
        <v>17</v>
      </c>
      <c r="K79" s="13"/>
      <c r="L79" s="5">
        <v>1228</v>
      </c>
      <c r="M79" s="5">
        <v>17</v>
      </c>
      <c r="N79" s="5">
        <v>17</v>
      </c>
    </row>
    <row r="80" spans="1:14">
      <c r="A80" s="5">
        <v>4968</v>
      </c>
      <c r="B80" s="49">
        <v>374</v>
      </c>
      <c r="C80" s="53"/>
      <c r="D80" s="5">
        <v>438</v>
      </c>
      <c r="E80" s="5">
        <v>4968</v>
      </c>
      <c r="F80" s="49">
        <v>374</v>
      </c>
      <c r="G80" s="53"/>
      <c r="H80" s="5">
        <v>4968</v>
      </c>
      <c r="I80" s="5">
        <v>542</v>
      </c>
      <c r="J80" s="5">
        <v>374</v>
      </c>
      <c r="K80" s="13"/>
      <c r="L80" s="5">
        <v>4968</v>
      </c>
      <c r="M80" s="5">
        <v>262</v>
      </c>
      <c r="N80" s="5">
        <v>374</v>
      </c>
    </row>
    <row r="81" spans="1:14">
      <c r="A81" s="5">
        <v>1005</v>
      </c>
      <c r="B81" s="49">
        <v>167</v>
      </c>
      <c r="C81" s="53"/>
      <c r="D81" s="5">
        <v>217</v>
      </c>
      <c r="E81" s="5">
        <v>1005</v>
      </c>
      <c r="F81" s="49">
        <v>167</v>
      </c>
      <c r="G81" s="53"/>
      <c r="H81" s="5">
        <v>1005</v>
      </c>
      <c r="I81" s="5">
        <v>211</v>
      </c>
      <c r="J81" s="5">
        <v>167</v>
      </c>
      <c r="K81" s="13"/>
      <c r="L81" s="5">
        <v>1005</v>
      </c>
      <c r="M81" s="5">
        <v>154</v>
      </c>
      <c r="N81" s="5">
        <v>167</v>
      </c>
    </row>
    <row r="82" spans="1:14">
      <c r="A82" s="5">
        <v>3224</v>
      </c>
      <c r="B82" s="49">
        <v>640</v>
      </c>
      <c r="C82" s="53"/>
      <c r="D82" s="5">
        <v>658</v>
      </c>
      <c r="E82" s="5">
        <v>3224</v>
      </c>
      <c r="F82" s="49">
        <v>640</v>
      </c>
      <c r="G82" s="53"/>
      <c r="H82" s="5">
        <v>3224</v>
      </c>
      <c r="I82" s="5">
        <v>2085</v>
      </c>
      <c r="J82" s="5">
        <v>640</v>
      </c>
      <c r="K82" s="13"/>
      <c r="L82" s="5">
        <v>3224</v>
      </c>
      <c r="M82" s="5">
        <v>598</v>
      </c>
      <c r="N82" s="5">
        <v>640</v>
      </c>
    </row>
    <row r="83" spans="1:14">
      <c r="A83" s="5">
        <v>7344</v>
      </c>
      <c r="B83" s="49">
        <v>2235</v>
      </c>
      <c r="C83" s="53"/>
      <c r="D83" s="5">
        <v>2295</v>
      </c>
      <c r="E83" s="5">
        <v>7344</v>
      </c>
      <c r="F83" s="49">
        <v>2235</v>
      </c>
      <c r="G83" s="53"/>
      <c r="H83" s="5">
        <v>7344</v>
      </c>
      <c r="I83" s="5">
        <v>2828</v>
      </c>
      <c r="J83" s="5">
        <v>2235</v>
      </c>
      <c r="K83" s="13"/>
      <c r="L83" s="5">
        <v>7344</v>
      </c>
      <c r="M83" s="5">
        <v>2099</v>
      </c>
      <c r="N83" s="5">
        <v>2235</v>
      </c>
    </row>
    <row r="84" spans="1:14">
      <c r="A84" s="5">
        <v>2628</v>
      </c>
      <c r="B84" s="49">
        <v>361</v>
      </c>
      <c r="C84" s="53"/>
      <c r="D84" s="5">
        <v>657</v>
      </c>
      <c r="E84" s="5">
        <v>2628</v>
      </c>
      <c r="F84" s="49">
        <v>361</v>
      </c>
      <c r="G84" s="53"/>
      <c r="H84" s="5">
        <v>2628</v>
      </c>
      <c r="I84" s="5">
        <v>512</v>
      </c>
      <c r="J84" s="5">
        <v>361</v>
      </c>
      <c r="K84" s="13"/>
      <c r="L84" s="5">
        <v>2628</v>
      </c>
      <c r="M84" s="5">
        <v>428</v>
      </c>
      <c r="N84" s="5">
        <v>361</v>
      </c>
    </row>
    <row r="85" spans="1:14">
      <c r="A85" s="5">
        <v>1722</v>
      </c>
      <c r="B85" s="49">
        <v>306</v>
      </c>
      <c r="C85" s="53"/>
      <c r="D85" s="5">
        <v>454</v>
      </c>
      <c r="E85" s="5">
        <v>1722</v>
      </c>
      <c r="F85" s="49">
        <v>306</v>
      </c>
      <c r="G85" s="53"/>
      <c r="H85" s="5">
        <v>1722</v>
      </c>
      <c r="I85" s="5">
        <v>431</v>
      </c>
      <c r="J85" s="5">
        <v>306</v>
      </c>
      <c r="K85" s="13"/>
      <c r="L85" s="5">
        <v>1722</v>
      </c>
      <c r="M85" s="5">
        <v>305</v>
      </c>
      <c r="N85" s="5">
        <v>306</v>
      </c>
    </row>
    <row r="86" spans="1:14">
      <c r="A86" s="5">
        <v>1848</v>
      </c>
      <c r="B86" s="49">
        <v>243</v>
      </c>
      <c r="C86" s="53"/>
      <c r="D86" s="5">
        <v>321</v>
      </c>
      <c r="E86" s="5">
        <v>1848</v>
      </c>
      <c r="F86" s="49">
        <v>243</v>
      </c>
      <c r="G86" s="53"/>
      <c r="H86" s="5">
        <v>1848</v>
      </c>
      <c r="I86" s="5">
        <v>379</v>
      </c>
      <c r="J86" s="5">
        <v>243</v>
      </c>
      <c r="K86" s="13"/>
      <c r="L86" s="5">
        <v>1848</v>
      </c>
      <c r="M86" s="5">
        <v>236</v>
      </c>
      <c r="N86" s="5">
        <v>243</v>
      </c>
    </row>
    <row r="87" spans="1:14">
      <c r="A87" s="5">
        <v>3336</v>
      </c>
      <c r="B87" s="49">
        <v>108</v>
      </c>
      <c r="C87" s="53"/>
      <c r="D87" s="5">
        <v>199</v>
      </c>
      <c r="E87" s="5">
        <v>3336</v>
      </c>
      <c r="F87" s="49">
        <v>108</v>
      </c>
      <c r="G87" s="53"/>
      <c r="H87" s="5">
        <v>3336</v>
      </c>
      <c r="I87" s="5">
        <v>141</v>
      </c>
      <c r="J87" s="5">
        <v>108</v>
      </c>
      <c r="K87" s="13"/>
      <c r="L87" s="5">
        <v>3336</v>
      </c>
      <c r="M87" s="5">
        <v>156</v>
      </c>
      <c r="N87" s="5">
        <v>108</v>
      </c>
    </row>
    <row r="88" spans="1:14">
      <c r="A88" s="5">
        <v>1806</v>
      </c>
      <c r="B88" s="49">
        <v>280</v>
      </c>
      <c r="C88" s="53"/>
      <c r="D88" s="5">
        <v>384</v>
      </c>
      <c r="E88" s="5">
        <v>1806</v>
      </c>
      <c r="F88" s="49">
        <v>280</v>
      </c>
      <c r="G88" s="53"/>
      <c r="H88" s="5">
        <v>1806</v>
      </c>
      <c r="I88" s="5">
        <v>469</v>
      </c>
      <c r="J88" s="5">
        <v>280</v>
      </c>
      <c r="K88" s="13"/>
      <c r="L88" s="5">
        <v>1806</v>
      </c>
      <c r="M88" s="5">
        <v>266</v>
      </c>
      <c r="N88" s="5">
        <v>280</v>
      </c>
    </row>
    <row r="89" spans="1:14">
      <c r="A89" s="5">
        <v>5248</v>
      </c>
      <c r="B89" s="49">
        <v>228</v>
      </c>
      <c r="C89" s="53"/>
      <c r="D89" s="5">
        <v>330</v>
      </c>
      <c r="E89" s="5">
        <v>5248</v>
      </c>
      <c r="F89" s="49">
        <v>228</v>
      </c>
      <c r="G89" s="53"/>
      <c r="H89" s="5">
        <v>5248</v>
      </c>
      <c r="I89" s="5">
        <v>329</v>
      </c>
      <c r="J89" s="5">
        <v>228</v>
      </c>
      <c r="K89" s="13"/>
      <c r="L89" s="5">
        <v>5248</v>
      </c>
      <c r="M89" s="5">
        <v>185</v>
      </c>
      <c r="N89" s="5">
        <v>228</v>
      </c>
    </row>
    <row r="90" spans="1:14">
      <c r="A90" s="5">
        <v>2218</v>
      </c>
      <c r="B90" s="49">
        <v>319</v>
      </c>
      <c r="C90" s="53"/>
      <c r="D90" s="5">
        <v>550</v>
      </c>
      <c r="E90" s="5">
        <v>2218</v>
      </c>
      <c r="F90" s="49">
        <v>319</v>
      </c>
      <c r="G90" s="53"/>
      <c r="H90" s="5">
        <v>2218</v>
      </c>
      <c r="I90" s="5">
        <v>477</v>
      </c>
      <c r="J90" s="5">
        <v>319</v>
      </c>
      <c r="K90" s="13"/>
      <c r="L90" s="5">
        <v>2218</v>
      </c>
      <c r="M90" s="5">
        <v>403</v>
      </c>
      <c r="N90" s="5">
        <v>319</v>
      </c>
    </row>
    <row r="91" spans="1:14">
      <c r="A91" s="5">
        <v>690</v>
      </c>
      <c r="B91" s="49">
        <v>189</v>
      </c>
      <c r="C91" s="53"/>
      <c r="D91" s="5">
        <v>212</v>
      </c>
      <c r="E91" s="5">
        <v>690</v>
      </c>
      <c r="F91" s="49">
        <v>189</v>
      </c>
      <c r="G91" s="53"/>
      <c r="H91" s="5">
        <v>690</v>
      </c>
      <c r="I91" s="5">
        <v>1359</v>
      </c>
      <c r="J91" s="5">
        <v>189</v>
      </c>
      <c r="K91" s="13"/>
      <c r="L91" s="5">
        <v>690</v>
      </c>
      <c r="M91" s="5">
        <v>143</v>
      </c>
      <c r="N91" s="5">
        <v>189</v>
      </c>
    </row>
    <row r="92" spans="1:14">
      <c r="A92" s="5">
        <v>2078</v>
      </c>
      <c r="B92" s="49">
        <v>283</v>
      </c>
      <c r="C92" s="53"/>
      <c r="D92" s="5">
        <v>374</v>
      </c>
      <c r="E92" s="5">
        <v>2078</v>
      </c>
      <c r="F92" s="49">
        <v>283</v>
      </c>
      <c r="G92" s="53"/>
      <c r="H92" s="5">
        <v>2078</v>
      </c>
      <c r="I92" s="5">
        <v>483</v>
      </c>
      <c r="J92" s="5">
        <v>283</v>
      </c>
      <c r="K92" s="13"/>
      <c r="L92" s="5">
        <v>2078</v>
      </c>
      <c r="M92" s="5">
        <v>287</v>
      </c>
      <c r="N92" s="5">
        <v>283</v>
      </c>
    </row>
    <row r="93" spans="1:14">
      <c r="A93" s="5">
        <v>8120</v>
      </c>
      <c r="B93" s="49">
        <v>564</v>
      </c>
      <c r="C93" s="53"/>
      <c r="D93" s="5">
        <v>845</v>
      </c>
      <c r="E93" s="5">
        <v>8120</v>
      </c>
      <c r="F93" s="49">
        <v>564</v>
      </c>
      <c r="G93" s="53"/>
      <c r="H93" s="5">
        <v>8120</v>
      </c>
      <c r="I93" s="5">
        <v>850</v>
      </c>
      <c r="J93" s="5">
        <v>564</v>
      </c>
      <c r="K93" s="13"/>
      <c r="L93" s="5">
        <v>8120</v>
      </c>
      <c r="M93" s="5">
        <v>504</v>
      </c>
      <c r="N93" s="5">
        <v>564</v>
      </c>
    </row>
    <row r="94" spans="1:14">
      <c r="A94" s="5">
        <v>1495</v>
      </c>
      <c r="B94" s="49">
        <v>220</v>
      </c>
      <c r="C94" s="53"/>
      <c r="D94" s="5">
        <v>287</v>
      </c>
      <c r="E94" s="5">
        <v>1495</v>
      </c>
      <c r="F94" s="49">
        <v>220</v>
      </c>
      <c r="G94" s="53"/>
      <c r="H94" s="5">
        <v>1495</v>
      </c>
      <c r="I94" s="5">
        <v>329</v>
      </c>
      <c r="J94" s="5">
        <v>220</v>
      </c>
      <c r="K94" s="13"/>
      <c r="L94" s="5">
        <v>1495</v>
      </c>
      <c r="M94" s="5">
        <v>221</v>
      </c>
      <c r="N94" s="5">
        <v>220</v>
      </c>
    </row>
    <row r="95" spans="1:14">
      <c r="A95" s="5">
        <v>3136</v>
      </c>
      <c r="B95" s="49">
        <v>352</v>
      </c>
      <c r="C95" s="53"/>
      <c r="D95" s="5">
        <v>607</v>
      </c>
      <c r="E95" s="5">
        <v>3136</v>
      </c>
      <c r="F95" s="49">
        <v>352</v>
      </c>
      <c r="G95" s="53"/>
      <c r="H95" s="5">
        <v>3136</v>
      </c>
      <c r="I95" s="5">
        <v>518</v>
      </c>
      <c r="J95" s="5">
        <v>352</v>
      </c>
      <c r="K95" s="13"/>
      <c r="L95" s="5">
        <v>3136</v>
      </c>
      <c r="M95" s="5">
        <v>445</v>
      </c>
      <c r="N95" s="5">
        <v>352</v>
      </c>
    </row>
    <row r="96" spans="1:14">
      <c r="A96" s="5">
        <v>1389</v>
      </c>
      <c r="B96" s="49">
        <v>216</v>
      </c>
      <c r="C96" s="53"/>
      <c r="D96" s="5">
        <v>310</v>
      </c>
      <c r="E96" s="5">
        <v>1389</v>
      </c>
      <c r="F96" s="49">
        <v>216</v>
      </c>
      <c r="G96" s="53"/>
      <c r="H96" s="5">
        <v>1389</v>
      </c>
      <c r="I96" s="5">
        <v>289</v>
      </c>
      <c r="J96" s="5">
        <v>216</v>
      </c>
      <c r="K96" s="13"/>
      <c r="L96" s="5">
        <v>1389</v>
      </c>
      <c r="M96" s="5">
        <v>233</v>
      </c>
      <c r="N96" s="5">
        <v>216</v>
      </c>
    </row>
    <row r="97" spans="1:14">
      <c r="A97" s="5">
        <v>1605</v>
      </c>
      <c r="B97" s="49">
        <v>213</v>
      </c>
      <c r="C97" s="53"/>
      <c r="D97" s="5">
        <v>316</v>
      </c>
      <c r="E97" s="5">
        <v>1605</v>
      </c>
      <c r="F97" s="49">
        <v>213</v>
      </c>
      <c r="G97" s="53"/>
      <c r="H97" s="5">
        <v>1605</v>
      </c>
      <c r="I97" s="5">
        <v>299</v>
      </c>
      <c r="J97" s="5">
        <v>213</v>
      </c>
      <c r="K97" s="13"/>
      <c r="L97" s="5">
        <v>1605</v>
      </c>
      <c r="M97" s="5">
        <v>244</v>
      </c>
      <c r="N97" s="5">
        <v>213</v>
      </c>
    </row>
    <row r="98" spans="1:14">
      <c r="A98" s="5">
        <v>1796</v>
      </c>
      <c r="B98" s="49">
        <v>257</v>
      </c>
      <c r="C98" s="53"/>
      <c r="D98" s="5">
        <v>391</v>
      </c>
      <c r="E98" s="5">
        <v>1796</v>
      </c>
      <c r="F98" s="49">
        <v>257</v>
      </c>
      <c r="G98" s="53"/>
      <c r="H98" s="5">
        <v>1796</v>
      </c>
      <c r="I98" s="5">
        <v>360</v>
      </c>
      <c r="J98" s="5">
        <v>257</v>
      </c>
      <c r="K98" s="13"/>
      <c r="L98" s="5">
        <v>1796</v>
      </c>
      <c r="M98" s="5">
        <v>293</v>
      </c>
      <c r="N98" s="5">
        <v>257</v>
      </c>
    </row>
    <row r="99" spans="1:14">
      <c r="A99" s="5">
        <v>704</v>
      </c>
      <c r="B99" s="49">
        <v>287</v>
      </c>
      <c r="C99" s="53"/>
      <c r="D99" s="5">
        <v>324</v>
      </c>
      <c r="E99" s="5">
        <v>704</v>
      </c>
      <c r="F99" s="49">
        <v>287</v>
      </c>
      <c r="G99" s="53"/>
      <c r="H99" s="5">
        <v>704</v>
      </c>
      <c r="I99" s="5">
        <v>2418</v>
      </c>
      <c r="J99" s="5">
        <v>287</v>
      </c>
      <c r="K99" s="13"/>
      <c r="L99" s="5">
        <v>704</v>
      </c>
      <c r="M99" s="5">
        <v>220</v>
      </c>
      <c r="N99" s="5">
        <v>287</v>
      </c>
    </row>
    <row r="100" spans="1:14">
      <c r="A100" s="5">
        <v>1622</v>
      </c>
      <c r="B100" s="49">
        <v>218</v>
      </c>
      <c r="C100" s="53"/>
      <c r="D100" s="5">
        <v>318</v>
      </c>
      <c r="E100" s="5">
        <v>1622</v>
      </c>
      <c r="F100" s="49">
        <v>218</v>
      </c>
      <c r="G100" s="53"/>
      <c r="H100" s="5">
        <v>1622</v>
      </c>
      <c r="I100" s="5">
        <v>303</v>
      </c>
      <c r="J100" s="5">
        <v>218</v>
      </c>
      <c r="K100" s="13"/>
      <c r="L100" s="5">
        <v>1622</v>
      </c>
      <c r="M100" s="5">
        <v>240</v>
      </c>
      <c r="N100" s="5">
        <v>218</v>
      </c>
    </row>
    <row r="101" spans="1:14">
      <c r="A101" s="5">
        <v>7636</v>
      </c>
      <c r="B101" s="49">
        <v>1966</v>
      </c>
      <c r="C101" s="53"/>
      <c r="D101" s="5">
        <v>2143</v>
      </c>
      <c r="E101" s="5">
        <v>7636</v>
      </c>
      <c r="F101" s="49">
        <v>1966</v>
      </c>
      <c r="G101" s="53"/>
      <c r="H101" s="5">
        <v>7636</v>
      </c>
      <c r="I101" s="5">
        <v>2576</v>
      </c>
      <c r="J101" s="5">
        <v>1966</v>
      </c>
      <c r="K101" s="13"/>
      <c r="L101" s="5">
        <v>7636</v>
      </c>
      <c r="M101" s="5">
        <v>1661</v>
      </c>
      <c r="N101" s="5">
        <v>1966</v>
      </c>
    </row>
    <row r="102" spans="1:14">
      <c r="A102" s="5">
        <v>7800</v>
      </c>
      <c r="B102" s="49">
        <v>539</v>
      </c>
      <c r="C102" s="53"/>
      <c r="D102" s="5">
        <v>785</v>
      </c>
      <c r="E102" s="5">
        <v>7800</v>
      </c>
      <c r="F102" s="49">
        <v>539</v>
      </c>
      <c r="G102" s="53"/>
      <c r="H102" s="5">
        <v>7800</v>
      </c>
      <c r="I102" s="5">
        <v>881</v>
      </c>
      <c r="J102" s="5">
        <v>539</v>
      </c>
      <c r="K102" s="13"/>
      <c r="L102" s="5">
        <v>7800</v>
      </c>
      <c r="M102" s="5">
        <v>575</v>
      </c>
      <c r="N102" s="5">
        <v>539</v>
      </c>
    </row>
    <row r="103" spans="1:14">
      <c r="A103" s="5">
        <v>1120</v>
      </c>
      <c r="B103" s="49">
        <v>37</v>
      </c>
      <c r="C103" s="53"/>
      <c r="D103" s="5">
        <v>37</v>
      </c>
      <c r="E103" s="5">
        <v>1120</v>
      </c>
      <c r="F103" s="49">
        <v>37</v>
      </c>
      <c r="G103" s="53"/>
      <c r="H103" s="5">
        <v>1120</v>
      </c>
      <c r="I103" s="5">
        <v>55</v>
      </c>
      <c r="J103" s="5">
        <v>37</v>
      </c>
      <c r="K103" s="13"/>
      <c r="L103" s="5">
        <v>1120</v>
      </c>
      <c r="M103" s="5">
        <v>32</v>
      </c>
      <c r="N103" s="5">
        <v>37</v>
      </c>
    </row>
    <row r="104" spans="1:14">
      <c r="A104" s="5">
        <v>19840</v>
      </c>
      <c r="B104" s="49">
        <v>1326</v>
      </c>
      <c r="C104" s="53"/>
      <c r="D104" s="5">
        <v>2624</v>
      </c>
      <c r="E104" s="5">
        <v>19840</v>
      </c>
      <c r="F104" s="49">
        <v>1326</v>
      </c>
      <c r="G104" s="53"/>
      <c r="H104" s="5">
        <v>19840</v>
      </c>
      <c r="I104" s="5">
        <v>1952</v>
      </c>
      <c r="J104" s="5">
        <v>1326</v>
      </c>
      <c r="K104" s="13"/>
      <c r="L104" s="5">
        <v>19840</v>
      </c>
      <c r="M104" s="5">
        <v>1354</v>
      </c>
      <c r="N104" s="5">
        <v>1326</v>
      </c>
    </row>
    <row r="105" spans="1:14">
      <c r="A105" s="5">
        <v>1118</v>
      </c>
      <c r="B105" s="49">
        <v>245</v>
      </c>
      <c r="C105" s="53"/>
      <c r="D105" s="5">
        <v>288</v>
      </c>
      <c r="E105" s="5">
        <v>1118</v>
      </c>
      <c r="F105" s="49">
        <v>245</v>
      </c>
      <c r="G105" s="53"/>
      <c r="H105" s="5">
        <v>1118</v>
      </c>
      <c r="I105" s="5">
        <v>339</v>
      </c>
      <c r="J105" s="5">
        <v>245</v>
      </c>
      <c r="K105" s="13"/>
      <c r="L105" s="5">
        <v>1118</v>
      </c>
      <c r="M105" s="5">
        <v>205</v>
      </c>
      <c r="N105" s="5">
        <v>245</v>
      </c>
    </row>
    <row r="106" spans="1:14">
      <c r="A106" s="5">
        <v>1214</v>
      </c>
      <c r="B106" s="49">
        <v>219</v>
      </c>
      <c r="C106" s="53"/>
      <c r="D106" s="5">
        <v>224</v>
      </c>
      <c r="E106" s="5">
        <v>1214</v>
      </c>
      <c r="F106" s="49">
        <v>219</v>
      </c>
      <c r="G106" s="53"/>
      <c r="H106" s="5">
        <v>1214</v>
      </c>
      <c r="I106" s="5">
        <v>931</v>
      </c>
      <c r="J106" s="5">
        <v>219</v>
      </c>
      <c r="K106" s="13"/>
      <c r="L106" s="5">
        <v>1214</v>
      </c>
      <c r="M106" s="5">
        <v>172</v>
      </c>
      <c r="N106" s="5">
        <v>219</v>
      </c>
    </row>
    <row r="107" spans="1:14">
      <c r="A107" s="5">
        <v>2101</v>
      </c>
      <c r="B107" s="49">
        <v>315</v>
      </c>
      <c r="C107" s="53"/>
      <c r="D107" s="5">
        <v>357</v>
      </c>
      <c r="E107" s="5">
        <v>2101</v>
      </c>
      <c r="F107" s="49">
        <v>315</v>
      </c>
      <c r="G107" s="53"/>
      <c r="H107" s="5">
        <v>2101</v>
      </c>
      <c r="I107" s="5">
        <v>482</v>
      </c>
      <c r="J107" s="5">
        <v>315</v>
      </c>
      <c r="K107" s="13"/>
      <c r="L107" s="5">
        <v>2101</v>
      </c>
      <c r="M107" s="5">
        <v>265</v>
      </c>
      <c r="N107" s="5">
        <v>315</v>
      </c>
    </row>
    <row r="108" spans="1:14">
      <c r="A108" s="5">
        <v>20608</v>
      </c>
      <c r="B108" s="49">
        <v>2628</v>
      </c>
      <c r="C108" s="53"/>
      <c r="D108" s="5">
        <v>3216</v>
      </c>
      <c r="E108" s="5">
        <v>20608</v>
      </c>
      <c r="F108" s="49">
        <v>2628</v>
      </c>
      <c r="G108" s="53"/>
      <c r="H108" s="5">
        <v>20608</v>
      </c>
      <c r="I108" s="5">
        <v>4782</v>
      </c>
      <c r="J108" s="5">
        <v>2628</v>
      </c>
      <c r="K108" s="13"/>
      <c r="L108" s="5">
        <v>20608</v>
      </c>
      <c r="M108" s="5">
        <v>1542</v>
      </c>
      <c r="N108" s="5">
        <v>2628</v>
      </c>
    </row>
    <row r="109" spans="1:14">
      <c r="A109" s="5">
        <v>1890</v>
      </c>
      <c r="B109" s="49">
        <v>330</v>
      </c>
      <c r="C109" s="53"/>
      <c r="D109" s="5">
        <v>452</v>
      </c>
      <c r="E109" s="5">
        <v>1890</v>
      </c>
      <c r="F109" s="49">
        <v>330</v>
      </c>
      <c r="G109" s="53"/>
      <c r="H109" s="5">
        <v>1890</v>
      </c>
      <c r="I109" s="5">
        <v>487</v>
      </c>
      <c r="J109" s="5">
        <v>330</v>
      </c>
      <c r="K109" s="13"/>
      <c r="L109" s="5">
        <v>1890</v>
      </c>
      <c r="M109" s="5">
        <v>328</v>
      </c>
      <c r="N109" s="5">
        <v>330</v>
      </c>
    </row>
    <row r="110" spans="1:14">
      <c r="A110" s="5">
        <v>7616</v>
      </c>
      <c r="B110" s="49">
        <v>1032</v>
      </c>
      <c r="C110" s="53"/>
      <c r="D110" s="5">
        <v>1132</v>
      </c>
      <c r="E110" s="5">
        <v>7616</v>
      </c>
      <c r="F110" s="49">
        <v>1032</v>
      </c>
      <c r="G110" s="53"/>
      <c r="H110" s="5">
        <v>7616</v>
      </c>
      <c r="I110" s="5">
        <v>1512</v>
      </c>
      <c r="J110" s="5">
        <v>1032</v>
      </c>
      <c r="K110" s="13"/>
      <c r="L110" s="5">
        <v>7616</v>
      </c>
      <c r="M110" s="5">
        <v>981</v>
      </c>
      <c r="N110" s="5">
        <v>1032</v>
      </c>
    </row>
    <row r="111" spans="1:14">
      <c r="A111" s="5">
        <v>1684</v>
      </c>
      <c r="B111" s="49">
        <v>237</v>
      </c>
      <c r="C111" s="53"/>
      <c r="D111" s="5">
        <v>320</v>
      </c>
      <c r="E111" s="5">
        <v>1684</v>
      </c>
      <c r="F111" s="49">
        <v>237</v>
      </c>
      <c r="G111" s="53"/>
      <c r="H111" s="5">
        <v>1684</v>
      </c>
      <c r="I111" s="5">
        <v>325</v>
      </c>
      <c r="J111" s="5">
        <v>237</v>
      </c>
      <c r="K111" s="13"/>
      <c r="L111" s="5">
        <v>1684</v>
      </c>
      <c r="M111" s="5">
        <v>248</v>
      </c>
      <c r="N111" s="5">
        <v>237</v>
      </c>
    </row>
    <row r="112" spans="1:14">
      <c r="A112" s="5">
        <v>10432</v>
      </c>
      <c r="B112" s="49">
        <v>2570</v>
      </c>
      <c r="C112" s="53"/>
      <c r="D112" s="5">
        <v>2664</v>
      </c>
      <c r="E112" s="5">
        <v>10432</v>
      </c>
      <c r="F112" s="49">
        <v>2570</v>
      </c>
      <c r="G112" s="53"/>
      <c r="H112" s="5">
        <v>10432</v>
      </c>
      <c r="I112" s="5">
        <v>3395</v>
      </c>
      <c r="J112" s="5">
        <v>2570</v>
      </c>
      <c r="K112" s="13"/>
      <c r="L112" s="5">
        <v>10432</v>
      </c>
      <c r="M112" s="5">
        <v>2252</v>
      </c>
      <c r="N112" s="5">
        <v>2570</v>
      </c>
    </row>
    <row r="113" spans="1:14">
      <c r="A113" s="5">
        <v>1469</v>
      </c>
      <c r="B113" s="49">
        <v>324</v>
      </c>
      <c r="C113" s="53"/>
      <c r="D113" s="5">
        <v>338</v>
      </c>
      <c r="E113" s="5">
        <v>1469</v>
      </c>
      <c r="F113" s="49">
        <v>324</v>
      </c>
      <c r="G113" s="53"/>
      <c r="H113" s="5">
        <v>1469</v>
      </c>
      <c r="I113" s="5">
        <v>1619</v>
      </c>
      <c r="J113" s="5">
        <v>324</v>
      </c>
      <c r="K113" s="13"/>
      <c r="L113" s="5">
        <v>1469</v>
      </c>
      <c r="M113" s="5">
        <v>268</v>
      </c>
      <c r="N113" s="5">
        <v>324</v>
      </c>
    </row>
    <row r="114" spans="1:14">
      <c r="A114" s="5">
        <v>1560</v>
      </c>
      <c r="B114" s="49">
        <v>238</v>
      </c>
      <c r="C114" s="53"/>
      <c r="D114" s="5">
        <v>311</v>
      </c>
      <c r="E114" s="5">
        <v>1560</v>
      </c>
      <c r="F114" s="49">
        <v>238</v>
      </c>
      <c r="G114" s="53"/>
      <c r="H114" s="5">
        <v>1560</v>
      </c>
      <c r="I114" s="5">
        <v>323</v>
      </c>
      <c r="J114" s="5">
        <v>238</v>
      </c>
      <c r="K114" s="13"/>
      <c r="L114" s="5">
        <v>1560</v>
      </c>
      <c r="M114" s="5">
        <v>236</v>
      </c>
      <c r="N114" s="5">
        <v>238</v>
      </c>
    </row>
    <row r="115" spans="1:14">
      <c r="A115" s="5">
        <v>1702</v>
      </c>
      <c r="B115" s="49">
        <v>314</v>
      </c>
      <c r="C115" s="53"/>
      <c r="D115" s="5">
        <v>369</v>
      </c>
      <c r="E115" s="5">
        <v>1702</v>
      </c>
      <c r="F115" s="49">
        <v>314</v>
      </c>
      <c r="G115" s="53"/>
      <c r="H115" s="5">
        <v>1702</v>
      </c>
      <c r="I115" s="5">
        <v>430</v>
      </c>
      <c r="J115" s="5">
        <v>314</v>
      </c>
      <c r="K115" s="13"/>
      <c r="L115" s="5">
        <v>1702</v>
      </c>
      <c r="M115" s="5">
        <v>306</v>
      </c>
      <c r="N115" s="5">
        <v>314</v>
      </c>
    </row>
    <row r="116" spans="1:14">
      <c r="A116" s="5">
        <v>1454</v>
      </c>
      <c r="B116" s="49">
        <v>356</v>
      </c>
      <c r="C116" s="53"/>
      <c r="D116" s="5">
        <v>370</v>
      </c>
      <c r="E116" s="5">
        <v>1454</v>
      </c>
      <c r="F116" s="49">
        <v>356</v>
      </c>
      <c r="G116" s="53"/>
      <c r="H116" s="5">
        <v>1454</v>
      </c>
      <c r="I116" s="5">
        <v>414</v>
      </c>
      <c r="J116" s="5">
        <v>356</v>
      </c>
      <c r="K116" s="13"/>
      <c r="L116" s="5">
        <v>1454</v>
      </c>
      <c r="M116" s="5">
        <v>327</v>
      </c>
      <c r="N116" s="5">
        <v>356</v>
      </c>
    </row>
    <row r="117" spans="1:14">
      <c r="A117" s="5">
        <v>695</v>
      </c>
      <c r="B117" s="49">
        <v>319</v>
      </c>
      <c r="C117" s="53"/>
      <c r="D117" s="5">
        <v>323</v>
      </c>
      <c r="E117" s="5">
        <v>695</v>
      </c>
      <c r="F117" s="49">
        <v>319</v>
      </c>
      <c r="G117" s="53"/>
      <c r="H117" s="5">
        <v>695</v>
      </c>
      <c r="I117" s="5">
        <v>387</v>
      </c>
      <c r="J117" s="5">
        <v>319</v>
      </c>
      <c r="K117" s="13"/>
      <c r="L117" s="5">
        <v>695</v>
      </c>
      <c r="M117" s="5">
        <v>280</v>
      </c>
      <c r="N117" s="5">
        <v>319</v>
      </c>
    </row>
    <row r="118" spans="1:14">
      <c r="A118" s="5">
        <v>31648</v>
      </c>
      <c r="B118" s="49">
        <v>1490</v>
      </c>
      <c r="C118" s="53"/>
      <c r="D118" s="5">
        <v>1810</v>
      </c>
      <c r="E118" s="5">
        <v>31648</v>
      </c>
      <c r="F118" s="49">
        <v>1490</v>
      </c>
      <c r="G118" s="53"/>
      <c r="H118" s="5">
        <v>31648</v>
      </c>
      <c r="I118" s="5">
        <v>2286</v>
      </c>
      <c r="J118" s="5">
        <v>1490</v>
      </c>
      <c r="K118" s="13"/>
      <c r="L118" s="5">
        <v>31648</v>
      </c>
      <c r="M118" s="5">
        <v>1724</v>
      </c>
      <c r="N118" s="5">
        <v>1490</v>
      </c>
    </row>
    <row r="119" spans="1:14">
      <c r="A119" s="5">
        <v>650</v>
      </c>
      <c r="B119" s="49">
        <v>298</v>
      </c>
      <c r="C119" s="53"/>
      <c r="D119" s="5">
        <v>303</v>
      </c>
      <c r="E119" s="5">
        <v>650</v>
      </c>
      <c r="F119" s="49">
        <v>298</v>
      </c>
      <c r="G119" s="53"/>
      <c r="H119" s="5">
        <v>650</v>
      </c>
      <c r="I119" s="5">
        <v>331</v>
      </c>
      <c r="J119" s="5">
        <v>298</v>
      </c>
      <c r="K119" s="13"/>
      <c r="L119" s="5">
        <v>650</v>
      </c>
      <c r="M119" s="5">
        <v>262</v>
      </c>
      <c r="N119" s="5">
        <v>298</v>
      </c>
    </row>
    <row r="120" spans="1:14">
      <c r="A120" s="5">
        <v>704</v>
      </c>
      <c r="B120" s="49">
        <v>392</v>
      </c>
      <c r="C120" s="53"/>
      <c r="D120" s="5">
        <v>399</v>
      </c>
      <c r="E120" s="5">
        <v>704</v>
      </c>
      <c r="F120" s="49">
        <v>392</v>
      </c>
      <c r="G120" s="53"/>
      <c r="H120" s="5">
        <v>704</v>
      </c>
      <c r="I120" s="5">
        <v>510</v>
      </c>
      <c r="J120" s="5">
        <v>392</v>
      </c>
      <c r="K120" s="13"/>
      <c r="L120" s="5">
        <v>704</v>
      </c>
      <c r="M120" s="5">
        <v>351</v>
      </c>
      <c r="N120" s="5">
        <v>392</v>
      </c>
    </row>
    <row r="121" spans="1:14">
      <c r="A121" s="5">
        <v>660</v>
      </c>
      <c r="B121" s="49">
        <v>257</v>
      </c>
      <c r="C121" s="53"/>
      <c r="D121" s="5">
        <v>263</v>
      </c>
      <c r="E121" s="5">
        <v>660</v>
      </c>
      <c r="F121" s="49">
        <v>257</v>
      </c>
      <c r="G121" s="53"/>
      <c r="H121" s="5">
        <v>660</v>
      </c>
      <c r="I121" s="5">
        <v>318</v>
      </c>
      <c r="J121" s="5">
        <v>257</v>
      </c>
      <c r="K121" s="13"/>
      <c r="L121" s="5">
        <v>660</v>
      </c>
      <c r="M121" s="5">
        <v>222</v>
      </c>
      <c r="N121" s="5">
        <v>257</v>
      </c>
    </row>
    <row r="122" spans="1:14">
      <c r="A122" s="5">
        <v>11912</v>
      </c>
      <c r="B122" s="49">
        <v>2654</v>
      </c>
      <c r="C122" s="53"/>
      <c r="D122" s="5">
        <v>2733</v>
      </c>
      <c r="E122" s="5">
        <v>11912</v>
      </c>
      <c r="F122" s="49">
        <v>2654</v>
      </c>
      <c r="G122" s="53"/>
      <c r="H122" s="5">
        <v>11912</v>
      </c>
      <c r="I122" s="5">
        <v>3289</v>
      </c>
      <c r="J122" s="5">
        <v>2654</v>
      </c>
      <c r="K122" s="13"/>
      <c r="L122" s="5">
        <v>11912</v>
      </c>
      <c r="M122" s="5">
        <v>2361</v>
      </c>
      <c r="N122" s="5">
        <v>2654</v>
      </c>
    </row>
    <row r="123" spans="1:14">
      <c r="A123" s="5">
        <v>516</v>
      </c>
      <c r="B123" s="49">
        <v>254</v>
      </c>
      <c r="C123" s="53"/>
      <c r="D123" s="5">
        <v>257</v>
      </c>
      <c r="E123" s="5">
        <v>516</v>
      </c>
      <c r="F123" s="49">
        <v>254</v>
      </c>
      <c r="G123" s="53"/>
      <c r="H123" s="5">
        <v>516</v>
      </c>
      <c r="I123" s="5">
        <v>292</v>
      </c>
      <c r="J123" s="5">
        <v>254</v>
      </c>
      <c r="K123" s="13"/>
      <c r="L123" s="5">
        <v>516</v>
      </c>
      <c r="M123" s="5">
        <v>217</v>
      </c>
      <c r="N123" s="5">
        <v>254</v>
      </c>
    </row>
    <row r="124" spans="1:14">
      <c r="A124" s="5">
        <v>521</v>
      </c>
      <c r="B124" s="49">
        <v>223</v>
      </c>
      <c r="C124" s="53"/>
      <c r="D124" s="5">
        <v>229</v>
      </c>
      <c r="E124" s="5">
        <v>521</v>
      </c>
      <c r="F124" s="49">
        <v>223</v>
      </c>
      <c r="G124" s="53"/>
      <c r="H124" s="5">
        <v>521</v>
      </c>
      <c r="I124" s="5">
        <v>265</v>
      </c>
      <c r="J124" s="5">
        <v>223</v>
      </c>
      <c r="K124" s="13"/>
      <c r="L124" s="5">
        <v>521</v>
      </c>
      <c r="M124" s="5">
        <v>191</v>
      </c>
      <c r="N124" s="5">
        <v>223</v>
      </c>
    </row>
    <row r="125" spans="1:14">
      <c r="A125" s="5">
        <v>580</v>
      </c>
      <c r="B125" s="49">
        <v>228</v>
      </c>
      <c r="C125" s="53"/>
      <c r="D125" s="5">
        <v>236</v>
      </c>
      <c r="E125" s="5">
        <v>580</v>
      </c>
      <c r="F125" s="49">
        <v>228</v>
      </c>
      <c r="G125" s="53"/>
      <c r="H125" s="5">
        <v>580</v>
      </c>
      <c r="I125" s="5">
        <v>264</v>
      </c>
      <c r="J125" s="5">
        <v>228</v>
      </c>
      <c r="K125" s="13"/>
      <c r="L125" s="5">
        <v>580</v>
      </c>
      <c r="M125" s="5">
        <v>196</v>
      </c>
      <c r="N125" s="5">
        <v>228</v>
      </c>
    </row>
    <row r="126" spans="1:14">
      <c r="A126" s="5">
        <v>1674</v>
      </c>
      <c r="B126" s="49">
        <v>345</v>
      </c>
      <c r="C126" s="53"/>
      <c r="D126" s="5">
        <v>474</v>
      </c>
      <c r="E126" s="5">
        <v>1674</v>
      </c>
      <c r="F126" s="49">
        <v>345</v>
      </c>
      <c r="G126" s="53"/>
      <c r="H126" s="5">
        <v>1674</v>
      </c>
      <c r="I126" s="5">
        <v>495</v>
      </c>
      <c r="J126" s="5">
        <v>345</v>
      </c>
      <c r="K126" s="13"/>
      <c r="L126" s="5">
        <v>1674</v>
      </c>
      <c r="M126" s="5">
        <v>385</v>
      </c>
      <c r="N126" s="5">
        <v>345</v>
      </c>
    </row>
    <row r="127" spans="1:14">
      <c r="A127" s="5">
        <v>632</v>
      </c>
      <c r="B127" s="49">
        <v>220</v>
      </c>
      <c r="C127" s="53"/>
      <c r="D127" s="5">
        <v>226</v>
      </c>
      <c r="E127" s="5">
        <v>632</v>
      </c>
      <c r="F127" s="49">
        <v>220</v>
      </c>
      <c r="G127" s="53"/>
      <c r="H127" s="5">
        <v>632</v>
      </c>
      <c r="I127" s="5">
        <v>287</v>
      </c>
      <c r="J127" s="5">
        <v>220</v>
      </c>
      <c r="K127" s="13"/>
      <c r="L127" s="5">
        <v>632</v>
      </c>
      <c r="M127" s="5">
        <v>194</v>
      </c>
      <c r="N127" s="5">
        <v>220</v>
      </c>
    </row>
    <row r="128" spans="1:14">
      <c r="A128" s="5">
        <v>554</v>
      </c>
      <c r="B128" s="49">
        <v>192</v>
      </c>
      <c r="C128" s="53"/>
      <c r="D128" s="5">
        <v>195</v>
      </c>
      <c r="E128" s="5">
        <v>554</v>
      </c>
      <c r="F128" s="49">
        <v>192</v>
      </c>
      <c r="G128" s="53"/>
      <c r="H128" s="5">
        <v>554</v>
      </c>
      <c r="I128" s="5">
        <v>224</v>
      </c>
      <c r="J128" s="5">
        <v>192</v>
      </c>
      <c r="K128" s="13"/>
      <c r="L128" s="5">
        <v>554</v>
      </c>
      <c r="M128" s="5">
        <v>166</v>
      </c>
      <c r="N128" s="5">
        <v>192</v>
      </c>
    </row>
    <row r="129" spans="1:14">
      <c r="A129" s="5">
        <v>690</v>
      </c>
      <c r="B129" s="49">
        <v>205</v>
      </c>
      <c r="C129" s="53"/>
      <c r="D129" s="5">
        <v>206</v>
      </c>
      <c r="E129" s="5">
        <v>690</v>
      </c>
      <c r="F129" s="49">
        <v>205</v>
      </c>
      <c r="G129" s="53"/>
      <c r="H129" s="5">
        <v>690</v>
      </c>
      <c r="I129" s="5">
        <v>252</v>
      </c>
      <c r="J129" s="5">
        <v>205</v>
      </c>
      <c r="K129" s="13"/>
      <c r="L129" s="5">
        <v>690</v>
      </c>
      <c r="M129" s="5">
        <v>175</v>
      </c>
      <c r="N129" s="5">
        <v>205</v>
      </c>
    </row>
    <row r="130" spans="1:14">
      <c r="A130" s="5">
        <v>782</v>
      </c>
      <c r="B130" s="49">
        <v>201</v>
      </c>
      <c r="C130" s="53"/>
      <c r="D130" s="5">
        <v>207</v>
      </c>
      <c r="E130" s="5">
        <v>782</v>
      </c>
      <c r="F130" s="49">
        <v>201</v>
      </c>
      <c r="G130" s="53"/>
      <c r="H130" s="5">
        <v>782</v>
      </c>
      <c r="I130" s="5">
        <v>247</v>
      </c>
      <c r="J130" s="5">
        <v>201</v>
      </c>
      <c r="K130" s="13"/>
      <c r="L130" s="5">
        <v>782</v>
      </c>
      <c r="M130" s="5">
        <v>176</v>
      </c>
      <c r="N130" s="5">
        <v>201</v>
      </c>
    </row>
    <row r="131" spans="1:14">
      <c r="A131" s="5">
        <v>3768</v>
      </c>
      <c r="B131" s="49">
        <v>863</v>
      </c>
      <c r="C131" s="53"/>
      <c r="D131" s="5">
        <v>868</v>
      </c>
      <c r="E131" s="5">
        <v>3768</v>
      </c>
      <c r="F131" s="49">
        <v>863</v>
      </c>
      <c r="G131" s="53"/>
      <c r="H131" s="5">
        <v>3768</v>
      </c>
      <c r="I131" s="5">
        <v>2632</v>
      </c>
      <c r="J131" s="5">
        <v>863</v>
      </c>
      <c r="K131" s="13"/>
      <c r="L131" s="5">
        <v>3768</v>
      </c>
      <c r="M131" s="5">
        <v>774</v>
      </c>
      <c r="N131" s="5">
        <v>863</v>
      </c>
    </row>
    <row r="132" spans="1:14">
      <c r="A132" s="5">
        <v>576</v>
      </c>
      <c r="B132" s="49">
        <v>194</v>
      </c>
      <c r="C132" s="53"/>
      <c r="D132" s="5">
        <v>199</v>
      </c>
      <c r="E132" s="5">
        <v>576</v>
      </c>
      <c r="F132" s="49">
        <v>194</v>
      </c>
      <c r="G132" s="53"/>
      <c r="H132" s="5">
        <v>576</v>
      </c>
      <c r="I132" s="5">
        <v>239</v>
      </c>
      <c r="J132" s="5">
        <v>194</v>
      </c>
      <c r="K132" s="13"/>
      <c r="L132" s="5">
        <v>576</v>
      </c>
      <c r="M132" s="5">
        <v>169</v>
      </c>
      <c r="N132" s="5">
        <v>194</v>
      </c>
    </row>
    <row r="133" spans="1:14">
      <c r="A133" s="5">
        <v>588</v>
      </c>
      <c r="B133" s="49">
        <v>206</v>
      </c>
      <c r="C133" s="53"/>
      <c r="D133" s="5">
        <v>214</v>
      </c>
      <c r="E133" s="5">
        <v>588</v>
      </c>
      <c r="F133" s="49">
        <v>206</v>
      </c>
      <c r="G133" s="53"/>
      <c r="H133" s="5">
        <v>588</v>
      </c>
      <c r="I133" s="5">
        <v>249</v>
      </c>
      <c r="J133" s="5">
        <v>206</v>
      </c>
      <c r="K133" s="13"/>
      <c r="L133" s="5">
        <v>588</v>
      </c>
      <c r="M133" s="5">
        <v>182</v>
      </c>
      <c r="N133" s="5">
        <v>206</v>
      </c>
    </row>
    <row r="134" spans="1:14">
      <c r="A134" s="5">
        <v>717</v>
      </c>
      <c r="B134" s="49">
        <v>192</v>
      </c>
      <c r="C134" s="53"/>
      <c r="D134" s="5">
        <v>214</v>
      </c>
      <c r="E134" s="5">
        <v>717</v>
      </c>
      <c r="F134" s="49">
        <v>192</v>
      </c>
      <c r="G134" s="53"/>
      <c r="H134" s="5">
        <v>717</v>
      </c>
      <c r="I134" s="5">
        <v>239</v>
      </c>
      <c r="J134" s="5">
        <v>192</v>
      </c>
      <c r="K134" s="13"/>
      <c r="L134" s="5">
        <v>717</v>
      </c>
      <c r="M134" s="5">
        <v>180</v>
      </c>
      <c r="N134" s="5">
        <v>192</v>
      </c>
    </row>
    <row r="135" spans="1:14">
      <c r="A135" s="5">
        <v>3290</v>
      </c>
      <c r="B135" s="49">
        <v>388</v>
      </c>
      <c r="C135" s="53"/>
      <c r="D135" s="5">
        <v>424</v>
      </c>
      <c r="E135" s="5">
        <v>3290</v>
      </c>
      <c r="F135" s="49">
        <v>388</v>
      </c>
      <c r="G135" s="53"/>
      <c r="H135" s="5">
        <v>3290</v>
      </c>
      <c r="I135" s="5">
        <v>644</v>
      </c>
      <c r="J135" s="5">
        <v>388</v>
      </c>
      <c r="K135" s="13"/>
      <c r="L135" s="5">
        <v>3290</v>
      </c>
      <c r="M135" s="5">
        <v>377</v>
      </c>
      <c r="N135" s="5">
        <v>388</v>
      </c>
    </row>
    <row r="136" spans="1:14">
      <c r="A136" s="5">
        <v>3324</v>
      </c>
      <c r="B136" s="49">
        <v>182</v>
      </c>
      <c r="C136" s="53"/>
      <c r="D136" s="5">
        <v>204</v>
      </c>
      <c r="E136" s="5">
        <v>3324</v>
      </c>
      <c r="F136" s="49">
        <v>182</v>
      </c>
      <c r="G136" s="53"/>
      <c r="H136" s="5">
        <v>3324</v>
      </c>
      <c r="I136" s="5">
        <v>251</v>
      </c>
      <c r="J136" s="5">
        <v>182</v>
      </c>
      <c r="K136" s="13"/>
      <c r="L136" s="5">
        <v>3324</v>
      </c>
      <c r="M136" s="5">
        <v>173</v>
      </c>
      <c r="N136" s="5">
        <v>182</v>
      </c>
    </row>
    <row r="137" spans="1:14">
      <c r="A137" s="5">
        <v>934</v>
      </c>
      <c r="B137" s="49">
        <v>189</v>
      </c>
      <c r="C137" s="53"/>
      <c r="D137" s="5">
        <v>210</v>
      </c>
      <c r="E137" s="5">
        <v>934</v>
      </c>
      <c r="F137" s="49">
        <v>189</v>
      </c>
      <c r="G137" s="53"/>
      <c r="H137" s="5">
        <v>934</v>
      </c>
      <c r="I137" s="5">
        <v>249</v>
      </c>
      <c r="J137" s="5">
        <v>189</v>
      </c>
      <c r="K137" s="13"/>
      <c r="L137" s="5">
        <v>934</v>
      </c>
      <c r="M137" s="5">
        <v>184</v>
      </c>
      <c r="N137" s="5">
        <v>189</v>
      </c>
    </row>
    <row r="138" spans="1:14">
      <c r="A138" s="5">
        <v>7020</v>
      </c>
      <c r="B138" s="49">
        <v>1426</v>
      </c>
      <c r="C138" s="53"/>
      <c r="D138" s="5">
        <v>1480</v>
      </c>
      <c r="E138" s="5">
        <v>7020</v>
      </c>
      <c r="F138" s="49">
        <v>1426</v>
      </c>
      <c r="G138" s="53"/>
      <c r="H138" s="5">
        <v>7020</v>
      </c>
      <c r="I138" s="5">
        <v>1932</v>
      </c>
      <c r="J138" s="5">
        <v>1426</v>
      </c>
      <c r="K138" s="13"/>
      <c r="L138" s="5">
        <v>7020</v>
      </c>
      <c r="M138" s="5">
        <v>1292</v>
      </c>
      <c r="N138" s="5">
        <v>1426</v>
      </c>
    </row>
    <row r="139" spans="1:14">
      <c r="A139" s="5">
        <v>2992</v>
      </c>
      <c r="B139" s="49">
        <v>374</v>
      </c>
      <c r="C139" s="53"/>
      <c r="D139" s="5">
        <v>428</v>
      </c>
      <c r="E139" s="5">
        <v>2992</v>
      </c>
      <c r="F139" s="49">
        <v>374</v>
      </c>
      <c r="G139" s="53"/>
      <c r="H139" s="5">
        <v>2992</v>
      </c>
      <c r="I139" s="5">
        <v>616</v>
      </c>
      <c r="J139" s="5">
        <v>374</v>
      </c>
      <c r="K139" s="13"/>
      <c r="L139" s="5">
        <v>2992</v>
      </c>
      <c r="M139" s="5">
        <v>351</v>
      </c>
      <c r="N139" s="5">
        <v>374</v>
      </c>
    </row>
    <row r="140" spans="1:14">
      <c r="A140" s="5">
        <v>8032</v>
      </c>
      <c r="B140" s="49">
        <v>975</v>
      </c>
      <c r="C140" s="53"/>
      <c r="D140" s="5">
        <v>1032</v>
      </c>
      <c r="E140" s="5">
        <v>8032</v>
      </c>
      <c r="F140" s="49">
        <v>975</v>
      </c>
      <c r="G140" s="53"/>
      <c r="H140" s="5">
        <v>8032</v>
      </c>
      <c r="I140" s="5">
        <v>1345</v>
      </c>
      <c r="J140" s="5">
        <v>975</v>
      </c>
      <c r="K140" s="13"/>
      <c r="L140" s="5">
        <v>8032</v>
      </c>
      <c r="M140" s="5">
        <v>635</v>
      </c>
      <c r="N140" s="5">
        <v>975</v>
      </c>
    </row>
    <row r="141" spans="1:14">
      <c r="A141" s="5">
        <v>10280</v>
      </c>
      <c r="B141" s="49">
        <v>2438</v>
      </c>
      <c r="C141" s="53"/>
      <c r="D141" s="5">
        <v>2543</v>
      </c>
      <c r="E141" s="5">
        <v>10280</v>
      </c>
      <c r="F141" s="49">
        <v>2438</v>
      </c>
      <c r="G141" s="53"/>
      <c r="H141" s="5">
        <v>10280</v>
      </c>
      <c r="I141" s="5">
        <v>3179</v>
      </c>
      <c r="J141" s="5">
        <v>2438</v>
      </c>
      <c r="K141" s="13"/>
      <c r="L141" s="5">
        <v>10280</v>
      </c>
      <c r="M141" s="5">
        <v>2278</v>
      </c>
      <c r="N141" s="5">
        <v>2438</v>
      </c>
    </row>
    <row r="142" spans="1:14">
      <c r="A142" s="5">
        <v>18048</v>
      </c>
      <c r="B142" s="49">
        <v>5934</v>
      </c>
      <c r="C142" s="53"/>
      <c r="D142" s="5">
        <v>6164</v>
      </c>
      <c r="E142" s="5">
        <v>18048</v>
      </c>
      <c r="F142" s="49">
        <v>5934</v>
      </c>
      <c r="G142" s="53"/>
      <c r="H142" s="5">
        <v>18048</v>
      </c>
      <c r="I142" s="5">
        <v>9237</v>
      </c>
      <c r="J142" s="5">
        <v>5934</v>
      </c>
      <c r="K142" s="13"/>
      <c r="L142" s="5">
        <v>18048</v>
      </c>
      <c r="M142" s="5">
        <v>4376</v>
      </c>
      <c r="N142" s="5">
        <v>5934</v>
      </c>
    </row>
    <row r="143" spans="1:14">
      <c r="A143" s="5">
        <v>6200</v>
      </c>
      <c r="B143" s="49">
        <v>440</v>
      </c>
      <c r="C143" s="53"/>
      <c r="D143" s="5">
        <v>714</v>
      </c>
      <c r="E143" s="5">
        <v>6200</v>
      </c>
      <c r="F143" s="49">
        <v>440</v>
      </c>
      <c r="G143" s="53"/>
      <c r="H143" s="5">
        <v>6200</v>
      </c>
      <c r="I143" s="5">
        <v>720</v>
      </c>
      <c r="J143" s="5">
        <v>440</v>
      </c>
      <c r="K143" s="13"/>
      <c r="L143" s="5">
        <v>6200</v>
      </c>
      <c r="M143" s="5">
        <v>590</v>
      </c>
      <c r="N143" s="5">
        <v>440</v>
      </c>
    </row>
    <row r="144" spans="1:14">
      <c r="A144" s="5">
        <v>15552</v>
      </c>
      <c r="B144" s="49">
        <v>1450</v>
      </c>
      <c r="C144" s="53"/>
      <c r="D144" s="5">
        <v>1462</v>
      </c>
      <c r="E144" s="5">
        <v>15552</v>
      </c>
      <c r="F144" s="49">
        <v>1450</v>
      </c>
      <c r="G144" s="53"/>
      <c r="H144" s="5">
        <v>15552</v>
      </c>
      <c r="I144" s="5">
        <v>8308</v>
      </c>
      <c r="J144" s="5">
        <v>1450</v>
      </c>
      <c r="K144" s="13"/>
      <c r="L144" s="5">
        <v>15552</v>
      </c>
      <c r="M144" s="5">
        <v>1275</v>
      </c>
      <c r="N144" s="5">
        <v>1450</v>
      </c>
    </row>
    <row r="145" spans="1:14">
      <c r="A145" s="5">
        <v>4054</v>
      </c>
      <c r="B145" s="49">
        <v>483</v>
      </c>
      <c r="C145" s="53"/>
      <c r="D145" s="5">
        <v>528</v>
      </c>
      <c r="E145" s="5">
        <v>4054</v>
      </c>
      <c r="F145" s="49">
        <v>483</v>
      </c>
      <c r="G145" s="53"/>
      <c r="H145" s="5">
        <v>4054</v>
      </c>
      <c r="I145" s="5">
        <v>861</v>
      </c>
      <c r="J145" s="5">
        <v>483</v>
      </c>
      <c r="K145" s="13"/>
      <c r="L145" s="5">
        <v>4054</v>
      </c>
      <c r="M145" s="5">
        <v>448</v>
      </c>
      <c r="N145" s="5">
        <v>483</v>
      </c>
    </row>
    <row r="146" spans="1:14">
      <c r="A146" s="5">
        <v>2616</v>
      </c>
      <c r="B146" s="49">
        <v>282</v>
      </c>
      <c r="C146" s="53"/>
      <c r="D146" s="5">
        <v>421</v>
      </c>
      <c r="E146" s="5">
        <v>2616</v>
      </c>
      <c r="F146" s="49">
        <v>282</v>
      </c>
      <c r="G146" s="53"/>
      <c r="H146" s="5">
        <v>2616</v>
      </c>
      <c r="I146" s="5">
        <v>463</v>
      </c>
      <c r="J146" s="5">
        <v>282</v>
      </c>
      <c r="K146" s="13"/>
      <c r="L146" s="5">
        <v>2616</v>
      </c>
      <c r="M146" s="5">
        <v>327</v>
      </c>
      <c r="N146" s="5">
        <v>282</v>
      </c>
    </row>
    <row r="147" spans="1:14">
      <c r="A147" s="5">
        <v>1723</v>
      </c>
      <c r="B147" s="49">
        <v>243</v>
      </c>
      <c r="C147" s="53"/>
      <c r="D147" s="5">
        <v>303</v>
      </c>
      <c r="E147" s="5">
        <v>1723</v>
      </c>
      <c r="F147" s="49">
        <v>243</v>
      </c>
      <c r="G147" s="53"/>
      <c r="H147" s="5">
        <v>1723</v>
      </c>
      <c r="I147" s="5">
        <v>325</v>
      </c>
      <c r="J147" s="5">
        <v>243</v>
      </c>
      <c r="K147" s="13"/>
      <c r="L147" s="5">
        <v>1723</v>
      </c>
      <c r="M147" s="5">
        <v>253</v>
      </c>
      <c r="N147" s="5">
        <v>243</v>
      </c>
    </row>
    <row r="148" spans="1:14">
      <c r="A148" s="5">
        <v>8964</v>
      </c>
      <c r="B148" s="49">
        <v>1877</v>
      </c>
      <c r="C148" s="53"/>
      <c r="D148" s="5">
        <v>1967</v>
      </c>
      <c r="E148" s="5">
        <v>8964</v>
      </c>
      <c r="F148" s="49">
        <v>1877</v>
      </c>
      <c r="G148" s="53"/>
      <c r="H148" s="5">
        <v>8964</v>
      </c>
      <c r="I148" s="5">
        <v>2201</v>
      </c>
      <c r="J148" s="5">
        <v>1877</v>
      </c>
      <c r="K148" s="13"/>
      <c r="L148" s="5">
        <v>8964</v>
      </c>
      <c r="M148" s="5">
        <v>1834</v>
      </c>
      <c r="N148" s="5">
        <v>1877</v>
      </c>
    </row>
    <row r="149" spans="1:14">
      <c r="A149" s="5">
        <v>2138</v>
      </c>
      <c r="B149" s="49">
        <v>90</v>
      </c>
      <c r="C149" s="53"/>
      <c r="D149" s="5">
        <v>111</v>
      </c>
      <c r="E149" s="5">
        <v>2138</v>
      </c>
      <c r="F149" s="49">
        <v>90</v>
      </c>
      <c r="G149" s="53"/>
      <c r="H149" s="5">
        <v>2138</v>
      </c>
      <c r="I149" s="5">
        <v>118</v>
      </c>
      <c r="J149" s="5">
        <v>90</v>
      </c>
      <c r="K149" s="13"/>
      <c r="L149" s="5">
        <v>2138</v>
      </c>
      <c r="M149" s="5">
        <v>93</v>
      </c>
      <c r="N149" s="5">
        <v>90</v>
      </c>
    </row>
    <row r="150" spans="1:14">
      <c r="A150" s="5">
        <v>21328</v>
      </c>
      <c r="B150" s="49">
        <v>1921</v>
      </c>
      <c r="C150" s="53"/>
      <c r="D150" s="5">
        <v>2105</v>
      </c>
      <c r="E150" s="5">
        <v>21328</v>
      </c>
      <c r="F150" s="49">
        <v>1921</v>
      </c>
      <c r="G150" s="53"/>
      <c r="H150" s="5">
        <v>21328</v>
      </c>
      <c r="I150" s="5">
        <v>3932</v>
      </c>
      <c r="J150" s="5">
        <v>1921</v>
      </c>
      <c r="K150" s="13"/>
      <c r="L150" s="5">
        <v>21328</v>
      </c>
      <c r="M150" s="5">
        <v>1609</v>
      </c>
      <c r="N150" s="5">
        <v>1921</v>
      </c>
    </row>
    <row r="151" spans="1:14">
      <c r="A151" s="5">
        <v>2362</v>
      </c>
      <c r="B151" s="49">
        <v>370</v>
      </c>
      <c r="C151" s="53"/>
      <c r="D151" s="5">
        <v>477</v>
      </c>
      <c r="E151" s="5">
        <v>2362</v>
      </c>
      <c r="F151" s="49">
        <v>370</v>
      </c>
      <c r="G151" s="53"/>
      <c r="H151" s="5">
        <v>2362</v>
      </c>
      <c r="I151" s="5">
        <v>534</v>
      </c>
      <c r="J151" s="5">
        <v>370</v>
      </c>
      <c r="K151" s="13"/>
      <c r="L151" s="5">
        <v>2362</v>
      </c>
      <c r="M151" s="5">
        <v>354</v>
      </c>
      <c r="N151" s="5">
        <v>370</v>
      </c>
    </row>
    <row r="152" spans="1:14">
      <c r="A152" s="5">
        <v>4024</v>
      </c>
      <c r="B152" s="49">
        <v>602</v>
      </c>
      <c r="C152" s="53"/>
      <c r="D152" s="5">
        <v>806</v>
      </c>
      <c r="E152" s="5">
        <v>4024</v>
      </c>
      <c r="F152" s="49">
        <v>602</v>
      </c>
      <c r="G152" s="53"/>
      <c r="H152" s="5">
        <v>4024</v>
      </c>
      <c r="I152" s="5">
        <v>957</v>
      </c>
      <c r="J152" s="5">
        <v>602</v>
      </c>
      <c r="K152" s="13"/>
      <c r="L152" s="5">
        <v>4024</v>
      </c>
      <c r="M152" s="5">
        <v>563</v>
      </c>
      <c r="N152" s="5">
        <v>602</v>
      </c>
    </row>
    <row r="153" spans="1:14">
      <c r="A153" s="5">
        <v>7208</v>
      </c>
      <c r="B153" s="49">
        <v>727</v>
      </c>
      <c r="C153" s="53"/>
      <c r="D153" s="5">
        <v>813</v>
      </c>
      <c r="E153" s="5">
        <v>7208</v>
      </c>
      <c r="F153" s="49">
        <v>727</v>
      </c>
      <c r="G153" s="53"/>
      <c r="H153" s="5">
        <v>7208</v>
      </c>
      <c r="I153" s="5">
        <v>1390</v>
      </c>
      <c r="J153" s="5">
        <v>727</v>
      </c>
      <c r="K153" s="13"/>
      <c r="L153" s="5">
        <v>7208</v>
      </c>
      <c r="M153" s="5">
        <v>630</v>
      </c>
      <c r="N153" s="5">
        <v>727</v>
      </c>
    </row>
    <row r="154" spans="1:14">
      <c r="A154" s="5">
        <v>3162</v>
      </c>
      <c r="B154" s="49">
        <v>545</v>
      </c>
      <c r="C154" s="53"/>
      <c r="D154" s="5">
        <v>746</v>
      </c>
      <c r="E154" s="5">
        <v>3162</v>
      </c>
      <c r="F154" s="49">
        <v>545</v>
      </c>
      <c r="G154" s="53"/>
      <c r="H154" s="5">
        <v>3162</v>
      </c>
      <c r="I154" s="5">
        <v>867</v>
      </c>
      <c r="J154" s="5">
        <v>545</v>
      </c>
      <c r="K154" s="13"/>
      <c r="L154" s="5">
        <v>3162</v>
      </c>
      <c r="M154" s="5">
        <v>537</v>
      </c>
      <c r="N154" s="5">
        <v>545</v>
      </c>
    </row>
    <row r="155" spans="1:14">
      <c r="A155" s="5">
        <v>953</v>
      </c>
      <c r="B155" s="49">
        <v>295</v>
      </c>
      <c r="C155" s="53"/>
      <c r="D155" s="5">
        <v>322</v>
      </c>
      <c r="E155" s="5">
        <v>953</v>
      </c>
      <c r="F155" s="49">
        <v>295</v>
      </c>
      <c r="G155" s="53"/>
      <c r="H155" s="5">
        <v>953</v>
      </c>
      <c r="I155" s="5">
        <v>424</v>
      </c>
      <c r="J155" s="5">
        <v>295</v>
      </c>
      <c r="K155" s="13"/>
      <c r="L155" s="5">
        <v>953</v>
      </c>
      <c r="M155" s="5">
        <v>237</v>
      </c>
      <c r="N155" s="5">
        <v>295</v>
      </c>
    </row>
    <row r="156" spans="1:14">
      <c r="A156" s="5">
        <v>2556</v>
      </c>
      <c r="B156" s="49">
        <v>408</v>
      </c>
      <c r="C156" s="53"/>
      <c r="D156" s="5">
        <v>469</v>
      </c>
      <c r="E156" s="5">
        <v>2556</v>
      </c>
      <c r="F156" s="49">
        <v>408</v>
      </c>
      <c r="G156" s="53"/>
      <c r="H156" s="5">
        <v>2556</v>
      </c>
      <c r="I156" s="5">
        <v>613</v>
      </c>
      <c r="J156" s="5">
        <v>408</v>
      </c>
      <c r="K156" s="13"/>
      <c r="L156" s="5">
        <v>2556</v>
      </c>
      <c r="M156" s="5">
        <v>365</v>
      </c>
      <c r="N156" s="5">
        <v>408</v>
      </c>
    </row>
    <row r="157" spans="1:14">
      <c r="A157" s="5">
        <v>1722</v>
      </c>
      <c r="B157" s="49">
        <v>309</v>
      </c>
      <c r="C157" s="53"/>
      <c r="D157" s="5">
        <v>390</v>
      </c>
      <c r="E157" s="5">
        <v>1722</v>
      </c>
      <c r="F157" s="49">
        <v>309</v>
      </c>
      <c r="G157" s="53"/>
      <c r="H157" s="5">
        <v>1722</v>
      </c>
      <c r="I157" s="5">
        <v>445</v>
      </c>
      <c r="J157" s="5">
        <v>309</v>
      </c>
      <c r="K157" s="13"/>
      <c r="L157" s="5">
        <v>1722</v>
      </c>
      <c r="M157" s="5">
        <v>309</v>
      </c>
      <c r="N157" s="5">
        <v>309</v>
      </c>
    </row>
    <row r="158" spans="1:14">
      <c r="A158" s="5">
        <v>3298</v>
      </c>
      <c r="B158" s="49">
        <v>509</v>
      </c>
      <c r="C158" s="53"/>
      <c r="D158" s="5">
        <v>622</v>
      </c>
      <c r="E158" s="5">
        <v>3298</v>
      </c>
      <c r="F158" s="49">
        <v>509</v>
      </c>
      <c r="G158" s="53"/>
      <c r="H158" s="5">
        <v>3298</v>
      </c>
      <c r="I158" s="5">
        <v>757</v>
      </c>
      <c r="J158" s="5">
        <v>509</v>
      </c>
      <c r="K158" s="13"/>
      <c r="L158" s="5">
        <v>3298</v>
      </c>
      <c r="M158" s="5">
        <v>489</v>
      </c>
      <c r="N158" s="5">
        <v>509</v>
      </c>
    </row>
    <row r="159" spans="1:14">
      <c r="A159" s="5">
        <v>1507</v>
      </c>
      <c r="B159" s="49">
        <v>288</v>
      </c>
      <c r="C159" s="53"/>
      <c r="D159" s="5">
        <v>346</v>
      </c>
      <c r="E159" s="5">
        <v>1507</v>
      </c>
      <c r="F159" s="49">
        <v>288</v>
      </c>
      <c r="G159" s="53"/>
      <c r="H159" s="5">
        <v>1507</v>
      </c>
      <c r="I159" s="5">
        <v>412</v>
      </c>
      <c r="J159" s="5">
        <v>288</v>
      </c>
      <c r="K159" s="13"/>
      <c r="L159" s="5">
        <v>1507</v>
      </c>
      <c r="M159" s="5">
        <v>277</v>
      </c>
      <c r="N159" s="5">
        <v>288</v>
      </c>
    </row>
    <row r="160" spans="1:14">
      <c r="A160" s="5">
        <v>7020</v>
      </c>
      <c r="B160" s="49">
        <v>452</v>
      </c>
      <c r="C160" s="53"/>
      <c r="D160" s="5">
        <v>757</v>
      </c>
      <c r="E160" s="5">
        <v>7020</v>
      </c>
      <c r="F160" s="49">
        <v>452</v>
      </c>
      <c r="G160" s="53"/>
      <c r="H160" s="5">
        <v>7020</v>
      </c>
      <c r="I160" s="5">
        <v>652</v>
      </c>
      <c r="J160" s="5">
        <v>452</v>
      </c>
      <c r="K160" s="13"/>
      <c r="L160" s="5">
        <v>7020</v>
      </c>
      <c r="M160" s="5">
        <v>604</v>
      </c>
      <c r="N160" s="5">
        <v>452</v>
      </c>
    </row>
    <row r="161" spans="1:14">
      <c r="A161" s="5">
        <v>2420</v>
      </c>
      <c r="B161" s="49">
        <v>447</v>
      </c>
      <c r="C161" s="53"/>
      <c r="D161" s="5">
        <v>598</v>
      </c>
      <c r="E161" s="5">
        <v>2420</v>
      </c>
      <c r="F161" s="49">
        <v>447</v>
      </c>
      <c r="G161" s="53"/>
      <c r="H161" s="5">
        <v>2420</v>
      </c>
      <c r="I161" s="5">
        <v>688</v>
      </c>
      <c r="J161" s="5">
        <v>447</v>
      </c>
      <c r="K161" s="13"/>
      <c r="L161" s="5">
        <v>2420</v>
      </c>
      <c r="M161" s="5">
        <v>435</v>
      </c>
      <c r="N161" s="5">
        <v>447</v>
      </c>
    </row>
    <row r="162" spans="1:14">
      <c r="A162" s="5">
        <v>3260</v>
      </c>
      <c r="B162" s="49">
        <v>614</v>
      </c>
      <c r="C162" s="53"/>
      <c r="D162" s="5">
        <v>769</v>
      </c>
      <c r="E162" s="5">
        <v>3260</v>
      </c>
      <c r="F162" s="49">
        <v>614</v>
      </c>
      <c r="G162" s="53"/>
      <c r="H162" s="5">
        <v>3260</v>
      </c>
      <c r="I162" s="5">
        <v>951</v>
      </c>
      <c r="J162" s="5">
        <v>614</v>
      </c>
      <c r="K162" s="13"/>
      <c r="L162" s="5">
        <v>3260</v>
      </c>
      <c r="M162" s="5">
        <v>530</v>
      </c>
      <c r="N162" s="5">
        <v>614</v>
      </c>
    </row>
    <row r="163" spans="1:14">
      <c r="A163" s="5">
        <v>8120</v>
      </c>
      <c r="B163" s="49">
        <v>1724</v>
      </c>
      <c r="C163" s="53"/>
      <c r="D163" s="5">
        <v>1843</v>
      </c>
      <c r="E163" s="5">
        <v>8120</v>
      </c>
      <c r="F163" s="49">
        <v>1724</v>
      </c>
      <c r="G163" s="53"/>
      <c r="H163" s="5">
        <v>8120</v>
      </c>
      <c r="I163" s="5">
        <v>2106</v>
      </c>
      <c r="J163" s="5">
        <v>1724</v>
      </c>
      <c r="K163" s="13"/>
      <c r="L163" s="5">
        <v>8120</v>
      </c>
      <c r="M163" s="5">
        <v>1604</v>
      </c>
      <c r="N163" s="5">
        <v>1724</v>
      </c>
    </row>
    <row r="164" spans="1:14">
      <c r="A164" s="5">
        <v>1999</v>
      </c>
      <c r="B164" s="49">
        <v>360</v>
      </c>
      <c r="C164" s="53"/>
      <c r="D164" s="5">
        <v>435</v>
      </c>
      <c r="E164" s="5">
        <v>1999</v>
      </c>
      <c r="F164" s="49">
        <v>360</v>
      </c>
      <c r="G164" s="53"/>
      <c r="H164" s="5">
        <v>1999</v>
      </c>
      <c r="I164" s="5">
        <v>513</v>
      </c>
      <c r="J164" s="5">
        <v>360</v>
      </c>
      <c r="K164" s="13"/>
      <c r="L164" s="5">
        <v>1999</v>
      </c>
      <c r="M164" s="5">
        <v>351</v>
      </c>
      <c r="N164" s="5">
        <v>360</v>
      </c>
    </row>
    <row r="165" spans="1:14">
      <c r="A165" s="5">
        <v>9064</v>
      </c>
      <c r="B165" s="49">
        <v>450</v>
      </c>
      <c r="C165" s="53"/>
      <c r="D165" s="5">
        <v>519</v>
      </c>
      <c r="E165" s="5">
        <v>9064</v>
      </c>
      <c r="F165" s="49">
        <v>450</v>
      </c>
      <c r="G165" s="53"/>
      <c r="H165" s="5">
        <v>9064</v>
      </c>
      <c r="I165" s="5">
        <v>672</v>
      </c>
      <c r="J165" s="5">
        <v>450</v>
      </c>
      <c r="K165" s="13"/>
      <c r="L165" s="5">
        <v>9064</v>
      </c>
      <c r="M165" s="5">
        <v>389</v>
      </c>
      <c r="N165" s="5">
        <v>450</v>
      </c>
    </row>
    <row r="166" spans="1:14">
      <c r="A166" s="5">
        <v>7624</v>
      </c>
      <c r="B166" s="49">
        <v>498</v>
      </c>
      <c r="C166" s="53"/>
      <c r="D166" s="5">
        <v>892</v>
      </c>
      <c r="E166" s="5">
        <v>7624</v>
      </c>
      <c r="F166" s="49">
        <v>498</v>
      </c>
      <c r="G166" s="53"/>
      <c r="H166" s="5">
        <v>7624</v>
      </c>
      <c r="I166" s="5">
        <v>719</v>
      </c>
      <c r="J166" s="5">
        <v>498</v>
      </c>
      <c r="K166" s="13"/>
      <c r="L166" s="5">
        <v>7624</v>
      </c>
      <c r="M166" s="5">
        <v>704</v>
      </c>
      <c r="N166" s="5">
        <v>498</v>
      </c>
    </row>
    <row r="167" spans="1:14">
      <c r="A167" s="5">
        <v>20928</v>
      </c>
      <c r="B167" s="49">
        <v>2420</v>
      </c>
      <c r="C167" s="53"/>
      <c r="D167" s="5">
        <v>3370</v>
      </c>
      <c r="E167" s="5">
        <v>20928</v>
      </c>
      <c r="F167" s="49">
        <v>2420</v>
      </c>
      <c r="G167" s="53"/>
      <c r="H167" s="5">
        <v>20928</v>
      </c>
      <c r="I167" s="5">
        <v>4074</v>
      </c>
      <c r="J167" s="5">
        <v>2420</v>
      </c>
      <c r="K167" s="13"/>
      <c r="L167" s="5">
        <v>20928</v>
      </c>
      <c r="M167" s="5">
        <v>2126</v>
      </c>
      <c r="N167" s="5">
        <v>2420</v>
      </c>
    </row>
    <row r="168" spans="1:14">
      <c r="A168" s="5">
        <v>1674</v>
      </c>
      <c r="B168" s="49">
        <v>390</v>
      </c>
      <c r="C168" s="53"/>
      <c r="D168" s="5">
        <v>455</v>
      </c>
      <c r="E168" s="5">
        <v>1674</v>
      </c>
      <c r="F168" s="49">
        <v>390</v>
      </c>
      <c r="G168" s="53"/>
      <c r="H168" s="5">
        <v>1674</v>
      </c>
      <c r="I168" s="5">
        <v>547</v>
      </c>
      <c r="J168" s="5">
        <v>390</v>
      </c>
      <c r="K168" s="13"/>
      <c r="L168" s="5">
        <v>1674</v>
      </c>
      <c r="M168" s="5">
        <v>333</v>
      </c>
      <c r="N168" s="5">
        <v>390</v>
      </c>
    </row>
    <row r="169" spans="1:14">
      <c r="A169" s="5">
        <v>2704</v>
      </c>
      <c r="B169" s="49">
        <v>430</v>
      </c>
      <c r="C169" s="53"/>
      <c r="D169" s="5">
        <v>572</v>
      </c>
      <c r="E169" s="5">
        <v>2704</v>
      </c>
      <c r="F169" s="49">
        <v>430</v>
      </c>
      <c r="G169" s="53"/>
      <c r="H169" s="5">
        <v>2704</v>
      </c>
      <c r="I169" s="5">
        <v>599</v>
      </c>
      <c r="J169" s="5">
        <v>430</v>
      </c>
      <c r="K169" s="13"/>
      <c r="L169" s="5">
        <v>2704</v>
      </c>
      <c r="M169" s="5">
        <v>416</v>
      </c>
      <c r="N169" s="5">
        <v>430</v>
      </c>
    </row>
    <row r="170" spans="1:14">
      <c r="A170" s="5">
        <v>1228</v>
      </c>
      <c r="B170" s="49">
        <v>334</v>
      </c>
      <c r="C170" s="53"/>
      <c r="D170" s="5">
        <v>360</v>
      </c>
      <c r="E170" s="5">
        <v>1228</v>
      </c>
      <c r="F170" s="49">
        <v>334</v>
      </c>
      <c r="G170" s="53"/>
      <c r="H170" s="5">
        <v>1228</v>
      </c>
      <c r="I170" s="5">
        <v>463</v>
      </c>
      <c r="J170" s="5">
        <v>334</v>
      </c>
      <c r="K170" s="13"/>
      <c r="L170" s="5">
        <v>1228</v>
      </c>
      <c r="M170" s="5">
        <v>267</v>
      </c>
      <c r="N170" s="5">
        <v>334</v>
      </c>
    </row>
    <row r="171" spans="1:14">
      <c r="A171" s="5">
        <v>17592</v>
      </c>
      <c r="B171" s="49">
        <v>4754</v>
      </c>
      <c r="C171" s="53"/>
      <c r="D171" s="5">
        <v>4840</v>
      </c>
      <c r="E171" s="5">
        <v>17592</v>
      </c>
      <c r="F171" s="49">
        <v>4754</v>
      </c>
      <c r="G171" s="53"/>
      <c r="H171" s="5">
        <v>17592</v>
      </c>
      <c r="I171" s="5">
        <v>5906</v>
      </c>
      <c r="J171" s="5">
        <v>4754</v>
      </c>
      <c r="K171" s="13"/>
      <c r="L171" s="5">
        <v>17592</v>
      </c>
      <c r="M171" s="5">
        <v>4318</v>
      </c>
      <c r="N171" s="5">
        <v>4754</v>
      </c>
    </row>
    <row r="172" spans="1:14">
      <c r="A172" s="5">
        <v>2412</v>
      </c>
      <c r="B172" s="49">
        <v>424</v>
      </c>
      <c r="C172" s="53"/>
      <c r="D172" s="5">
        <v>545</v>
      </c>
      <c r="E172" s="5">
        <v>2412</v>
      </c>
      <c r="F172" s="49">
        <v>424</v>
      </c>
      <c r="G172" s="53"/>
      <c r="H172" s="5">
        <v>2412</v>
      </c>
      <c r="I172" s="5">
        <v>629</v>
      </c>
      <c r="J172" s="5">
        <v>424</v>
      </c>
      <c r="K172" s="13"/>
      <c r="L172" s="5">
        <v>2412</v>
      </c>
      <c r="M172" s="5">
        <v>382</v>
      </c>
      <c r="N172" s="5">
        <v>424</v>
      </c>
    </row>
    <row r="173" spans="1:14">
      <c r="A173" s="5">
        <v>2616</v>
      </c>
      <c r="B173" s="49">
        <v>446</v>
      </c>
      <c r="C173" s="53"/>
      <c r="D173" s="5">
        <v>584</v>
      </c>
      <c r="E173" s="5">
        <v>2616</v>
      </c>
      <c r="F173" s="49">
        <v>446</v>
      </c>
      <c r="G173" s="53"/>
      <c r="H173" s="5">
        <v>2616</v>
      </c>
      <c r="I173" s="5">
        <v>669</v>
      </c>
      <c r="J173" s="5">
        <v>446</v>
      </c>
      <c r="K173" s="13"/>
      <c r="L173" s="5">
        <v>2616</v>
      </c>
      <c r="M173" s="5">
        <v>431</v>
      </c>
      <c r="N173" s="5">
        <v>446</v>
      </c>
    </row>
    <row r="174" spans="1:14">
      <c r="A174" s="5">
        <v>10232</v>
      </c>
      <c r="B174" s="49">
        <v>2584</v>
      </c>
      <c r="C174" s="53"/>
      <c r="D174" s="5">
        <v>2675</v>
      </c>
      <c r="E174" s="5">
        <v>10232</v>
      </c>
      <c r="F174" s="49">
        <v>2584</v>
      </c>
      <c r="G174" s="53"/>
      <c r="H174" s="5">
        <v>10232</v>
      </c>
      <c r="I174" s="5">
        <v>2969</v>
      </c>
      <c r="J174" s="5">
        <v>2584</v>
      </c>
      <c r="K174" s="13"/>
      <c r="L174" s="5">
        <v>10232</v>
      </c>
      <c r="M174" s="5">
        <v>2342</v>
      </c>
      <c r="N174" s="5">
        <v>2584</v>
      </c>
    </row>
    <row r="175" spans="1:14">
      <c r="A175" s="5">
        <v>13304</v>
      </c>
      <c r="B175" s="49">
        <v>984</v>
      </c>
      <c r="C175" s="53"/>
      <c r="D175" s="5">
        <v>1805</v>
      </c>
      <c r="E175" s="5">
        <v>13304</v>
      </c>
      <c r="F175" s="49">
        <v>984</v>
      </c>
      <c r="G175" s="53"/>
      <c r="H175" s="5">
        <v>13304</v>
      </c>
      <c r="I175" s="5">
        <v>1618</v>
      </c>
      <c r="J175" s="5">
        <v>984</v>
      </c>
      <c r="K175" s="13"/>
      <c r="L175" s="5">
        <v>13304</v>
      </c>
      <c r="M175" s="5">
        <v>1349</v>
      </c>
      <c r="N175" s="5">
        <v>984</v>
      </c>
    </row>
    <row r="176" spans="1:14">
      <c r="A176" s="5">
        <v>4016</v>
      </c>
      <c r="B176" s="49">
        <v>473</v>
      </c>
      <c r="C176" s="53"/>
      <c r="D176" s="5">
        <v>644</v>
      </c>
      <c r="E176" s="5">
        <v>4016</v>
      </c>
      <c r="F176" s="49">
        <v>473</v>
      </c>
      <c r="G176" s="53"/>
      <c r="H176" s="5">
        <v>4016</v>
      </c>
      <c r="I176" s="5">
        <v>678</v>
      </c>
      <c r="J176" s="5">
        <v>473</v>
      </c>
      <c r="K176" s="13"/>
      <c r="L176" s="5">
        <v>4016</v>
      </c>
      <c r="M176" s="5">
        <v>495</v>
      </c>
      <c r="N176" s="5">
        <v>473</v>
      </c>
    </row>
    <row r="177" spans="1:14">
      <c r="A177" s="5">
        <v>2254</v>
      </c>
      <c r="B177" s="49">
        <v>482</v>
      </c>
      <c r="C177" s="53"/>
      <c r="D177" s="5">
        <v>626</v>
      </c>
      <c r="E177" s="5">
        <v>2254</v>
      </c>
      <c r="F177" s="49">
        <v>482</v>
      </c>
      <c r="G177" s="53"/>
      <c r="H177" s="5">
        <v>2254</v>
      </c>
      <c r="I177" s="5">
        <v>729</v>
      </c>
      <c r="J177" s="5">
        <v>482</v>
      </c>
      <c r="K177" s="13"/>
      <c r="L177" s="5">
        <v>2254</v>
      </c>
      <c r="M177" s="5">
        <v>439</v>
      </c>
      <c r="N177" s="5">
        <v>482</v>
      </c>
    </row>
    <row r="178" spans="1:14">
      <c r="A178" s="5">
        <v>2124</v>
      </c>
      <c r="B178" s="49">
        <v>430</v>
      </c>
      <c r="C178" s="53"/>
      <c r="D178" s="5">
        <v>537</v>
      </c>
      <c r="E178" s="5">
        <v>2124</v>
      </c>
      <c r="F178" s="49">
        <v>430</v>
      </c>
      <c r="G178" s="53"/>
      <c r="H178" s="5">
        <v>2124</v>
      </c>
      <c r="I178" s="5">
        <v>597</v>
      </c>
      <c r="J178" s="5">
        <v>430</v>
      </c>
      <c r="K178" s="13"/>
      <c r="L178" s="5">
        <v>2124</v>
      </c>
      <c r="M178" s="5">
        <v>404</v>
      </c>
      <c r="N178" s="5">
        <v>430</v>
      </c>
    </row>
    <row r="179" spans="1:14">
      <c r="A179" s="5">
        <v>7092</v>
      </c>
      <c r="B179" s="49">
        <v>1397</v>
      </c>
      <c r="C179" s="53"/>
      <c r="D179" s="5">
        <v>1476</v>
      </c>
      <c r="E179" s="5">
        <v>7092</v>
      </c>
      <c r="F179" s="49">
        <v>1397</v>
      </c>
      <c r="G179" s="53"/>
      <c r="H179" s="5">
        <v>7092</v>
      </c>
      <c r="I179" s="5">
        <v>1797</v>
      </c>
      <c r="J179" s="5">
        <v>1397</v>
      </c>
      <c r="K179" s="13"/>
      <c r="L179" s="5">
        <v>7092</v>
      </c>
      <c r="M179" s="5">
        <v>1331</v>
      </c>
      <c r="N179" s="5">
        <v>1397</v>
      </c>
    </row>
    <row r="180" spans="1:14">
      <c r="A180" s="5">
        <v>6632</v>
      </c>
      <c r="B180" s="49">
        <v>549</v>
      </c>
      <c r="C180" s="53"/>
      <c r="D180" s="5">
        <v>631</v>
      </c>
      <c r="E180" s="5">
        <v>6632</v>
      </c>
      <c r="F180" s="49">
        <v>549</v>
      </c>
      <c r="G180" s="53"/>
      <c r="H180" s="5">
        <v>6632</v>
      </c>
      <c r="I180" s="5">
        <v>836</v>
      </c>
      <c r="J180" s="5">
        <v>549</v>
      </c>
      <c r="K180" s="13"/>
      <c r="L180" s="5">
        <v>6632</v>
      </c>
      <c r="M180" s="5">
        <v>404</v>
      </c>
      <c r="N180" s="5">
        <v>549</v>
      </c>
    </row>
    <row r="181" spans="1:14">
      <c r="A181" s="5">
        <v>2432</v>
      </c>
      <c r="B181" s="49">
        <v>435</v>
      </c>
      <c r="C181" s="53"/>
      <c r="D181" s="5">
        <v>588</v>
      </c>
      <c r="E181" s="5">
        <v>2432</v>
      </c>
      <c r="F181" s="49">
        <v>435</v>
      </c>
      <c r="G181" s="53"/>
      <c r="H181" s="5">
        <v>2432</v>
      </c>
      <c r="I181" s="5">
        <v>622</v>
      </c>
      <c r="J181" s="5">
        <v>435</v>
      </c>
      <c r="K181" s="13"/>
      <c r="L181" s="5">
        <v>2432</v>
      </c>
      <c r="M181" s="5">
        <v>436</v>
      </c>
      <c r="N181" s="5">
        <v>435</v>
      </c>
    </row>
    <row r="182" spans="1:14">
      <c r="A182" s="5">
        <v>15744</v>
      </c>
      <c r="B182" s="49">
        <v>1956</v>
      </c>
      <c r="C182" s="53"/>
      <c r="D182" s="5">
        <v>2080</v>
      </c>
      <c r="E182" s="5">
        <v>15744</v>
      </c>
      <c r="F182" s="49">
        <v>1956</v>
      </c>
      <c r="G182" s="53"/>
      <c r="H182" s="5">
        <v>15744</v>
      </c>
      <c r="I182" s="5">
        <v>3253</v>
      </c>
      <c r="J182" s="5">
        <v>1956</v>
      </c>
      <c r="K182" s="13"/>
      <c r="L182" s="5">
        <v>15744</v>
      </c>
      <c r="M182" s="5">
        <v>1376</v>
      </c>
      <c r="N182" s="5">
        <v>1956</v>
      </c>
    </row>
    <row r="183" spans="1:14">
      <c r="A183" s="5">
        <v>1788</v>
      </c>
      <c r="B183" s="49">
        <v>348</v>
      </c>
      <c r="C183" s="53"/>
      <c r="D183" s="5">
        <v>393</v>
      </c>
      <c r="E183" s="5">
        <v>1788</v>
      </c>
      <c r="F183" s="49">
        <v>348</v>
      </c>
      <c r="G183" s="53"/>
      <c r="H183" s="5">
        <v>1788</v>
      </c>
      <c r="I183" s="5">
        <v>476</v>
      </c>
      <c r="J183" s="5">
        <v>348</v>
      </c>
      <c r="K183" s="13"/>
      <c r="L183" s="5">
        <v>1788</v>
      </c>
      <c r="M183" s="5">
        <v>297</v>
      </c>
      <c r="N183" s="5">
        <v>348</v>
      </c>
    </row>
    <row r="184" spans="1:14">
      <c r="A184" s="5">
        <v>1740</v>
      </c>
      <c r="B184" s="49">
        <v>335</v>
      </c>
      <c r="C184" s="53"/>
      <c r="D184" s="5">
        <v>374</v>
      </c>
      <c r="E184" s="5">
        <v>1740</v>
      </c>
      <c r="F184" s="49">
        <v>335</v>
      </c>
      <c r="G184" s="53"/>
      <c r="H184" s="5">
        <v>1740</v>
      </c>
      <c r="I184" s="5">
        <v>458</v>
      </c>
      <c r="J184" s="5">
        <v>335</v>
      </c>
      <c r="K184" s="13"/>
      <c r="L184" s="5">
        <v>1740</v>
      </c>
      <c r="M184" s="5">
        <v>278</v>
      </c>
      <c r="N184" s="5">
        <v>335</v>
      </c>
    </row>
    <row r="185" spans="1:14">
      <c r="A185" s="5">
        <v>2280</v>
      </c>
      <c r="B185" s="49">
        <v>405</v>
      </c>
      <c r="C185" s="53"/>
      <c r="D185" s="5">
        <v>544</v>
      </c>
      <c r="E185" s="5">
        <v>2280</v>
      </c>
      <c r="F185" s="49">
        <v>405</v>
      </c>
      <c r="G185" s="53"/>
      <c r="H185" s="5">
        <v>2280</v>
      </c>
      <c r="I185" s="5">
        <v>602</v>
      </c>
      <c r="J185" s="5">
        <v>405</v>
      </c>
      <c r="K185" s="13"/>
      <c r="L185" s="5">
        <v>2280</v>
      </c>
      <c r="M185" s="5">
        <v>368</v>
      </c>
      <c r="N185" s="5">
        <v>405</v>
      </c>
    </row>
    <row r="186" spans="1:14">
      <c r="A186" s="5">
        <v>1354</v>
      </c>
      <c r="B186" s="49">
        <v>280</v>
      </c>
      <c r="C186" s="53"/>
      <c r="D186" s="5">
        <v>330</v>
      </c>
      <c r="E186" s="5">
        <v>1354</v>
      </c>
      <c r="F186" s="49">
        <v>280</v>
      </c>
      <c r="G186" s="53"/>
      <c r="H186" s="5">
        <v>1354</v>
      </c>
      <c r="I186" s="5">
        <v>352</v>
      </c>
      <c r="J186" s="5">
        <v>280</v>
      </c>
      <c r="K186" s="13"/>
      <c r="L186" s="5">
        <v>1354</v>
      </c>
      <c r="M186" s="5">
        <v>234</v>
      </c>
      <c r="N186" s="5">
        <v>280</v>
      </c>
    </row>
    <row r="187" spans="1:14">
      <c r="A187" s="5">
        <v>1791</v>
      </c>
      <c r="B187" s="49">
        <v>298</v>
      </c>
      <c r="C187" s="53"/>
      <c r="D187" s="5">
        <v>371</v>
      </c>
      <c r="E187" s="5">
        <v>1791</v>
      </c>
      <c r="F187" s="49">
        <v>298</v>
      </c>
      <c r="G187" s="53"/>
      <c r="H187" s="5">
        <v>1791</v>
      </c>
      <c r="I187" s="5">
        <v>392</v>
      </c>
      <c r="J187" s="5">
        <v>298</v>
      </c>
      <c r="K187" s="13"/>
      <c r="L187" s="5">
        <v>1791</v>
      </c>
      <c r="M187" s="5">
        <v>288</v>
      </c>
      <c r="N187" s="5">
        <v>298</v>
      </c>
    </row>
    <row r="188" spans="1:14">
      <c r="A188" s="5">
        <v>2274</v>
      </c>
      <c r="B188" s="49">
        <v>422</v>
      </c>
      <c r="C188" s="53"/>
      <c r="D188" s="5">
        <v>518</v>
      </c>
      <c r="E188" s="5">
        <v>2274</v>
      </c>
      <c r="F188" s="49">
        <v>422</v>
      </c>
      <c r="G188" s="53"/>
      <c r="H188" s="5">
        <v>2274</v>
      </c>
      <c r="I188" s="5">
        <v>609</v>
      </c>
      <c r="J188" s="5">
        <v>422</v>
      </c>
      <c r="K188" s="13"/>
      <c r="L188" s="5">
        <v>2274</v>
      </c>
      <c r="M188" s="5">
        <v>367</v>
      </c>
      <c r="N188" s="5">
        <v>422</v>
      </c>
    </row>
    <row r="189" spans="1:14">
      <c r="A189" s="5">
        <v>1603</v>
      </c>
      <c r="B189" s="49">
        <v>365</v>
      </c>
      <c r="C189" s="53"/>
      <c r="D189" s="5">
        <v>436</v>
      </c>
      <c r="E189" s="5">
        <v>1603</v>
      </c>
      <c r="F189" s="49">
        <v>365</v>
      </c>
      <c r="G189" s="53"/>
      <c r="H189" s="5">
        <v>1603</v>
      </c>
      <c r="I189" s="5">
        <v>486</v>
      </c>
      <c r="J189" s="5">
        <v>365</v>
      </c>
      <c r="K189" s="13"/>
      <c r="L189" s="5">
        <v>1603</v>
      </c>
      <c r="M189" s="5">
        <v>300</v>
      </c>
      <c r="N189" s="5">
        <v>365</v>
      </c>
    </row>
    <row r="190" spans="1:14">
      <c r="A190" s="5">
        <v>13528</v>
      </c>
      <c r="B190" s="49">
        <v>695</v>
      </c>
      <c r="C190" s="53"/>
      <c r="D190" s="5">
        <v>1359</v>
      </c>
      <c r="E190" s="5">
        <v>13528</v>
      </c>
      <c r="F190" s="49">
        <v>695</v>
      </c>
      <c r="G190" s="53"/>
      <c r="H190" s="5">
        <v>13528</v>
      </c>
      <c r="I190" s="5">
        <v>990</v>
      </c>
      <c r="J190" s="5">
        <v>695</v>
      </c>
      <c r="K190" s="13"/>
      <c r="L190" s="5">
        <v>13528</v>
      </c>
      <c r="M190" s="5">
        <v>1020</v>
      </c>
      <c r="N190" s="5">
        <v>695</v>
      </c>
    </row>
    <row r="191" spans="1:14">
      <c r="A191" s="5">
        <v>1882</v>
      </c>
      <c r="B191" s="49">
        <v>324</v>
      </c>
      <c r="C191" s="53"/>
      <c r="D191" s="5">
        <v>377</v>
      </c>
      <c r="E191" s="5">
        <v>1882</v>
      </c>
      <c r="F191" s="49">
        <v>324</v>
      </c>
      <c r="G191" s="53"/>
      <c r="H191" s="5">
        <v>1882</v>
      </c>
      <c r="I191" s="5">
        <v>402</v>
      </c>
      <c r="J191" s="5">
        <v>324</v>
      </c>
      <c r="K191" s="13"/>
      <c r="L191" s="5">
        <v>1882</v>
      </c>
      <c r="M191" s="5">
        <v>269</v>
      </c>
      <c r="N191" s="5">
        <v>324</v>
      </c>
    </row>
    <row r="192" spans="1:14">
      <c r="A192" s="5">
        <v>3082</v>
      </c>
      <c r="B192" s="49">
        <v>437</v>
      </c>
      <c r="C192" s="53"/>
      <c r="D192" s="5">
        <v>512</v>
      </c>
      <c r="E192" s="5">
        <v>3082</v>
      </c>
      <c r="F192" s="49">
        <v>437</v>
      </c>
      <c r="G192" s="53"/>
      <c r="H192" s="5">
        <v>3082</v>
      </c>
      <c r="I192" s="5">
        <v>599</v>
      </c>
      <c r="J192" s="5">
        <v>437</v>
      </c>
      <c r="K192" s="13"/>
      <c r="L192" s="5">
        <v>3082</v>
      </c>
      <c r="M192" s="5">
        <v>384</v>
      </c>
      <c r="N192" s="5">
        <v>437</v>
      </c>
    </row>
    <row r="193" spans="1:14">
      <c r="A193" s="5">
        <v>22816</v>
      </c>
      <c r="B193" s="49">
        <v>1333</v>
      </c>
      <c r="C193" s="53"/>
      <c r="D193" s="5">
        <v>1666</v>
      </c>
      <c r="E193" s="5">
        <v>22816</v>
      </c>
      <c r="F193" s="49">
        <v>1333</v>
      </c>
      <c r="G193" s="53"/>
      <c r="H193" s="5">
        <v>22816</v>
      </c>
      <c r="I193" s="5">
        <v>1977</v>
      </c>
      <c r="J193" s="5">
        <v>1333</v>
      </c>
      <c r="K193" s="13"/>
      <c r="L193" s="5">
        <v>22816</v>
      </c>
      <c r="M193" s="5">
        <v>1278</v>
      </c>
      <c r="N193" s="5">
        <v>1333</v>
      </c>
    </row>
    <row r="194" spans="1:14">
      <c r="A194" s="5">
        <v>3244</v>
      </c>
      <c r="B194" s="49">
        <v>530</v>
      </c>
      <c r="C194" s="53"/>
      <c r="D194" s="5">
        <v>703</v>
      </c>
      <c r="E194" s="5">
        <v>3244</v>
      </c>
      <c r="F194" s="49">
        <v>530</v>
      </c>
      <c r="G194" s="53"/>
      <c r="H194" s="5">
        <v>3244</v>
      </c>
      <c r="I194" s="5">
        <v>772</v>
      </c>
      <c r="J194" s="5">
        <v>530</v>
      </c>
      <c r="K194" s="13"/>
      <c r="L194" s="5">
        <v>3244</v>
      </c>
      <c r="M194" s="5">
        <v>470</v>
      </c>
      <c r="N194" s="5">
        <v>530</v>
      </c>
    </row>
    <row r="195" spans="1:14">
      <c r="A195" s="5">
        <v>1435</v>
      </c>
      <c r="B195" s="49">
        <v>359</v>
      </c>
      <c r="C195" s="53"/>
      <c r="D195" s="5">
        <v>399</v>
      </c>
      <c r="E195" s="5">
        <v>1435</v>
      </c>
      <c r="F195" s="49">
        <v>359</v>
      </c>
      <c r="G195" s="53"/>
      <c r="H195" s="5">
        <v>1435</v>
      </c>
      <c r="I195" s="5">
        <v>494</v>
      </c>
      <c r="J195" s="5">
        <v>359</v>
      </c>
      <c r="K195" s="13"/>
      <c r="L195" s="5">
        <v>1435</v>
      </c>
      <c r="M195" s="5">
        <v>289</v>
      </c>
      <c r="N195" s="5">
        <v>359</v>
      </c>
    </row>
    <row r="196" spans="1:14">
      <c r="A196" s="5">
        <v>1519</v>
      </c>
      <c r="B196" s="49">
        <v>331</v>
      </c>
      <c r="C196" s="53"/>
      <c r="D196" s="5">
        <v>365</v>
      </c>
      <c r="E196" s="5">
        <v>1519</v>
      </c>
      <c r="F196" s="49">
        <v>331</v>
      </c>
      <c r="G196" s="53"/>
      <c r="H196" s="5">
        <v>1519</v>
      </c>
      <c r="I196" s="5">
        <v>428</v>
      </c>
      <c r="J196" s="5">
        <v>331</v>
      </c>
      <c r="K196" s="13"/>
      <c r="L196" s="5">
        <v>1519</v>
      </c>
      <c r="M196" s="5">
        <v>251</v>
      </c>
      <c r="N196" s="5">
        <v>331</v>
      </c>
    </row>
    <row r="197" spans="1:14">
      <c r="A197" s="5">
        <v>1772</v>
      </c>
      <c r="B197" s="49">
        <v>333</v>
      </c>
      <c r="C197" s="53"/>
      <c r="D197" s="5">
        <v>356</v>
      </c>
      <c r="E197" s="5">
        <v>1772</v>
      </c>
      <c r="F197" s="49">
        <v>333</v>
      </c>
      <c r="G197" s="53"/>
      <c r="H197" s="5">
        <v>1772</v>
      </c>
      <c r="I197" s="5">
        <v>443</v>
      </c>
      <c r="J197" s="5">
        <v>333</v>
      </c>
      <c r="K197" s="13"/>
      <c r="L197" s="5">
        <v>1772</v>
      </c>
      <c r="M197" s="5">
        <v>252</v>
      </c>
      <c r="N197" s="5">
        <v>333</v>
      </c>
    </row>
    <row r="198" spans="1:14">
      <c r="A198" s="5">
        <v>24448</v>
      </c>
      <c r="B198" s="49">
        <v>1016</v>
      </c>
      <c r="C198" s="53"/>
      <c r="D198" s="5">
        <v>1954</v>
      </c>
      <c r="E198" s="5">
        <v>24448</v>
      </c>
      <c r="F198" s="49">
        <v>1016</v>
      </c>
      <c r="G198" s="53"/>
      <c r="H198" s="5">
        <v>24448</v>
      </c>
      <c r="I198" s="5">
        <v>1678</v>
      </c>
      <c r="J198" s="5">
        <v>1016</v>
      </c>
      <c r="K198" s="13"/>
      <c r="L198" s="5">
        <v>24448</v>
      </c>
      <c r="M198" s="5">
        <v>1564</v>
      </c>
      <c r="N198" s="5">
        <v>1016</v>
      </c>
    </row>
    <row r="199" spans="1:14">
      <c r="A199" s="5">
        <v>2974</v>
      </c>
      <c r="B199" s="49">
        <v>408</v>
      </c>
      <c r="C199" s="53"/>
      <c r="D199" s="5">
        <v>498</v>
      </c>
      <c r="E199" s="5">
        <v>2974</v>
      </c>
      <c r="F199" s="49">
        <v>408</v>
      </c>
      <c r="G199" s="53"/>
      <c r="H199" s="5">
        <v>2974</v>
      </c>
      <c r="I199" s="5">
        <v>596</v>
      </c>
      <c r="J199" s="5">
        <v>408</v>
      </c>
      <c r="K199" s="13"/>
      <c r="L199" s="5">
        <v>2974</v>
      </c>
      <c r="M199" s="5">
        <v>387</v>
      </c>
      <c r="N199" s="5">
        <v>408</v>
      </c>
    </row>
    <row r="200" spans="1:14">
      <c r="A200" s="5">
        <v>2806</v>
      </c>
      <c r="B200" s="49">
        <v>409</v>
      </c>
      <c r="C200" s="53"/>
      <c r="D200" s="5">
        <v>428</v>
      </c>
      <c r="E200" s="5">
        <v>2806</v>
      </c>
      <c r="F200" s="49">
        <v>409</v>
      </c>
      <c r="G200" s="53"/>
      <c r="H200" s="5">
        <v>2806</v>
      </c>
      <c r="I200" s="5">
        <v>631</v>
      </c>
      <c r="J200" s="5">
        <v>409</v>
      </c>
      <c r="K200" s="13"/>
      <c r="L200" s="5">
        <v>2806</v>
      </c>
      <c r="M200" s="5">
        <v>331</v>
      </c>
      <c r="N200" s="5">
        <v>409</v>
      </c>
    </row>
    <row r="201" spans="1:14">
      <c r="A201" s="5">
        <v>7880</v>
      </c>
      <c r="B201" s="49">
        <v>1130</v>
      </c>
      <c r="C201" s="53"/>
      <c r="D201" s="5">
        <v>1151</v>
      </c>
      <c r="E201" s="5">
        <v>7880</v>
      </c>
      <c r="F201" s="49">
        <v>1130</v>
      </c>
      <c r="G201" s="53"/>
      <c r="H201" s="5">
        <v>7880</v>
      </c>
      <c r="I201" s="5">
        <v>1560</v>
      </c>
      <c r="J201" s="5">
        <v>1130</v>
      </c>
      <c r="K201" s="13"/>
      <c r="L201" s="5">
        <v>7880</v>
      </c>
      <c r="M201" s="5">
        <v>1075</v>
      </c>
      <c r="N201" s="5">
        <v>1130</v>
      </c>
    </row>
    <row r="202" spans="1:14">
      <c r="A202" s="5">
        <v>30912</v>
      </c>
      <c r="B202" s="49">
        <v>759</v>
      </c>
      <c r="C202" s="53"/>
      <c r="D202" s="5">
        <v>946</v>
      </c>
      <c r="E202" s="5">
        <v>30912</v>
      </c>
      <c r="F202" s="49">
        <v>759</v>
      </c>
      <c r="G202" s="53"/>
      <c r="H202" s="5">
        <v>30912</v>
      </c>
      <c r="I202" s="5">
        <v>1158</v>
      </c>
      <c r="J202" s="5">
        <v>759</v>
      </c>
      <c r="K202" s="13"/>
      <c r="L202" s="5">
        <v>30912</v>
      </c>
      <c r="M202" s="5">
        <v>646</v>
      </c>
      <c r="N202" s="5">
        <v>759</v>
      </c>
    </row>
    <row r="203" spans="1:14">
      <c r="A203" s="5">
        <v>2426</v>
      </c>
      <c r="B203" s="49">
        <v>323</v>
      </c>
      <c r="C203" s="53"/>
      <c r="D203" s="5">
        <v>394</v>
      </c>
      <c r="E203" s="5">
        <v>2426</v>
      </c>
      <c r="F203" s="49">
        <v>323</v>
      </c>
      <c r="G203" s="53"/>
      <c r="H203" s="5">
        <v>2426</v>
      </c>
      <c r="I203" s="5">
        <v>523</v>
      </c>
      <c r="J203" s="5">
        <v>323</v>
      </c>
      <c r="K203" s="13"/>
      <c r="L203" s="5">
        <v>2426</v>
      </c>
      <c r="M203" s="5">
        <v>298</v>
      </c>
      <c r="N203" s="5">
        <v>323</v>
      </c>
    </row>
    <row r="204" spans="1:14">
      <c r="A204" s="5">
        <v>2846</v>
      </c>
      <c r="B204" s="49">
        <v>344</v>
      </c>
      <c r="C204" s="53"/>
      <c r="D204" s="5">
        <v>371</v>
      </c>
      <c r="E204" s="5">
        <v>2846</v>
      </c>
      <c r="F204" s="49">
        <v>344</v>
      </c>
      <c r="G204" s="53"/>
      <c r="H204" s="5">
        <v>2846</v>
      </c>
      <c r="I204" s="5">
        <v>513</v>
      </c>
      <c r="J204" s="5">
        <v>344</v>
      </c>
      <c r="K204" s="13"/>
      <c r="L204" s="5">
        <v>2846</v>
      </c>
      <c r="M204" s="5">
        <v>283</v>
      </c>
      <c r="N204" s="5">
        <v>344</v>
      </c>
    </row>
    <row r="205" spans="1:14">
      <c r="A205" s="5">
        <v>34880</v>
      </c>
      <c r="B205" s="49">
        <v>1577</v>
      </c>
      <c r="C205" s="53"/>
      <c r="D205" s="5">
        <v>2240</v>
      </c>
      <c r="E205" s="5">
        <v>34880</v>
      </c>
      <c r="F205" s="49">
        <v>1577</v>
      </c>
      <c r="G205" s="53"/>
      <c r="H205" s="5">
        <v>34880</v>
      </c>
      <c r="I205" s="5">
        <v>2779</v>
      </c>
      <c r="J205" s="5">
        <v>1577</v>
      </c>
      <c r="K205" s="13"/>
      <c r="L205" s="5">
        <v>34880</v>
      </c>
      <c r="M205" s="5">
        <v>1790</v>
      </c>
      <c r="N205" s="5">
        <v>1577</v>
      </c>
    </row>
    <row r="206" spans="1:14">
      <c r="A206" s="5">
        <v>2868</v>
      </c>
      <c r="B206" s="49">
        <v>434</v>
      </c>
      <c r="C206" s="53"/>
      <c r="D206" s="5">
        <v>529</v>
      </c>
      <c r="E206" s="5">
        <v>2868</v>
      </c>
      <c r="F206" s="49">
        <v>434</v>
      </c>
      <c r="G206" s="53"/>
      <c r="H206" s="5">
        <v>2868</v>
      </c>
      <c r="I206" s="5">
        <v>794</v>
      </c>
      <c r="J206" s="5">
        <v>434</v>
      </c>
      <c r="K206" s="13"/>
      <c r="L206" s="5">
        <v>2868</v>
      </c>
      <c r="M206" s="5">
        <v>389</v>
      </c>
      <c r="N206" s="5">
        <v>434</v>
      </c>
    </row>
    <row r="207" spans="1:14">
      <c r="A207" s="5">
        <v>2067</v>
      </c>
      <c r="B207" s="49">
        <v>315</v>
      </c>
      <c r="C207" s="53"/>
      <c r="D207" s="5">
        <v>347</v>
      </c>
      <c r="E207" s="5">
        <v>2067</v>
      </c>
      <c r="F207" s="49">
        <v>315</v>
      </c>
      <c r="G207" s="53"/>
      <c r="H207" s="5">
        <v>2067</v>
      </c>
      <c r="I207" s="5">
        <v>529</v>
      </c>
      <c r="J207" s="5">
        <v>315</v>
      </c>
      <c r="K207" s="13"/>
      <c r="L207" s="5">
        <v>2067</v>
      </c>
      <c r="M207" s="5">
        <v>248</v>
      </c>
      <c r="N207" s="5">
        <v>315</v>
      </c>
    </row>
    <row r="208" spans="1:14">
      <c r="A208" s="5">
        <v>1306</v>
      </c>
      <c r="B208" s="49">
        <v>322</v>
      </c>
      <c r="C208" s="53"/>
      <c r="D208" s="5">
        <v>376</v>
      </c>
      <c r="E208" s="5">
        <v>1306</v>
      </c>
      <c r="F208" s="49">
        <v>322</v>
      </c>
      <c r="G208" s="53"/>
      <c r="H208" s="5">
        <v>1306</v>
      </c>
      <c r="I208" s="5">
        <v>440</v>
      </c>
      <c r="J208" s="5">
        <v>322</v>
      </c>
      <c r="K208" s="13"/>
      <c r="L208" s="5">
        <v>1306</v>
      </c>
      <c r="M208" s="5">
        <v>257</v>
      </c>
      <c r="N208" s="5">
        <v>322</v>
      </c>
    </row>
    <row r="209" spans="1:14">
      <c r="A209" s="5">
        <v>17528</v>
      </c>
      <c r="B209" s="49">
        <v>906</v>
      </c>
      <c r="C209" s="53"/>
      <c r="D209" s="5">
        <v>979</v>
      </c>
      <c r="E209" s="5">
        <v>17528</v>
      </c>
      <c r="F209" s="49">
        <v>906</v>
      </c>
      <c r="G209" s="53"/>
      <c r="H209" s="5">
        <v>17528</v>
      </c>
      <c r="I209" s="5">
        <v>1751</v>
      </c>
      <c r="J209" s="5">
        <v>906</v>
      </c>
      <c r="K209" s="13"/>
      <c r="L209" s="5">
        <v>17528</v>
      </c>
      <c r="M209" s="5">
        <v>796</v>
      </c>
      <c r="N209" s="5">
        <v>906</v>
      </c>
    </row>
    <row r="210" spans="1:14">
      <c r="A210" s="5">
        <v>5372</v>
      </c>
      <c r="B210" s="49">
        <v>398</v>
      </c>
      <c r="C210" s="53"/>
      <c r="D210" s="5">
        <v>630</v>
      </c>
      <c r="E210" s="5">
        <v>5372</v>
      </c>
      <c r="F210" s="49">
        <v>398</v>
      </c>
      <c r="G210" s="53"/>
      <c r="H210" s="5">
        <v>5372</v>
      </c>
      <c r="I210" s="5">
        <v>521</v>
      </c>
      <c r="J210" s="5">
        <v>398</v>
      </c>
      <c r="K210" s="13"/>
      <c r="L210" s="5">
        <v>5372</v>
      </c>
      <c r="M210" s="5">
        <v>467</v>
      </c>
      <c r="N210" s="5">
        <v>398</v>
      </c>
    </row>
    <row r="211" spans="1:14">
      <c r="A211" s="5">
        <v>915</v>
      </c>
      <c r="B211" s="49">
        <v>321</v>
      </c>
      <c r="C211" s="53"/>
      <c r="D211" s="5">
        <v>345</v>
      </c>
      <c r="E211" s="5">
        <v>915</v>
      </c>
      <c r="F211" s="49">
        <v>321</v>
      </c>
      <c r="G211" s="53"/>
      <c r="H211" s="5">
        <v>915</v>
      </c>
      <c r="I211" s="5">
        <v>424</v>
      </c>
      <c r="J211" s="5">
        <v>321</v>
      </c>
      <c r="K211" s="13"/>
      <c r="L211" s="5">
        <v>915</v>
      </c>
      <c r="M211" s="5">
        <v>239</v>
      </c>
      <c r="N211" s="5">
        <v>321</v>
      </c>
    </row>
    <row r="212" spans="1:14">
      <c r="A212" s="5">
        <v>651</v>
      </c>
      <c r="B212" s="49">
        <v>268</v>
      </c>
      <c r="C212" s="53"/>
      <c r="D212" s="5">
        <v>277</v>
      </c>
      <c r="E212" s="5">
        <v>651</v>
      </c>
      <c r="F212" s="49">
        <v>268</v>
      </c>
      <c r="G212" s="53"/>
      <c r="H212" s="5">
        <v>651</v>
      </c>
      <c r="I212" s="5">
        <v>354</v>
      </c>
      <c r="J212" s="5">
        <v>268</v>
      </c>
      <c r="K212" s="13"/>
      <c r="L212" s="5">
        <v>651</v>
      </c>
      <c r="M212" s="5">
        <v>187</v>
      </c>
      <c r="N212" s="5">
        <v>268</v>
      </c>
    </row>
    <row r="213" spans="1:14">
      <c r="A213" s="5">
        <v>8844</v>
      </c>
      <c r="B213" s="49">
        <v>461</v>
      </c>
      <c r="C213" s="53"/>
      <c r="D213" s="5">
        <v>844</v>
      </c>
      <c r="E213" s="5">
        <v>8844</v>
      </c>
      <c r="F213" s="49">
        <v>461</v>
      </c>
      <c r="G213" s="53"/>
      <c r="H213" s="5">
        <v>8844</v>
      </c>
      <c r="I213" s="5">
        <v>683</v>
      </c>
      <c r="J213" s="5">
        <v>461</v>
      </c>
      <c r="K213" s="13"/>
      <c r="L213" s="5">
        <v>8844</v>
      </c>
      <c r="M213" s="5">
        <v>657</v>
      </c>
      <c r="N213" s="5">
        <v>461</v>
      </c>
    </row>
    <row r="214" spans="1:14">
      <c r="A214" s="5">
        <v>15808</v>
      </c>
      <c r="B214" s="49">
        <v>991</v>
      </c>
      <c r="C214" s="53"/>
      <c r="D214" s="5">
        <v>1062</v>
      </c>
      <c r="E214" s="5">
        <v>15808</v>
      </c>
      <c r="F214" s="49">
        <v>991</v>
      </c>
      <c r="G214" s="53"/>
      <c r="H214" s="5">
        <v>15808</v>
      </c>
      <c r="I214" s="5">
        <v>1971</v>
      </c>
      <c r="J214" s="5">
        <v>991</v>
      </c>
      <c r="K214" s="13"/>
      <c r="L214" s="5">
        <v>15808</v>
      </c>
      <c r="M214" s="5">
        <v>740</v>
      </c>
      <c r="N214" s="5">
        <v>991</v>
      </c>
    </row>
    <row r="215" spans="1:14">
      <c r="A215" s="5">
        <v>827</v>
      </c>
      <c r="B215" s="49">
        <v>351</v>
      </c>
      <c r="C215" s="53"/>
      <c r="D215" s="5">
        <v>363</v>
      </c>
      <c r="E215" s="5">
        <v>827</v>
      </c>
      <c r="F215" s="49">
        <v>351</v>
      </c>
      <c r="G215" s="53"/>
      <c r="H215" s="5">
        <v>827</v>
      </c>
      <c r="I215" s="5">
        <v>433</v>
      </c>
      <c r="J215" s="5">
        <v>351</v>
      </c>
      <c r="K215" s="13"/>
      <c r="L215" s="5">
        <v>827</v>
      </c>
      <c r="M215" s="5">
        <v>230</v>
      </c>
      <c r="N215" s="5">
        <v>351</v>
      </c>
    </row>
    <row r="216" spans="1:14">
      <c r="A216" s="5">
        <v>14056</v>
      </c>
      <c r="B216" s="49">
        <v>286</v>
      </c>
      <c r="C216" s="53"/>
      <c r="D216" s="5">
        <v>304</v>
      </c>
      <c r="E216" s="5">
        <v>14056</v>
      </c>
      <c r="F216" s="49">
        <v>286</v>
      </c>
      <c r="G216" s="53"/>
      <c r="H216" s="5">
        <v>14056</v>
      </c>
      <c r="I216" s="5">
        <v>383</v>
      </c>
      <c r="J216" s="5">
        <v>286</v>
      </c>
      <c r="K216" s="13"/>
      <c r="L216" s="5">
        <v>14056</v>
      </c>
      <c r="M216" s="5">
        <v>291</v>
      </c>
      <c r="N216" s="5">
        <v>286</v>
      </c>
    </row>
    <row r="217" spans="1:14">
      <c r="A217" s="5">
        <v>13376</v>
      </c>
      <c r="B217" s="49">
        <v>1354</v>
      </c>
      <c r="C217" s="53"/>
      <c r="D217" s="5">
        <v>1393</v>
      </c>
      <c r="E217" s="5">
        <v>13376</v>
      </c>
      <c r="F217" s="49">
        <v>1354</v>
      </c>
      <c r="G217" s="53"/>
      <c r="H217" s="5">
        <v>13376</v>
      </c>
      <c r="I217" s="5">
        <v>3214</v>
      </c>
      <c r="J217" s="5">
        <v>1354</v>
      </c>
      <c r="K217" s="13"/>
      <c r="L217" s="5">
        <v>13376</v>
      </c>
      <c r="M217" s="5">
        <v>1233</v>
      </c>
      <c r="N217" s="5">
        <v>1354</v>
      </c>
    </row>
    <row r="218" spans="1:14">
      <c r="A218" s="5">
        <v>4288</v>
      </c>
      <c r="B218" s="49">
        <v>632</v>
      </c>
      <c r="C218" s="53"/>
      <c r="D218" s="5">
        <v>769</v>
      </c>
      <c r="E218" s="5">
        <v>4288</v>
      </c>
      <c r="F218" s="49">
        <v>632</v>
      </c>
      <c r="G218" s="53"/>
      <c r="H218" s="5">
        <v>4288</v>
      </c>
      <c r="I218" s="5">
        <v>1063</v>
      </c>
      <c r="J218" s="5">
        <v>632</v>
      </c>
      <c r="K218" s="13"/>
      <c r="L218" s="5">
        <v>4288</v>
      </c>
      <c r="M218" s="5">
        <v>584</v>
      </c>
      <c r="N218" s="5">
        <v>632</v>
      </c>
    </row>
    <row r="219" spans="1:14">
      <c r="A219" s="5">
        <v>2063</v>
      </c>
      <c r="B219" s="49">
        <v>330</v>
      </c>
      <c r="C219" s="53"/>
      <c r="D219" s="5">
        <v>389</v>
      </c>
      <c r="E219" s="5">
        <v>2063</v>
      </c>
      <c r="F219" s="49">
        <v>330</v>
      </c>
      <c r="G219" s="53"/>
      <c r="H219" s="5">
        <v>2063</v>
      </c>
      <c r="I219" s="5">
        <v>458</v>
      </c>
      <c r="J219" s="5">
        <v>330</v>
      </c>
      <c r="K219" s="13"/>
      <c r="L219" s="5">
        <v>2063</v>
      </c>
      <c r="M219" s="5">
        <v>279</v>
      </c>
      <c r="N219" s="5">
        <v>330</v>
      </c>
    </row>
    <row r="220" spans="1:14">
      <c r="A220" s="5">
        <v>3008</v>
      </c>
      <c r="B220" s="49">
        <v>431</v>
      </c>
      <c r="C220" s="53"/>
      <c r="D220" s="5">
        <v>548</v>
      </c>
      <c r="E220" s="5">
        <v>3008</v>
      </c>
      <c r="F220" s="49">
        <v>431</v>
      </c>
      <c r="G220" s="53"/>
      <c r="H220" s="5">
        <v>3008</v>
      </c>
      <c r="I220" s="5">
        <v>676</v>
      </c>
      <c r="J220" s="5">
        <v>431</v>
      </c>
      <c r="K220" s="13"/>
      <c r="L220" s="5">
        <v>3008</v>
      </c>
      <c r="M220" s="5">
        <v>401</v>
      </c>
      <c r="N220" s="5">
        <v>431</v>
      </c>
    </row>
    <row r="221" spans="1:14">
      <c r="A221" s="5">
        <v>7360</v>
      </c>
      <c r="B221" s="49">
        <v>953</v>
      </c>
      <c r="C221" s="53"/>
      <c r="D221" s="5">
        <v>997</v>
      </c>
      <c r="E221" s="5">
        <v>7360</v>
      </c>
      <c r="F221" s="49">
        <v>953</v>
      </c>
      <c r="G221" s="53"/>
      <c r="H221" s="5">
        <v>7360</v>
      </c>
      <c r="I221" s="5">
        <v>1211</v>
      </c>
      <c r="J221" s="5">
        <v>953</v>
      </c>
      <c r="K221" s="13"/>
      <c r="L221" s="5">
        <v>7360</v>
      </c>
      <c r="M221" s="5">
        <v>956</v>
      </c>
      <c r="N221" s="5">
        <v>953</v>
      </c>
    </row>
    <row r="222" spans="1:14">
      <c r="A222" s="5">
        <v>15056</v>
      </c>
      <c r="B222" s="49">
        <v>3244</v>
      </c>
      <c r="C222" s="53"/>
      <c r="D222" s="5">
        <v>3370</v>
      </c>
      <c r="E222" s="5">
        <v>15056</v>
      </c>
      <c r="F222" s="49">
        <v>3244</v>
      </c>
      <c r="G222" s="53"/>
      <c r="H222" s="5">
        <v>15056</v>
      </c>
      <c r="I222" s="5">
        <v>5106</v>
      </c>
      <c r="J222" s="5">
        <v>3244</v>
      </c>
      <c r="K222" s="13"/>
      <c r="L222" s="5">
        <v>15056</v>
      </c>
      <c r="M222" s="5">
        <v>2806</v>
      </c>
      <c r="N222" s="5">
        <v>3244</v>
      </c>
    </row>
    <row r="223" spans="1:14">
      <c r="A223" s="5">
        <v>4184</v>
      </c>
      <c r="B223" s="49">
        <v>477</v>
      </c>
      <c r="C223" s="53"/>
      <c r="D223" s="5">
        <v>528</v>
      </c>
      <c r="E223" s="5">
        <v>4184</v>
      </c>
      <c r="F223" s="49">
        <v>477</v>
      </c>
      <c r="G223" s="53"/>
      <c r="H223" s="5">
        <v>4184</v>
      </c>
      <c r="I223" s="5">
        <v>906</v>
      </c>
      <c r="J223" s="5">
        <v>477</v>
      </c>
      <c r="K223" s="13"/>
      <c r="L223" s="5">
        <v>4184</v>
      </c>
      <c r="M223" s="5">
        <v>421</v>
      </c>
      <c r="N223" s="5">
        <v>477</v>
      </c>
    </row>
    <row r="224" spans="1:14">
      <c r="A224" s="5">
        <v>13296</v>
      </c>
      <c r="B224" s="49">
        <v>2781</v>
      </c>
      <c r="C224" s="53"/>
      <c r="D224" s="5">
        <v>2827</v>
      </c>
      <c r="E224" s="5">
        <v>13296</v>
      </c>
      <c r="F224" s="49">
        <v>2781</v>
      </c>
      <c r="G224" s="53"/>
      <c r="H224" s="5">
        <v>13296</v>
      </c>
      <c r="I224" s="5">
        <v>3627</v>
      </c>
      <c r="J224" s="5">
        <v>2781</v>
      </c>
      <c r="K224" s="13"/>
      <c r="L224" s="5">
        <v>13296</v>
      </c>
      <c r="M224" s="5">
        <v>2602</v>
      </c>
      <c r="N224" s="5">
        <v>2781</v>
      </c>
    </row>
    <row r="225" spans="1:14">
      <c r="A225" s="5">
        <v>2390</v>
      </c>
      <c r="B225" s="49">
        <v>342</v>
      </c>
      <c r="C225" s="53"/>
      <c r="D225" s="5">
        <v>473</v>
      </c>
      <c r="E225" s="5">
        <v>2390</v>
      </c>
      <c r="F225" s="49">
        <v>342</v>
      </c>
      <c r="G225" s="53"/>
      <c r="H225" s="5">
        <v>2390</v>
      </c>
      <c r="I225" s="5">
        <v>525</v>
      </c>
      <c r="J225" s="5">
        <v>342</v>
      </c>
      <c r="K225" s="13"/>
      <c r="L225" s="5">
        <v>2390</v>
      </c>
      <c r="M225" s="5">
        <v>360</v>
      </c>
      <c r="N225" s="5">
        <v>342</v>
      </c>
    </row>
    <row r="226" spans="1:14">
      <c r="A226" s="5">
        <v>22016</v>
      </c>
      <c r="B226" s="49">
        <v>575</v>
      </c>
      <c r="C226" s="53"/>
      <c r="D226" s="5">
        <v>699</v>
      </c>
      <c r="E226" s="5">
        <v>22016</v>
      </c>
      <c r="F226" s="49">
        <v>575</v>
      </c>
      <c r="G226" s="53"/>
      <c r="H226" s="5">
        <v>22016</v>
      </c>
      <c r="I226" s="5">
        <v>882</v>
      </c>
      <c r="J226" s="5">
        <v>575</v>
      </c>
      <c r="K226" s="13"/>
      <c r="L226" s="5">
        <v>22016</v>
      </c>
      <c r="M226" s="5">
        <v>417</v>
      </c>
      <c r="N226" s="5">
        <v>575</v>
      </c>
    </row>
    <row r="227" spans="1:14">
      <c r="A227" s="5">
        <v>8560</v>
      </c>
      <c r="B227" s="49">
        <v>591</v>
      </c>
      <c r="C227" s="53"/>
      <c r="D227" s="5">
        <v>868</v>
      </c>
      <c r="E227" s="5">
        <v>8560</v>
      </c>
      <c r="F227" s="49">
        <v>591</v>
      </c>
      <c r="G227" s="53"/>
      <c r="H227" s="5">
        <v>8560</v>
      </c>
      <c r="I227" s="5">
        <v>966</v>
      </c>
      <c r="J227" s="5">
        <v>591</v>
      </c>
      <c r="K227" s="13"/>
      <c r="L227" s="5">
        <v>8560</v>
      </c>
      <c r="M227" s="5">
        <v>650</v>
      </c>
      <c r="N227" s="5">
        <v>591</v>
      </c>
    </row>
    <row r="228" spans="1:14">
      <c r="A228" s="5">
        <v>2730</v>
      </c>
      <c r="B228" s="49">
        <v>374</v>
      </c>
      <c r="C228" s="53"/>
      <c r="D228" s="5">
        <v>444</v>
      </c>
      <c r="E228" s="5">
        <v>2730</v>
      </c>
      <c r="F228" s="49">
        <v>374</v>
      </c>
      <c r="G228" s="53"/>
      <c r="H228" s="5">
        <v>2730</v>
      </c>
      <c r="I228" s="5">
        <v>497</v>
      </c>
      <c r="J228" s="5">
        <v>374</v>
      </c>
      <c r="K228" s="13"/>
      <c r="L228" s="5">
        <v>2730</v>
      </c>
      <c r="M228" s="5">
        <v>348</v>
      </c>
      <c r="N228" s="5">
        <v>374</v>
      </c>
    </row>
    <row r="229" spans="1:14">
      <c r="A229" s="5">
        <v>2020</v>
      </c>
      <c r="B229" s="49">
        <v>351</v>
      </c>
      <c r="C229" s="53"/>
      <c r="D229" s="5">
        <v>424</v>
      </c>
      <c r="E229" s="5">
        <v>2020</v>
      </c>
      <c r="F229" s="49">
        <v>351</v>
      </c>
      <c r="G229" s="53"/>
      <c r="H229" s="5">
        <v>2020</v>
      </c>
      <c r="I229" s="5">
        <v>486</v>
      </c>
      <c r="J229" s="5">
        <v>351</v>
      </c>
      <c r="K229" s="13"/>
      <c r="L229" s="5">
        <v>2020</v>
      </c>
      <c r="M229" s="5">
        <v>327</v>
      </c>
      <c r="N229" s="5">
        <v>351</v>
      </c>
    </row>
    <row r="230" spans="1:14">
      <c r="A230" s="5">
        <v>2208</v>
      </c>
      <c r="B230" s="49">
        <v>297</v>
      </c>
      <c r="C230" s="53"/>
      <c r="D230" s="5">
        <v>356</v>
      </c>
      <c r="E230" s="5">
        <v>2208</v>
      </c>
      <c r="F230" s="49">
        <v>297</v>
      </c>
      <c r="G230" s="53"/>
      <c r="H230" s="5">
        <v>2208</v>
      </c>
      <c r="I230" s="5">
        <v>415</v>
      </c>
      <c r="J230" s="5">
        <v>297</v>
      </c>
      <c r="K230" s="13"/>
      <c r="L230" s="5">
        <v>2208</v>
      </c>
      <c r="M230" s="5">
        <v>266</v>
      </c>
      <c r="N230" s="5">
        <v>297</v>
      </c>
    </row>
    <row r="231" spans="1:14">
      <c r="A231" s="5">
        <v>10384</v>
      </c>
      <c r="B231" s="49">
        <v>126</v>
      </c>
      <c r="C231" s="53"/>
      <c r="D231" s="5">
        <v>135</v>
      </c>
      <c r="E231" s="5">
        <v>10384</v>
      </c>
      <c r="F231" s="49">
        <v>126</v>
      </c>
      <c r="G231" s="53"/>
      <c r="H231" s="5">
        <v>10384</v>
      </c>
      <c r="I231" s="5">
        <v>153</v>
      </c>
      <c r="J231" s="5">
        <v>126</v>
      </c>
      <c r="K231" s="13"/>
      <c r="L231" s="5">
        <v>10384</v>
      </c>
      <c r="M231" s="5">
        <v>126</v>
      </c>
      <c r="N231" s="5">
        <v>126</v>
      </c>
    </row>
    <row r="232" spans="1:14">
      <c r="A232" s="5">
        <v>2100</v>
      </c>
      <c r="B232" s="49">
        <v>289</v>
      </c>
      <c r="C232" s="53"/>
      <c r="D232" s="5">
        <v>320</v>
      </c>
      <c r="E232" s="5">
        <v>2100</v>
      </c>
      <c r="F232" s="49">
        <v>289</v>
      </c>
      <c r="G232" s="53"/>
      <c r="H232" s="5">
        <v>2100</v>
      </c>
      <c r="I232" s="5">
        <v>423</v>
      </c>
      <c r="J232" s="5">
        <v>289</v>
      </c>
      <c r="K232" s="13"/>
      <c r="L232" s="5">
        <v>2100</v>
      </c>
      <c r="M232" s="5">
        <v>222</v>
      </c>
      <c r="N232" s="5">
        <v>289</v>
      </c>
    </row>
    <row r="233" spans="1:14">
      <c r="A233" s="5">
        <v>2426</v>
      </c>
      <c r="B233" s="49">
        <v>319</v>
      </c>
      <c r="C233" s="53"/>
      <c r="D233" s="5">
        <v>372</v>
      </c>
      <c r="E233" s="5">
        <v>2426</v>
      </c>
      <c r="F233" s="49">
        <v>319</v>
      </c>
      <c r="G233" s="53"/>
      <c r="H233" s="5">
        <v>2426</v>
      </c>
      <c r="I233" s="5">
        <v>577</v>
      </c>
      <c r="J233" s="5">
        <v>319</v>
      </c>
      <c r="K233" s="13"/>
      <c r="L233" s="5">
        <v>2426</v>
      </c>
      <c r="M233" s="5">
        <v>279</v>
      </c>
      <c r="N233" s="5">
        <v>319</v>
      </c>
    </row>
    <row r="234" spans="1:14">
      <c r="A234" s="5">
        <v>10564</v>
      </c>
      <c r="B234" s="49">
        <v>119</v>
      </c>
      <c r="C234" s="53"/>
      <c r="D234" s="5">
        <v>128</v>
      </c>
      <c r="E234" s="5">
        <v>10564</v>
      </c>
      <c r="F234" s="49">
        <v>119</v>
      </c>
      <c r="G234" s="53"/>
      <c r="H234" s="5">
        <v>10564</v>
      </c>
      <c r="I234" s="5">
        <v>130</v>
      </c>
      <c r="J234" s="5">
        <v>119</v>
      </c>
      <c r="K234" s="13"/>
      <c r="L234" s="5">
        <v>10564</v>
      </c>
      <c r="M234" s="5">
        <v>123</v>
      </c>
      <c r="N234" s="5">
        <v>119</v>
      </c>
    </row>
    <row r="235" spans="1:14">
      <c r="A235" s="5">
        <v>8048</v>
      </c>
      <c r="B235" s="49">
        <v>783</v>
      </c>
      <c r="C235" s="53"/>
      <c r="D235" s="5">
        <v>913</v>
      </c>
      <c r="E235" s="5">
        <v>8048</v>
      </c>
      <c r="F235" s="49">
        <v>783</v>
      </c>
      <c r="G235" s="53"/>
      <c r="H235" s="5">
        <v>8048</v>
      </c>
      <c r="I235" s="5">
        <v>1370</v>
      </c>
      <c r="J235" s="5">
        <v>783</v>
      </c>
      <c r="K235" s="13"/>
      <c r="L235" s="5">
        <v>8048</v>
      </c>
      <c r="M235" s="5">
        <v>722</v>
      </c>
      <c r="N235" s="5">
        <v>783</v>
      </c>
    </row>
    <row r="236" spans="1:14">
      <c r="A236" s="5">
        <v>2468</v>
      </c>
      <c r="B236" s="49">
        <v>354</v>
      </c>
      <c r="C236" s="53"/>
      <c r="D236" s="5">
        <v>424</v>
      </c>
      <c r="E236" s="5">
        <v>2468</v>
      </c>
      <c r="F236" s="49">
        <v>354</v>
      </c>
      <c r="G236" s="53"/>
      <c r="H236" s="5">
        <v>2468</v>
      </c>
      <c r="I236" s="5">
        <v>530</v>
      </c>
      <c r="J236" s="5">
        <v>354</v>
      </c>
      <c r="K236" s="13"/>
      <c r="L236" s="5">
        <v>2468</v>
      </c>
      <c r="M236" s="5">
        <v>309</v>
      </c>
      <c r="N236" s="5">
        <v>354</v>
      </c>
    </row>
    <row r="237" spans="1:14">
      <c r="A237" s="5">
        <v>2508</v>
      </c>
      <c r="B237" s="49">
        <v>395</v>
      </c>
      <c r="C237" s="53"/>
      <c r="D237" s="5">
        <v>451</v>
      </c>
      <c r="E237" s="5">
        <v>2508</v>
      </c>
      <c r="F237" s="49">
        <v>395</v>
      </c>
      <c r="G237" s="53"/>
      <c r="H237" s="5">
        <v>2508</v>
      </c>
      <c r="I237" s="5">
        <v>561</v>
      </c>
      <c r="J237" s="5">
        <v>395</v>
      </c>
      <c r="K237" s="13"/>
      <c r="L237" s="5">
        <v>2508</v>
      </c>
      <c r="M237" s="5">
        <v>344</v>
      </c>
      <c r="N237" s="5">
        <v>395</v>
      </c>
    </row>
    <row r="238" spans="1:14">
      <c r="A238" s="5">
        <v>2826</v>
      </c>
      <c r="B238" s="49">
        <v>406</v>
      </c>
      <c r="C238" s="53"/>
      <c r="D238" s="5">
        <v>487</v>
      </c>
      <c r="E238" s="5">
        <v>2826</v>
      </c>
      <c r="F238" s="49">
        <v>406</v>
      </c>
      <c r="G238" s="53"/>
      <c r="H238" s="5">
        <v>2826</v>
      </c>
      <c r="I238" s="5">
        <v>723</v>
      </c>
      <c r="J238" s="5">
        <v>406</v>
      </c>
      <c r="K238" s="13"/>
      <c r="L238" s="5">
        <v>2826</v>
      </c>
      <c r="M238" s="5">
        <v>355</v>
      </c>
      <c r="N238" s="5">
        <v>406</v>
      </c>
    </row>
    <row r="239" spans="1:14">
      <c r="A239" s="5">
        <v>14792</v>
      </c>
      <c r="B239" s="49">
        <v>592</v>
      </c>
      <c r="C239" s="53"/>
      <c r="D239" s="5">
        <v>1016</v>
      </c>
      <c r="E239" s="5">
        <v>14792</v>
      </c>
      <c r="F239" s="49">
        <v>592</v>
      </c>
      <c r="G239" s="53"/>
      <c r="H239" s="5">
        <v>14792</v>
      </c>
      <c r="I239" s="5">
        <v>909</v>
      </c>
      <c r="J239" s="5">
        <v>592</v>
      </c>
      <c r="K239" s="13"/>
      <c r="L239" s="5">
        <v>14792</v>
      </c>
      <c r="M239" s="5">
        <v>757</v>
      </c>
      <c r="N239" s="5">
        <v>592</v>
      </c>
    </row>
    <row r="240" spans="1:14">
      <c r="A240" s="5">
        <v>4206</v>
      </c>
      <c r="B240" s="49">
        <v>460</v>
      </c>
      <c r="C240" s="53"/>
      <c r="D240" s="5">
        <v>536</v>
      </c>
      <c r="E240" s="5">
        <v>4206</v>
      </c>
      <c r="F240" s="49">
        <v>460</v>
      </c>
      <c r="G240" s="53"/>
      <c r="H240" s="5">
        <v>4206</v>
      </c>
      <c r="I240" s="5">
        <v>721</v>
      </c>
      <c r="J240" s="5">
        <v>460</v>
      </c>
      <c r="K240" s="13"/>
      <c r="L240" s="5">
        <v>4206</v>
      </c>
      <c r="M240" s="5">
        <v>428</v>
      </c>
      <c r="N240" s="5">
        <v>460</v>
      </c>
    </row>
    <row r="241" spans="1:14">
      <c r="A241" s="5">
        <v>11800</v>
      </c>
      <c r="B241" s="49">
        <v>2448</v>
      </c>
      <c r="C241" s="53"/>
      <c r="D241" s="5">
        <v>2573</v>
      </c>
      <c r="E241" s="5">
        <v>11800</v>
      </c>
      <c r="F241" s="49">
        <v>2448</v>
      </c>
      <c r="G241" s="53"/>
      <c r="H241" s="5">
        <v>11800</v>
      </c>
      <c r="I241" s="5">
        <v>6017</v>
      </c>
      <c r="J241" s="5">
        <v>2448</v>
      </c>
      <c r="K241" s="13"/>
      <c r="L241" s="5">
        <v>11800</v>
      </c>
      <c r="M241" s="5">
        <v>1905</v>
      </c>
      <c r="N241" s="5">
        <v>2448</v>
      </c>
    </row>
    <row r="242" spans="1:14">
      <c r="A242" s="5">
        <v>12920</v>
      </c>
      <c r="B242" s="49">
        <v>3822</v>
      </c>
      <c r="C242" s="53"/>
      <c r="D242" s="5">
        <v>3872</v>
      </c>
      <c r="E242" s="5">
        <v>12920</v>
      </c>
      <c r="F242" s="49">
        <v>3822</v>
      </c>
      <c r="G242" s="53"/>
      <c r="H242" s="5">
        <v>12920</v>
      </c>
      <c r="I242" s="5">
        <v>7327</v>
      </c>
      <c r="J242" s="5">
        <v>3822</v>
      </c>
      <c r="K242" s="13"/>
      <c r="L242" s="5">
        <v>12920</v>
      </c>
      <c r="M242" s="5">
        <v>2218</v>
      </c>
      <c r="N242" s="5">
        <v>3822</v>
      </c>
    </row>
    <row r="243" spans="1:14">
      <c r="A243" s="5">
        <v>51456</v>
      </c>
      <c r="B243" s="49">
        <v>4010</v>
      </c>
      <c r="C243" s="53"/>
      <c r="D243" s="5">
        <v>8072</v>
      </c>
      <c r="E243" s="5">
        <v>51456</v>
      </c>
      <c r="F243" s="49">
        <v>4010</v>
      </c>
      <c r="G243" s="53"/>
      <c r="H243" s="5">
        <v>51456</v>
      </c>
      <c r="I243" s="5">
        <v>6242</v>
      </c>
      <c r="J243" s="5">
        <v>4010</v>
      </c>
      <c r="K243" s="13"/>
      <c r="L243" s="5">
        <v>51456</v>
      </c>
      <c r="M243" s="5">
        <v>3316</v>
      </c>
      <c r="N243" s="5">
        <v>4010</v>
      </c>
    </row>
    <row r="244" spans="1:14">
      <c r="A244" s="5">
        <v>14080</v>
      </c>
      <c r="B244" s="49">
        <v>930</v>
      </c>
      <c r="C244" s="53"/>
      <c r="D244" s="5">
        <v>1052</v>
      </c>
      <c r="E244" s="5">
        <v>14080</v>
      </c>
      <c r="F244" s="49">
        <v>930</v>
      </c>
      <c r="G244" s="53"/>
      <c r="H244" s="5">
        <v>14080</v>
      </c>
      <c r="I244" s="5">
        <v>1571</v>
      </c>
      <c r="J244" s="5">
        <v>930</v>
      </c>
      <c r="K244" s="13"/>
      <c r="L244" s="5">
        <v>14080</v>
      </c>
      <c r="M244" s="5">
        <v>559</v>
      </c>
      <c r="N244" s="5">
        <v>930</v>
      </c>
    </row>
    <row r="245" spans="1:14">
      <c r="A245" s="5">
        <v>2040</v>
      </c>
      <c r="B245" s="49">
        <v>503</v>
      </c>
      <c r="C245" s="53"/>
      <c r="D245" s="5">
        <v>550</v>
      </c>
      <c r="E245" s="5">
        <v>2040</v>
      </c>
      <c r="F245" s="49">
        <v>503</v>
      </c>
      <c r="G245" s="53"/>
      <c r="H245" s="5">
        <v>2040</v>
      </c>
      <c r="I245" s="5">
        <v>730</v>
      </c>
      <c r="J245" s="5">
        <v>503</v>
      </c>
      <c r="K245" s="13"/>
      <c r="L245" s="5">
        <v>2040</v>
      </c>
      <c r="M245" s="5">
        <v>323</v>
      </c>
      <c r="N245" s="5">
        <v>503</v>
      </c>
    </row>
    <row r="246" spans="1:14">
      <c r="A246" s="5">
        <v>2260</v>
      </c>
      <c r="B246" s="49">
        <v>482</v>
      </c>
      <c r="C246" s="53"/>
      <c r="D246" s="5">
        <v>541</v>
      </c>
      <c r="E246" s="5">
        <v>2260</v>
      </c>
      <c r="F246" s="49">
        <v>482</v>
      </c>
      <c r="G246" s="53"/>
      <c r="H246" s="5">
        <v>2260</v>
      </c>
      <c r="I246" s="5">
        <v>667</v>
      </c>
      <c r="J246" s="5">
        <v>482</v>
      </c>
      <c r="K246" s="13"/>
      <c r="L246" s="5">
        <v>2260</v>
      </c>
      <c r="M246" s="5">
        <v>314</v>
      </c>
      <c r="N246" s="5">
        <v>482</v>
      </c>
    </row>
    <row r="247" spans="1:14">
      <c r="A247" s="5">
        <v>2598</v>
      </c>
      <c r="B247" s="49">
        <v>512</v>
      </c>
      <c r="C247" s="53"/>
      <c r="D247" s="5">
        <v>571</v>
      </c>
      <c r="E247" s="5">
        <v>2598</v>
      </c>
      <c r="F247" s="49">
        <v>512</v>
      </c>
      <c r="G247" s="53"/>
      <c r="H247" s="5">
        <v>2598</v>
      </c>
      <c r="I247" s="5">
        <v>731</v>
      </c>
      <c r="J247" s="5">
        <v>512</v>
      </c>
      <c r="K247" s="13"/>
      <c r="L247" s="5">
        <v>2598</v>
      </c>
      <c r="M247" s="5">
        <v>355</v>
      </c>
      <c r="N247" s="5">
        <v>512</v>
      </c>
    </row>
    <row r="248" spans="1:14">
      <c r="A248" s="5">
        <v>1946</v>
      </c>
      <c r="B248" s="49">
        <v>444</v>
      </c>
      <c r="C248" s="53"/>
      <c r="D248" s="5">
        <v>479</v>
      </c>
      <c r="E248" s="5">
        <v>1946</v>
      </c>
      <c r="F248" s="49">
        <v>444</v>
      </c>
      <c r="G248" s="53"/>
      <c r="H248" s="5">
        <v>1946</v>
      </c>
      <c r="I248" s="5">
        <v>588</v>
      </c>
      <c r="J248" s="5">
        <v>444</v>
      </c>
      <c r="K248" s="13"/>
      <c r="L248" s="5">
        <v>1946</v>
      </c>
      <c r="M248" s="5">
        <v>287</v>
      </c>
      <c r="N248" s="5">
        <v>444</v>
      </c>
    </row>
    <row r="249" spans="1:14">
      <c r="A249" s="5">
        <v>4212</v>
      </c>
      <c r="B249" s="49">
        <v>570</v>
      </c>
      <c r="C249" s="53"/>
      <c r="D249" s="5">
        <v>622</v>
      </c>
      <c r="E249" s="5">
        <v>4212</v>
      </c>
      <c r="F249" s="49">
        <v>570</v>
      </c>
      <c r="G249" s="53"/>
      <c r="H249" s="5">
        <v>4212</v>
      </c>
      <c r="I249" s="5">
        <v>795</v>
      </c>
      <c r="J249" s="5">
        <v>570</v>
      </c>
      <c r="K249" s="13"/>
      <c r="L249" s="5">
        <v>4212</v>
      </c>
      <c r="M249" s="5">
        <v>383</v>
      </c>
      <c r="N249" s="5">
        <v>570</v>
      </c>
    </row>
    <row r="250" spans="1:14">
      <c r="A250" s="5">
        <v>10208</v>
      </c>
      <c r="B250" s="49">
        <v>740</v>
      </c>
      <c r="C250" s="53"/>
      <c r="D250" s="5">
        <v>877</v>
      </c>
      <c r="E250" s="5">
        <v>10208</v>
      </c>
      <c r="F250" s="49">
        <v>740</v>
      </c>
      <c r="G250" s="53"/>
      <c r="H250" s="5">
        <v>10208</v>
      </c>
      <c r="I250" s="5">
        <v>1097</v>
      </c>
      <c r="J250" s="5">
        <v>740</v>
      </c>
      <c r="K250" s="13"/>
      <c r="L250" s="5">
        <v>10208</v>
      </c>
      <c r="M250" s="5">
        <v>563</v>
      </c>
      <c r="N250" s="5">
        <v>740</v>
      </c>
    </row>
    <row r="251" spans="1:14">
      <c r="A251" s="5">
        <v>3404</v>
      </c>
      <c r="B251" s="49">
        <v>646</v>
      </c>
      <c r="C251" s="53"/>
      <c r="D251" s="5">
        <v>756</v>
      </c>
      <c r="E251" s="5">
        <v>3404</v>
      </c>
      <c r="F251" s="49">
        <v>646</v>
      </c>
      <c r="G251" s="53"/>
      <c r="H251" s="5">
        <v>3404</v>
      </c>
      <c r="I251" s="5">
        <v>1033</v>
      </c>
      <c r="J251" s="5">
        <v>646</v>
      </c>
      <c r="K251" s="13"/>
      <c r="L251" s="5">
        <v>3404</v>
      </c>
      <c r="M251" s="5">
        <v>516</v>
      </c>
      <c r="N251" s="5">
        <v>646</v>
      </c>
    </row>
    <row r="252" spans="1:14">
      <c r="A252" s="5">
        <v>10840</v>
      </c>
      <c r="B252" s="49">
        <v>2327</v>
      </c>
      <c r="C252" s="53"/>
      <c r="D252" s="5">
        <v>2417</v>
      </c>
      <c r="E252" s="5">
        <v>10840</v>
      </c>
      <c r="F252" s="49">
        <v>2327</v>
      </c>
      <c r="G252" s="53"/>
      <c r="H252" s="5">
        <v>10840</v>
      </c>
      <c r="I252" s="5">
        <v>3098</v>
      </c>
      <c r="J252" s="5">
        <v>2327</v>
      </c>
      <c r="K252" s="13"/>
      <c r="L252" s="5">
        <v>10840</v>
      </c>
      <c r="M252" s="5">
        <v>1839</v>
      </c>
      <c r="N252" s="5">
        <v>2327</v>
      </c>
    </row>
    <row r="253" spans="1:14">
      <c r="A253" s="5">
        <v>24224</v>
      </c>
      <c r="B253" s="49">
        <v>963</v>
      </c>
      <c r="C253" s="53"/>
      <c r="D253" s="5">
        <v>1620</v>
      </c>
      <c r="E253" s="5">
        <v>24224</v>
      </c>
      <c r="F253" s="49">
        <v>963</v>
      </c>
      <c r="G253" s="53"/>
      <c r="H253" s="5">
        <v>24224</v>
      </c>
      <c r="I253" s="5">
        <v>1419</v>
      </c>
      <c r="J253" s="5">
        <v>963</v>
      </c>
      <c r="K253" s="13"/>
      <c r="L253" s="5">
        <v>24224</v>
      </c>
      <c r="M253" s="5">
        <v>977</v>
      </c>
      <c r="N253" s="5">
        <v>963</v>
      </c>
    </row>
    <row r="254" spans="1:14">
      <c r="A254" s="5">
        <v>2852</v>
      </c>
      <c r="B254" s="49">
        <v>574</v>
      </c>
      <c r="C254" s="53"/>
      <c r="D254" s="5">
        <v>602</v>
      </c>
      <c r="E254" s="5">
        <v>2852</v>
      </c>
      <c r="F254" s="49">
        <v>574</v>
      </c>
      <c r="G254" s="53"/>
      <c r="H254" s="5">
        <v>2852</v>
      </c>
      <c r="I254" s="5">
        <v>785</v>
      </c>
      <c r="J254" s="5">
        <v>574</v>
      </c>
      <c r="K254" s="13"/>
      <c r="L254" s="5">
        <v>2852</v>
      </c>
      <c r="M254" s="5">
        <v>399</v>
      </c>
      <c r="N254" s="5">
        <v>574</v>
      </c>
    </row>
    <row r="255" spans="1:14">
      <c r="A255" s="5">
        <v>12992</v>
      </c>
      <c r="B255" s="49">
        <v>770</v>
      </c>
      <c r="C255" s="53"/>
      <c r="D255" s="5">
        <v>863</v>
      </c>
      <c r="E255" s="5">
        <v>12992</v>
      </c>
      <c r="F255" s="49">
        <v>770</v>
      </c>
      <c r="G255" s="53"/>
      <c r="H255" s="5">
        <v>12992</v>
      </c>
      <c r="I255" s="5">
        <v>1106</v>
      </c>
      <c r="J255" s="5">
        <v>770</v>
      </c>
      <c r="K255" s="13"/>
      <c r="L255" s="5">
        <v>12992</v>
      </c>
      <c r="M255" s="5">
        <v>583</v>
      </c>
      <c r="N255" s="5">
        <v>770</v>
      </c>
    </row>
    <row r="256" spans="1:14">
      <c r="A256" s="5">
        <v>14848</v>
      </c>
      <c r="B256" s="49">
        <v>1330</v>
      </c>
      <c r="C256" s="53"/>
      <c r="D256" s="5">
        <v>1407</v>
      </c>
      <c r="E256" s="5">
        <v>14848</v>
      </c>
      <c r="F256" s="49">
        <v>1330</v>
      </c>
      <c r="G256" s="53"/>
      <c r="H256" s="5">
        <v>14848</v>
      </c>
      <c r="I256" s="5">
        <v>2251</v>
      </c>
      <c r="J256" s="5">
        <v>1330</v>
      </c>
      <c r="K256" s="13"/>
      <c r="L256" s="5">
        <v>14848</v>
      </c>
      <c r="M256" s="5">
        <v>907</v>
      </c>
      <c r="N256" s="5">
        <v>1330</v>
      </c>
    </row>
    <row r="257" spans="1:14">
      <c r="A257" s="5">
        <v>2326</v>
      </c>
      <c r="B257" s="49">
        <v>597</v>
      </c>
      <c r="C257" s="53"/>
      <c r="D257" s="5">
        <v>685</v>
      </c>
      <c r="E257" s="5">
        <v>2326</v>
      </c>
      <c r="F257" s="49">
        <v>597</v>
      </c>
      <c r="G257" s="53"/>
      <c r="H257" s="5">
        <v>2326</v>
      </c>
      <c r="I257" s="5">
        <v>838</v>
      </c>
      <c r="J257" s="5">
        <v>597</v>
      </c>
      <c r="K257" s="13"/>
      <c r="L257" s="5">
        <v>2326</v>
      </c>
      <c r="M257" s="5">
        <v>407</v>
      </c>
      <c r="N257" s="5">
        <v>597</v>
      </c>
    </row>
    <row r="258" spans="1:14">
      <c r="A258" s="5">
        <v>2818</v>
      </c>
      <c r="B258" s="49">
        <v>648</v>
      </c>
      <c r="C258" s="53"/>
      <c r="D258" s="5">
        <v>729</v>
      </c>
      <c r="E258" s="5">
        <v>2818</v>
      </c>
      <c r="F258" s="49">
        <v>648</v>
      </c>
      <c r="G258" s="53"/>
      <c r="H258" s="5">
        <v>2818</v>
      </c>
      <c r="I258" s="5">
        <v>1014</v>
      </c>
      <c r="J258" s="5">
        <v>648</v>
      </c>
      <c r="K258" s="13"/>
      <c r="L258" s="5">
        <v>2818</v>
      </c>
      <c r="M258" s="5">
        <v>459</v>
      </c>
      <c r="N258" s="5">
        <v>648</v>
      </c>
    </row>
    <row r="259" spans="1:14">
      <c r="A259" s="5">
        <v>3164</v>
      </c>
      <c r="B259" s="49">
        <v>638</v>
      </c>
      <c r="C259" s="53"/>
      <c r="D259" s="5">
        <v>701</v>
      </c>
      <c r="E259" s="5">
        <v>3164</v>
      </c>
      <c r="F259" s="49">
        <v>638</v>
      </c>
      <c r="G259" s="53"/>
      <c r="H259" s="5">
        <v>3164</v>
      </c>
      <c r="I259" s="5">
        <v>1020</v>
      </c>
      <c r="J259" s="5">
        <v>638</v>
      </c>
      <c r="K259" s="13"/>
      <c r="L259" s="5">
        <v>3164</v>
      </c>
      <c r="M259" s="5">
        <v>460</v>
      </c>
      <c r="N259" s="5">
        <v>638</v>
      </c>
    </row>
    <row r="260" spans="1:14">
      <c r="A260" s="5">
        <v>11120</v>
      </c>
      <c r="B260" s="49">
        <v>827</v>
      </c>
      <c r="C260" s="53"/>
      <c r="D260" s="5">
        <v>964</v>
      </c>
      <c r="E260" s="5">
        <v>11120</v>
      </c>
      <c r="F260" s="49">
        <v>827</v>
      </c>
      <c r="G260" s="53"/>
      <c r="H260" s="5">
        <v>11120</v>
      </c>
      <c r="I260" s="5">
        <v>1237</v>
      </c>
      <c r="J260" s="5">
        <v>827</v>
      </c>
      <c r="K260" s="13"/>
      <c r="L260" s="5">
        <v>11120</v>
      </c>
      <c r="M260" s="5">
        <v>636</v>
      </c>
      <c r="N260" s="5">
        <v>827</v>
      </c>
    </row>
    <row r="261" spans="1:14">
      <c r="A261" s="5">
        <v>2196</v>
      </c>
      <c r="B261" s="49">
        <v>478</v>
      </c>
      <c r="C261" s="53"/>
      <c r="D261" s="5">
        <v>513</v>
      </c>
      <c r="E261" s="5">
        <v>2196</v>
      </c>
      <c r="F261" s="49">
        <v>478</v>
      </c>
      <c r="G261" s="53"/>
      <c r="H261" s="5">
        <v>2196</v>
      </c>
      <c r="I261" s="5">
        <v>652</v>
      </c>
      <c r="J261" s="5">
        <v>478</v>
      </c>
      <c r="K261" s="13"/>
      <c r="L261" s="5">
        <v>2196</v>
      </c>
      <c r="M261" s="5">
        <v>307</v>
      </c>
      <c r="N261" s="5">
        <v>478</v>
      </c>
    </row>
    <row r="262" spans="1:14">
      <c r="A262" s="5">
        <v>2660</v>
      </c>
      <c r="B262" s="49">
        <v>513</v>
      </c>
      <c r="C262" s="53"/>
      <c r="D262" s="5">
        <v>550</v>
      </c>
      <c r="E262" s="5">
        <v>2660</v>
      </c>
      <c r="F262" s="49">
        <v>513</v>
      </c>
      <c r="G262" s="53"/>
      <c r="H262" s="5">
        <v>2660</v>
      </c>
      <c r="I262" s="5">
        <v>787</v>
      </c>
      <c r="J262" s="5">
        <v>513</v>
      </c>
      <c r="K262" s="13"/>
      <c r="L262" s="5">
        <v>2660</v>
      </c>
      <c r="M262" s="5">
        <v>360</v>
      </c>
      <c r="N262" s="5">
        <v>513</v>
      </c>
    </row>
    <row r="263" spans="1:14">
      <c r="A263" s="5">
        <v>12624</v>
      </c>
      <c r="B263" s="49">
        <v>890</v>
      </c>
      <c r="C263" s="53"/>
      <c r="D263" s="5">
        <v>1355</v>
      </c>
      <c r="E263" s="5">
        <v>12624</v>
      </c>
      <c r="F263" s="49">
        <v>890</v>
      </c>
      <c r="G263" s="53"/>
      <c r="H263" s="5">
        <v>12624</v>
      </c>
      <c r="I263" s="5">
        <v>1328</v>
      </c>
      <c r="J263" s="5">
        <v>890</v>
      </c>
      <c r="K263" s="13"/>
      <c r="L263" s="5">
        <v>12624</v>
      </c>
      <c r="M263" s="5">
        <v>827</v>
      </c>
      <c r="N263" s="5">
        <v>890</v>
      </c>
    </row>
    <row r="264" spans="1:14">
      <c r="A264" s="5">
        <v>1846</v>
      </c>
      <c r="B264" s="49">
        <v>503</v>
      </c>
      <c r="C264" s="53"/>
      <c r="D264" s="5">
        <v>528</v>
      </c>
      <c r="E264" s="5">
        <v>1846</v>
      </c>
      <c r="F264" s="49">
        <v>503</v>
      </c>
      <c r="G264" s="53"/>
      <c r="H264" s="5">
        <v>1846</v>
      </c>
      <c r="I264" s="5">
        <v>652</v>
      </c>
      <c r="J264" s="5">
        <v>503</v>
      </c>
      <c r="K264" s="13"/>
      <c r="L264" s="5">
        <v>1846</v>
      </c>
      <c r="M264" s="5">
        <v>328</v>
      </c>
      <c r="N264" s="5">
        <v>503</v>
      </c>
    </row>
    <row r="265" spans="1:14">
      <c r="A265" s="5">
        <v>4712</v>
      </c>
      <c r="B265" s="49">
        <v>700</v>
      </c>
      <c r="C265" s="53"/>
      <c r="D265" s="5">
        <v>758</v>
      </c>
      <c r="E265" s="5">
        <v>4712</v>
      </c>
      <c r="F265" s="49">
        <v>700</v>
      </c>
      <c r="G265" s="53"/>
      <c r="H265" s="5">
        <v>4712</v>
      </c>
      <c r="I265" s="5">
        <v>1236</v>
      </c>
      <c r="J265" s="5">
        <v>700</v>
      </c>
      <c r="K265" s="13"/>
      <c r="L265" s="5">
        <v>4712</v>
      </c>
      <c r="M265" s="5">
        <v>471</v>
      </c>
      <c r="N265" s="5">
        <v>700</v>
      </c>
    </row>
    <row r="266" spans="1:14">
      <c r="A266" s="5">
        <v>8536</v>
      </c>
      <c r="B266" s="49">
        <v>1441</v>
      </c>
      <c r="C266" s="53"/>
      <c r="D266" s="5">
        <v>1473</v>
      </c>
      <c r="E266" s="5">
        <v>8536</v>
      </c>
      <c r="F266" s="49">
        <v>1441</v>
      </c>
      <c r="G266" s="53"/>
      <c r="H266" s="5">
        <v>8536</v>
      </c>
      <c r="I266" s="5">
        <v>2136</v>
      </c>
      <c r="J266" s="5">
        <v>1441</v>
      </c>
      <c r="K266" s="13"/>
      <c r="L266" s="5">
        <v>8536</v>
      </c>
      <c r="M266" s="5">
        <v>1395</v>
      </c>
      <c r="N266" s="5">
        <v>1441</v>
      </c>
    </row>
    <row r="267" spans="1:14">
      <c r="A267" s="5">
        <v>4040</v>
      </c>
      <c r="B267" s="49">
        <v>861</v>
      </c>
      <c r="C267" s="53"/>
      <c r="D267" s="5">
        <v>909</v>
      </c>
      <c r="E267" s="5">
        <v>4040</v>
      </c>
      <c r="F267" s="49">
        <v>861</v>
      </c>
      <c r="G267" s="53"/>
      <c r="H267" s="5">
        <v>4040</v>
      </c>
      <c r="I267" s="5">
        <v>14974</v>
      </c>
      <c r="J267" s="5">
        <v>861</v>
      </c>
      <c r="K267" s="13"/>
      <c r="L267" s="5">
        <v>4040</v>
      </c>
      <c r="M267" s="5">
        <v>490</v>
      </c>
      <c r="N267" s="5">
        <v>861</v>
      </c>
    </row>
    <row r="268" spans="1:14">
      <c r="A268" s="5">
        <v>2704</v>
      </c>
      <c r="B268" s="49">
        <v>493</v>
      </c>
      <c r="C268" s="53"/>
      <c r="D268" s="5">
        <v>515</v>
      </c>
      <c r="E268" s="5">
        <v>2704</v>
      </c>
      <c r="F268" s="49">
        <v>493</v>
      </c>
      <c r="G268" s="53"/>
      <c r="H268" s="5">
        <v>2704</v>
      </c>
      <c r="I268" s="5">
        <v>710</v>
      </c>
      <c r="J268" s="5">
        <v>493</v>
      </c>
      <c r="K268" s="13"/>
      <c r="L268" s="5">
        <v>2704</v>
      </c>
      <c r="M268" s="5">
        <v>340</v>
      </c>
      <c r="N268" s="5">
        <v>493</v>
      </c>
    </row>
    <row r="269" spans="1:14">
      <c r="A269" s="5">
        <v>17104</v>
      </c>
      <c r="B269" s="49">
        <v>1412</v>
      </c>
      <c r="C269" s="53"/>
      <c r="D269" s="5">
        <v>2003</v>
      </c>
      <c r="E269" s="5">
        <v>17104</v>
      </c>
      <c r="F269" s="49">
        <v>1412</v>
      </c>
      <c r="G269" s="53"/>
      <c r="H269" s="5">
        <v>17104</v>
      </c>
      <c r="I269" s="5">
        <v>2089</v>
      </c>
      <c r="J269" s="5">
        <v>1412</v>
      </c>
      <c r="K269" s="13"/>
      <c r="L269" s="5">
        <v>17104</v>
      </c>
      <c r="M269" s="5">
        <v>975</v>
      </c>
      <c r="N269" s="5">
        <v>1412</v>
      </c>
    </row>
    <row r="270" spans="1:14">
      <c r="A270" s="5">
        <v>19968</v>
      </c>
      <c r="B270" s="49">
        <v>1054</v>
      </c>
      <c r="C270" s="53"/>
      <c r="D270" s="5">
        <v>1191</v>
      </c>
      <c r="E270" s="5">
        <v>19968</v>
      </c>
      <c r="F270" s="49">
        <v>1054</v>
      </c>
      <c r="G270" s="53"/>
      <c r="H270" s="5">
        <v>19968</v>
      </c>
      <c r="I270" s="5">
        <v>1641</v>
      </c>
      <c r="J270" s="5">
        <v>1054</v>
      </c>
      <c r="K270" s="13"/>
      <c r="L270" s="5">
        <v>19968</v>
      </c>
      <c r="M270" s="5">
        <v>708</v>
      </c>
      <c r="N270" s="5">
        <v>1054</v>
      </c>
    </row>
    <row r="271" spans="1:14">
      <c r="A271" s="5">
        <v>19744</v>
      </c>
      <c r="B271" s="49">
        <v>2495</v>
      </c>
      <c r="C271" s="53"/>
      <c r="D271" s="5">
        <v>2889</v>
      </c>
      <c r="E271" s="5">
        <v>19744</v>
      </c>
      <c r="F271" s="49">
        <v>2495</v>
      </c>
      <c r="G271" s="53"/>
      <c r="H271" s="5">
        <v>19744</v>
      </c>
      <c r="I271" s="5">
        <v>4596</v>
      </c>
      <c r="J271" s="5">
        <v>2495</v>
      </c>
      <c r="K271" s="13"/>
      <c r="L271" s="5">
        <v>19744</v>
      </c>
      <c r="M271" s="5">
        <v>1276</v>
      </c>
      <c r="N271" s="5">
        <v>2495</v>
      </c>
    </row>
    <row r="272" spans="1:14">
      <c r="A272" s="5">
        <v>3204</v>
      </c>
      <c r="B272" s="49">
        <v>933</v>
      </c>
      <c r="C272" s="53"/>
      <c r="D272" s="5">
        <v>1007</v>
      </c>
      <c r="E272" s="5">
        <v>3204</v>
      </c>
      <c r="F272" s="49">
        <v>933</v>
      </c>
      <c r="G272" s="53"/>
      <c r="H272" s="5">
        <v>3204</v>
      </c>
      <c r="I272" s="5">
        <v>1181</v>
      </c>
      <c r="J272" s="5">
        <v>933</v>
      </c>
      <c r="K272" s="13"/>
      <c r="L272" s="5">
        <v>3204</v>
      </c>
      <c r="M272" s="5">
        <v>537</v>
      </c>
      <c r="N272" s="5">
        <v>933</v>
      </c>
    </row>
    <row r="273" spans="1:14">
      <c r="A273" s="5">
        <v>2726</v>
      </c>
      <c r="B273" s="49">
        <v>884</v>
      </c>
      <c r="C273" s="53"/>
      <c r="D273" s="5">
        <v>895</v>
      </c>
      <c r="E273" s="5">
        <v>2726</v>
      </c>
      <c r="F273" s="49">
        <v>884</v>
      </c>
      <c r="G273" s="53"/>
      <c r="H273" s="5">
        <v>2726</v>
      </c>
      <c r="I273" s="5">
        <v>1173</v>
      </c>
      <c r="J273" s="5">
        <v>884</v>
      </c>
      <c r="K273" s="13"/>
      <c r="L273" s="5">
        <v>2726</v>
      </c>
      <c r="M273" s="5">
        <v>493</v>
      </c>
      <c r="N273" s="5">
        <v>884</v>
      </c>
    </row>
    <row r="274" spans="1:14">
      <c r="A274" s="5">
        <v>14920</v>
      </c>
      <c r="B274" s="49">
        <v>3682</v>
      </c>
      <c r="C274" s="53"/>
      <c r="D274" s="5">
        <v>3742</v>
      </c>
      <c r="E274" s="5">
        <v>14920</v>
      </c>
      <c r="F274" s="49">
        <v>3682</v>
      </c>
      <c r="G274" s="53"/>
      <c r="H274" s="5">
        <v>14920</v>
      </c>
      <c r="I274" s="5">
        <v>7854</v>
      </c>
      <c r="J274" s="5">
        <v>3682</v>
      </c>
      <c r="K274" s="13"/>
      <c r="L274" s="5">
        <v>14920</v>
      </c>
      <c r="M274" s="5">
        <v>3300</v>
      </c>
      <c r="N274" s="5">
        <v>3682</v>
      </c>
    </row>
    <row r="275" spans="1:14">
      <c r="A275" s="5">
        <v>1529</v>
      </c>
      <c r="B275" s="49">
        <v>716</v>
      </c>
      <c r="C275" s="53"/>
      <c r="D275" s="5">
        <v>722</v>
      </c>
      <c r="E275" s="5">
        <v>1529</v>
      </c>
      <c r="F275" s="49">
        <v>716</v>
      </c>
      <c r="G275" s="53"/>
      <c r="H275" s="5">
        <v>1529</v>
      </c>
      <c r="I275" s="5">
        <v>862</v>
      </c>
      <c r="J275" s="5">
        <v>716</v>
      </c>
      <c r="K275" s="13"/>
      <c r="L275" s="5">
        <v>1529</v>
      </c>
      <c r="M275" s="5">
        <v>372</v>
      </c>
      <c r="N275" s="5">
        <v>716</v>
      </c>
    </row>
    <row r="276" spans="1:14">
      <c r="A276" s="5">
        <v>38720</v>
      </c>
      <c r="B276" s="49">
        <v>1643</v>
      </c>
      <c r="C276" s="53"/>
      <c r="D276" s="5">
        <v>1779</v>
      </c>
      <c r="E276" s="5">
        <v>38720</v>
      </c>
      <c r="F276" s="49">
        <v>1643</v>
      </c>
      <c r="G276" s="53"/>
      <c r="H276" s="5">
        <v>38720</v>
      </c>
      <c r="I276" s="5">
        <v>2356</v>
      </c>
      <c r="J276" s="5">
        <v>1643</v>
      </c>
      <c r="K276" s="13"/>
      <c r="L276" s="5">
        <v>38720</v>
      </c>
      <c r="M276" s="5">
        <v>1008</v>
      </c>
      <c r="N276" s="5">
        <v>1643</v>
      </c>
    </row>
    <row r="277" spans="1:14">
      <c r="A277" s="5">
        <v>2894</v>
      </c>
      <c r="B277" s="49">
        <v>947</v>
      </c>
      <c r="C277" s="53"/>
      <c r="D277" s="5">
        <v>1043</v>
      </c>
      <c r="E277" s="5">
        <v>2894</v>
      </c>
      <c r="F277" s="49">
        <v>947</v>
      </c>
      <c r="G277" s="53"/>
      <c r="H277" s="5">
        <v>2894</v>
      </c>
      <c r="I277" s="5">
        <v>19779</v>
      </c>
      <c r="J277" s="5">
        <v>947</v>
      </c>
      <c r="K277" s="13"/>
      <c r="L277" s="5">
        <v>2894</v>
      </c>
      <c r="M277" s="5">
        <v>583</v>
      </c>
      <c r="N277" s="5">
        <v>947</v>
      </c>
    </row>
    <row r="278" spans="1:14">
      <c r="A278" s="5">
        <v>25024</v>
      </c>
      <c r="B278" s="49">
        <v>2457</v>
      </c>
      <c r="C278" s="53"/>
      <c r="D278" s="5">
        <v>2552</v>
      </c>
      <c r="E278" s="5">
        <v>25024</v>
      </c>
      <c r="F278" s="49">
        <v>2457</v>
      </c>
      <c r="G278" s="53"/>
      <c r="H278" s="5">
        <v>25024</v>
      </c>
      <c r="I278" s="5">
        <v>4906</v>
      </c>
      <c r="J278" s="5">
        <v>2457</v>
      </c>
      <c r="K278" s="13"/>
      <c r="L278" s="5">
        <v>25024</v>
      </c>
      <c r="M278" s="5">
        <v>1353</v>
      </c>
      <c r="N278" s="5">
        <v>2457</v>
      </c>
    </row>
    <row r="279" spans="1:14">
      <c r="A279" s="5">
        <v>2162</v>
      </c>
      <c r="B279" s="49">
        <v>720</v>
      </c>
      <c r="C279" s="53"/>
      <c r="D279" s="5">
        <v>735</v>
      </c>
      <c r="E279" s="5">
        <v>2162</v>
      </c>
      <c r="F279" s="49">
        <v>720</v>
      </c>
      <c r="G279" s="53"/>
      <c r="H279" s="5">
        <v>2162</v>
      </c>
      <c r="I279" s="5">
        <v>897</v>
      </c>
      <c r="J279" s="5">
        <v>720</v>
      </c>
      <c r="K279" s="13"/>
      <c r="L279" s="5">
        <v>2162</v>
      </c>
      <c r="M279" s="5">
        <v>375</v>
      </c>
      <c r="N279" s="5">
        <v>720</v>
      </c>
    </row>
    <row r="280" spans="1:14">
      <c r="A280" s="5">
        <v>2126</v>
      </c>
      <c r="B280" s="49">
        <v>872</v>
      </c>
      <c r="C280" s="53"/>
      <c r="D280" s="5">
        <v>909</v>
      </c>
      <c r="E280" s="5">
        <v>2126</v>
      </c>
      <c r="F280" s="49">
        <v>872</v>
      </c>
      <c r="G280" s="53"/>
      <c r="H280" s="5">
        <v>2126</v>
      </c>
      <c r="I280" s="5">
        <v>1147</v>
      </c>
      <c r="J280" s="5">
        <v>872</v>
      </c>
      <c r="K280" s="13"/>
      <c r="L280" s="5">
        <v>2126</v>
      </c>
      <c r="M280" s="5">
        <v>477</v>
      </c>
      <c r="N280" s="5">
        <v>872</v>
      </c>
    </row>
    <row r="281" spans="1:14">
      <c r="A281" s="5">
        <v>10400</v>
      </c>
      <c r="B281" s="49">
        <v>2193</v>
      </c>
      <c r="C281" s="53"/>
      <c r="D281" s="5">
        <v>2240</v>
      </c>
      <c r="E281" s="5">
        <v>10400</v>
      </c>
      <c r="F281" s="49">
        <v>2193</v>
      </c>
      <c r="G281" s="53"/>
      <c r="H281" s="5">
        <v>10400</v>
      </c>
      <c r="I281" s="5">
        <v>3599</v>
      </c>
      <c r="J281" s="5">
        <v>2193</v>
      </c>
      <c r="K281" s="13"/>
      <c r="L281" s="5">
        <v>10400</v>
      </c>
      <c r="M281" s="5">
        <v>2119</v>
      </c>
      <c r="N281" s="5">
        <v>2193</v>
      </c>
    </row>
    <row r="282" spans="1:14">
      <c r="A282" s="5">
        <v>8972</v>
      </c>
      <c r="B282" s="49">
        <v>1381</v>
      </c>
      <c r="C282" s="53"/>
      <c r="D282" s="5">
        <v>1400</v>
      </c>
      <c r="E282" s="5">
        <v>8972</v>
      </c>
      <c r="F282" s="49">
        <v>1381</v>
      </c>
      <c r="G282" s="53"/>
      <c r="H282" s="5">
        <v>8972</v>
      </c>
      <c r="I282" s="5">
        <v>2801</v>
      </c>
      <c r="J282" s="5">
        <v>1381</v>
      </c>
      <c r="K282" s="13"/>
      <c r="L282" s="5">
        <v>8972</v>
      </c>
      <c r="M282" s="5">
        <v>1035</v>
      </c>
      <c r="N282" s="5">
        <v>1381</v>
      </c>
    </row>
    <row r="283" spans="1:14">
      <c r="A283" s="5">
        <v>23440</v>
      </c>
      <c r="B283" s="49">
        <v>1537</v>
      </c>
      <c r="C283" s="53"/>
      <c r="D283" s="5">
        <v>1631</v>
      </c>
      <c r="E283" s="5">
        <v>23440</v>
      </c>
      <c r="F283" s="49">
        <v>1537</v>
      </c>
      <c r="G283" s="53"/>
      <c r="H283" s="5">
        <v>23440</v>
      </c>
      <c r="I283" s="5">
        <v>2438</v>
      </c>
      <c r="J283" s="5">
        <v>1537</v>
      </c>
      <c r="K283" s="13"/>
      <c r="L283" s="5">
        <v>23440</v>
      </c>
      <c r="M283" s="5">
        <v>1225</v>
      </c>
      <c r="N283" s="5">
        <v>1537</v>
      </c>
    </row>
    <row r="284" spans="1:14">
      <c r="A284" s="5">
        <v>6796</v>
      </c>
      <c r="B284" s="49">
        <v>843</v>
      </c>
      <c r="C284" s="53"/>
      <c r="D284" s="5">
        <v>870</v>
      </c>
      <c r="E284" s="5">
        <v>6796</v>
      </c>
      <c r="F284" s="49">
        <v>843</v>
      </c>
      <c r="G284" s="53"/>
      <c r="H284" s="5">
        <v>6796</v>
      </c>
      <c r="I284" s="5">
        <v>1692</v>
      </c>
      <c r="J284" s="5">
        <v>843</v>
      </c>
      <c r="K284" s="13"/>
      <c r="L284" s="5">
        <v>6796</v>
      </c>
      <c r="M284" s="5">
        <v>774</v>
      </c>
      <c r="N284" s="5">
        <v>843</v>
      </c>
    </row>
    <row r="285" spans="1:14">
      <c r="A285" s="5">
        <v>2301</v>
      </c>
      <c r="B285" s="49">
        <v>383</v>
      </c>
      <c r="C285" s="53"/>
      <c r="D285" s="5">
        <v>389</v>
      </c>
      <c r="E285" s="5">
        <v>2301</v>
      </c>
      <c r="F285" s="49">
        <v>383</v>
      </c>
      <c r="G285" s="53"/>
      <c r="H285" s="5">
        <v>2301</v>
      </c>
      <c r="I285" s="5">
        <v>7980</v>
      </c>
      <c r="J285" s="5">
        <v>383</v>
      </c>
      <c r="K285" s="13"/>
      <c r="L285" s="5">
        <v>2301</v>
      </c>
      <c r="M285" s="5">
        <v>342</v>
      </c>
      <c r="N285" s="5">
        <v>383</v>
      </c>
    </row>
    <row r="286" spans="1:14">
      <c r="A286" s="5">
        <v>3856</v>
      </c>
      <c r="B286" s="49">
        <v>860</v>
      </c>
      <c r="C286" s="53"/>
      <c r="D286" s="5">
        <v>936</v>
      </c>
      <c r="E286" s="5">
        <v>3856</v>
      </c>
      <c r="F286" s="49">
        <v>860</v>
      </c>
      <c r="G286" s="53"/>
      <c r="H286" s="5">
        <v>3856</v>
      </c>
      <c r="I286" s="5">
        <v>1126</v>
      </c>
      <c r="J286" s="5">
        <v>860</v>
      </c>
      <c r="K286" s="13"/>
      <c r="L286" s="5">
        <v>3856</v>
      </c>
      <c r="M286" s="5">
        <v>460</v>
      </c>
      <c r="N286" s="5">
        <v>860</v>
      </c>
    </row>
    <row r="287" spans="1:14">
      <c r="A287" s="5">
        <v>13656</v>
      </c>
      <c r="B287" s="49">
        <v>1038</v>
      </c>
      <c r="C287" s="53"/>
      <c r="D287" s="5">
        <v>1418</v>
      </c>
      <c r="E287" s="5">
        <v>13656</v>
      </c>
      <c r="F287" s="49">
        <v>1038</v>
      </c>
      <c r="G287" s="53"/>
      <c r="H287" s="5">
        <v>13656</v>
      </c>
      <c r="I287" s="5">
        <v>2048</v>
      </c>
      <c r="J287" s="5">
        <v>1038</v>
      </c>
      <c r="K287" s="13"/>
      <c r="L287" s="5">
        <v>13656</v>
      </c>
      <c r="M287" s="5">
        <v>998</v>
      </c>
      <c r="N287" s="5">
        <v>1038</v>
      </c>
    </row>
    <row r="288" spans="1:14">
      <c r="A288" s="5">
        <v>1794</v>
      </c>
      <c r="B288" s="49">
        <v>145</v>
      </c>
      <c r="C288" s="53"/>
      <c r="D288" s="5">
        <v>170</v>
      </c>
      <c r="E288" s="5">
        <v>1794</v>
      </c>
      <c r="F288" s="49">
        <v>145</v>
      </c>
      <c r="G288" s="53"/>
      <c r="H288" s="5">
        <v>1794</v>
      </c>
      <c r="I288" s="5">
        <v>286</v>
      </c>
      <c r="J288" s="5">
        <v>145</v>
      </c>
      <c r="K288" s="13"/>
      <c r="L288" s="5">
        <v>1794</v>
      </c>
      <c r="M288" s="5">
        <v>137</v>
      </c>
      <c r="N288" s="5">
        <v>145</v>
      </c>
    </row>
    <row r="289" spans="1:14">
      <c r="A289" s="5">
        <v>1406</v>
      </c>
      <c r="B289" s="49">
        <v>591</v>
      </c>
      <c r="C289" s="53"/>
      <c r="D289" s="5">
        <v>596</v>
      </c>
      <c r="E289" s="5">
        <v>1406</v>
      </c>
      <c r="F289" s="49">
        <v>591</v>
      </c>
      <c r="G289" s="53"/>
      <c r="H289" s="5">
        <v>1406</v>
      </c>
      <c r="I289" s="5">
        <v>735</v>
      </c>
      <c r="J289" s="5">
        <v>591</v>
      </c>
      <c r="K289" s="13"/>
      <c r="L289" s="5">
        <v>1406</v>
      </c>
      <c r="M289" s="5">
        <v>340</v>
      </c>
      <c r="N289" s="5">
        <v>591</v>
      </c>
    </row>
    <row r="290" spans="1:14">
      <c r="A290" s="5">
        <v>2782</v>
      </c>
      <c r="B290" s="49">
        <v>681</v>
      </c>
      <c r="C290" s="53"/>
      <c r="D290" s="5">
        <v>753</v>
      </c>
      <c r="E290" s="5">
        <v>2782</v>
      </c>
      <c r="F290" s="49">
        <v>681</v>
      </c>
      <c r="G290" s="53"/>
      <c r="H290" s="5">
        <v>2782</v>
      </c>
      <c r="I290" s="5">
        <v>1021</v>
      </c>
      <c r="J290" s="5">
        <v>681</v>
      </c>
      <c r="K290" s="13"/>
      <c r="L290" s="5">
        <v>2782</v>
      </c>
      <c r="M290" s="5">
        <v>459</v>
      </c>
      <c r="N290" s="5">
        <v>681</v>
      </c>
    </row>
    <row r="291" spans="1:14">
      <c r="A291" s="5">
        <v>2144</v>
      </c>
      <c r="B291" s="49">
        <v>560</v>
      </c>
      <c r="C291" s="53"/>
      <c r="D291" s="5">
        <v>569</v>
      </c>
      <c r="E291" s="5">
        <v>2144</v>
      </c>
      <c r="F291" s="49">
        <v>560</v>
      </c>
      <c r="G291" s="53"/>
      <c r="H291" s="5">
        <v>2144</v>
      </c>
      <c r="I291" s="5">
        <v>781</v>
      </c>
      <c r="J291" s="5">
        <v>560</v>
      </c>
      <c r="K291" s="13"/>
      <c r="L291" s="5">
        <v>2144</v>
      </c>
      <c r="M291" s="5">
        <v>348</v>
      </c>
      <c r="N291" s="5">
        <v>560</v>
      </c>
    </row>
    <row r="292" spans="1:14">
      <c r="A292" s="5">
        <v>2236</v>
      </c>
      <c r="B292" s="49">
        <v>569</v>
      </c>
      <c r="C292" s="53"/>
      <c r="D292" s="5">
        <v>610</v>
      </c>
      <c r="E292" s="5">
        <v>2236</v>
      </c>
      <c r="F292" s="49">
        <v>569</v>
      </c>
      <c r="G292" s="53"/>
      <c r="H292" s="5">
        <v>2236</v>
      </c>
      <c r="I292" s="5">
        <v>852</v>
      </c>
      <c r="J292" s="5">
        <v>569</v>
      </c>
      <c r="K292" s="13"/>
      <c r="L292" s="5">
        <v>2236</v>
      </c>
      <c r="M292" s="5">
        <v>375</v>
      </c>
      <c r="N292" s="5">
        <v>569</v>
      </c>
    </row>
    <row r="293" spans="1:14">
      <c r="A293" s="5">
        <v>2110</v>
      </c>
      <c r="B293" s="49">
        <v>656</v>
      </c>
      <c r="C293" s="53"/>
      <c r="D293" s="5">
        <v>691</v>
      </c>
      <c r="E293" s="5">
        <v>2110</v>
      </c>
      <c r="F293" s="49">
        <v>656</v>
      </c>
      <c r="G293" s="53"/>
      <c r="H293" s="5">
        <v>2110</v>
      </c>
      <c r="I293" s="5">
        <v>913</v>
      </c>
      <c r="J293" s="5">
        <v>656</v>
      </c>
      <c r="K293" s="13"/>
      <c r="L293" s="5">
        <v>2110</v>
      </c>
      <c r="M293" s="5">
        <v>436</v>
      </c>
      <c r="N293" s="5">
        <v>656</v>
      </c>
    </row>
    <row r="294" spans="1:14">
      <c r="A294" s="5">
        <v>10568</v>
      </c>
      <c r="B294" s="49">
        <v>1138</v>
      </c>
      <c r="C294" s="53"/>
      <c r="D294" s="5">
        <v>1160</v>
      </c>
      <c r="E294" s="5">
        <v>10568</v>
      </c>
      <c r="F294" s="49">
        <v>1138</v>
      </c>
      <c r="G294" s="53"/>
      <c r="H294" s="5">
        <v>10568</v>
      </c>
      <c r="I294" s="5">
        <v>2042</v>
      </c>
      <c r="J294" s="5">
        <v>1138</v>
      </c>
      <c r="K294" s="13"/>
      <c r="L294" s="5">
        <v>10568</v>
      </c>
      <c r="M294" s="5">
        <v>920</v>
      </c>
      <c r="N294" s="5">
        <v>1138</v>
      </c>
    </row>
    <row r="295" spans="1:14">
      <c r="A295" s="5">
        <v>3114</v>
      </c>
      <c r="B295" s="49">
        <v>671</v>
      </c>
      <c r="C295" s="53"/>
      <c r="D295" s="5">
        <v>724</v>
      </c>
      <c r="E295" s="5">
        <v>3114</v>
      </c>
      <c r="F295" s="49">
        <v>671</v>
      </c>
      <c r="G295" s="53"/>
      <c r="H295" s="5">
        <v>3114</v>
      </c>
      <c r="I295" s="5">
        <v>920</v>
      </c>
      <c r="J295" s="5">
        <v>671</v>
      </c>
      <c r="K295" s="13"/>
      <c r="L295" s="5">
        <v>3114</v>
      </c>
      <c r="M295" s="5">
        <v>501</v>
      </c>
      <c r="N295" s="5">
        <v>671</v>
      </c>
    </row>
    <row r="296" spans="1:14">
      <c r="A296" s="5">
        <v>2124</v>
      </c>
      <c r="B296" s="49">
        <v>523</v>
      </c>
      <c r="C296" s="53"/>
      <c r="D296" s="5">
        <v>564</v>
      </c>
      <c r="E296" s="5">
        <v>2124</v>
      </c>
      <c r="F296" s="49">
        <v>523</v>
      </c>
      <c r="G296" s="53"/>
      <c r="H296" s="5">
        <v>2124</v>
      </c>
      <c r="I296" s="5">
        <v>650</v>
      </c>
      <c r="J296" s="5">
        <v>523</v>
      </c>
      <c r="K296" s="13"/>
      <c r="L296" s="5">
        <v>2124</v>
      </c>
      <c r="M296" s="5">
        <v>375</v>
      </c>
      <c r="N296" s="5">
        <v>523</v>
      </c>
    </row>
    <row r="297" spans="1:14">
      <c r="A297" s="5">
        <v>2392</v>
      </c>
      <c r="B297" s="49">
        <v>568</v>
      </c>
      <c r="C297" s="53"/>
      <c r="D297" s="5">
        <v>621</v>
      </c>
      <c r="E297" s="5">
        <v>2392</v>
      </c>
      <c r="F297" s="49">
        <v>568</v>
      </c>
      <c r="G297" s="53"/>
      <c r="H297" s="5">
        <v>2392</v>
      </c>
      <c r="I297" s="5">
        <v>775</v>
      </c>
      <c r="J297" s="5">
        <v>568</v>
      </c>
      <c r="K297" s="13"/>
      <c r="L297" s="5">
        <v>2392</v>
      </c>
      <c r="M297" s="5">
        <v>403</v>
      </c>
      <c r="N297" s="5">
        <v>568</v>
      </c>
    </row>
    <row r="298" spans="1:14">
      <c r="A298" s="5">
        <v>7736</v>
      </c>
      <c r="B298" s="49">
        <v>834</v>
      </c>
      <c r="C298" s="53"/>
      <c r="D298" s="5">
        <v>840</v>
      </c>
      <c r="E298" s="5">
        <v>7736</v>
      </c>
      <c r="F298" s="49">
        <v>834</v>
      </c>
      <c r="G298" s="53"/>
      <c r="H298" s="5">
        <v>7736</v>
      </c>
      <c r="I298" s="5">
        <v>1388</v>
      </c>
      <c r="J298" s="5">
        <v>834</v>
      </c>
      <c r="K298" s="13"/>
      <c r="L298" s="5">
        <v>7736</v>
      </c>
      <c r="M298" s="5">
        <v>662</v>
      </c>
      <c r="N298" s="5">
        <v>834</v>
      </c>
    </row>
    <row r="299" spans="1:14">
      <c r="A299" s="5">
        <v>4292</v>
      </c>
      <c r="B299" s="49">
        <v>779</v>
      </c>
      <c r="C299" s="53"/>
      <c r="D299" s="5">
        <v>909</v>
      </c>
      <c r="E299" s="5">
        <v>4292</v>
      </c>
      <c r="F299" s="49">
        <v>779</v>
      </c>
      <c r="G299" s="53"/>
      <c r="H299" s="5">
        <v>4292</v>
      </c>
      <c r="I299" s="5">
        <v>1229</v>
      </c>
      <c r="J299" s="5">
        <v>779</v>
      </c>
      <c r="K299" s="13"/>
      <c r="L299" s="5">
        <v>4292</v>
      </c>
      <c r="M299" s="5">
        <v>646</v>
      </c>
      <c r="N299" s="5">
        <v>779</v>
      </c>
    </row>
    <row r="300" spans="1:14">
      <c r="A300" s="5">
        <v>1966</v>
      </c>
      <c r="B300" s="49">
        <v>503</v>
      </c>
      <c r="C300" s="53"/>
      <c r="D300" s="5">
        <v>552</v>
      </c>
      <c r="E300" s="5">
        <v>1966</v>
      </c>
      <c r="F300" s="49">
        <v>503</v>
      </c>
      <c r="G300" s="53"/>
      <c r="H300" s="5">
        <v>1966</v>
      </c>
      <c r="I300" s="5">
        <v>622</v>
      </c>
      <c r="J300" s="5">
        <v>503</v>
      </c>
      <c r="K300" s="13"/>
      <c r="L300" s="5">
        <v>1966</v>
      </c>
      <c r="M300" s="5">
        <v>348</v>
      </c>
      <c r="N300" s="5">
        <v>503</v>
      </c>
    </row>
    <row r="301" spans="1:14">
      <c r="A301" s="5">
        <v>16480</v>
      </c>
      <c r="B301" s="49">
        <v>1229</v>
      </c>
      <c r="C301" s="53"/>
      <c r="D301" s="5">
        <v>1382</v>
      </c>
      <c r="E301" s="5">
        <v>16480</v>
      </c>
      <c r="F301" s="49">
        <v>1229</v>
      </c>
      <c r="G301" s="53"/>
      <c r="H301" s="5">
        <v>16480</v>
      </c>
      <c r="I301" s="5">
        <v>1871</v>
      </c>
      <c r="J301" s="5">
        <v>1229</v>
      </c>
      <c r="K301" s="13"/>
      <c r="L301" s="5">
        <v>16480</v>
      </c>
      <c r="M301" s="5">
        <v>760</v>
      </c>
      <c r="N301" s="5">
        <v>1229</v>
      </c>
    </row>
    <row r="302" spans="1:14">
      <c r="A302" s="5">
        <v>5840</v>
      </c>
      <c r="B302" s="49">
        <v>705</v>
      </c>
      <c r="C302" s="53"/>
      <c r="D302" s="5">
        <v>985</v>
      </c>
      <c r="E302" s="5">
        <v>5840</v>
      </c>
      <c r="F302" s="49">
        <v>705</v>
      </c>
      <c r="G302" s="53"/>
      <c r="H302" s="5">
        <v>5840</v>
      </c>
      <c r="I302" s="5">
        <v>940</v>
      </c>
      <c r="J302" s="5">
        <v>705</v>
      </c>
      <c r="K302" s="13"/>
      <c r="L302" s="5">
        <v>5840</v>
      </c>
      <c r="M302" s="5">
        <v>594</v>
      </c>
      <c r="N302" s="5">
        <v>705</v>
      </c>
    </row>
    <row r="303" spans="1:14">
      <c r="A303" s="5">
        <v>1408</v>
      </c>
      <c r="B303" s="49">
        <v>715</v>
      </c>
      <c r="C303" s="53"/>
      <c r="D303" s="5">
        <v>884</v>
      </c>
      <c r="E303" s="5">
        <v>1408</v>
      </c>
      <c r="F303" s="49">
        <v>715</v>
      </c>
      <c r="G303" s="53"/>
      <c r="H303" s="5">
        <v>1408</v>
      </c>
      <c r="I303" s="5">
        <v>1034</v>
      </c>
      <c r="J303" s="5">
        <v>715</v>
      </c>
      <c r="K303" s="13"/>
      <c r="L303" s="5">
        <v>1408</v>
      </c>
      <c r="M303" s="5">
        <v>340</v>
      </c>
      <c r="N303" s="5">
        <v>715</v>
      </c>
    </row>
    <row r="304" spans="1:14">
      <c r="A304" s="5">
        <v>3494</v>
      </c>
      <c r="B304" s="49">
        <v>725</v>
      </c>
      <c r="C304" s="53"/>
      <c r="D304" s="5">
        <v>842</v>
      </c>
      <c r="E304" s="5">
        <v>3494</v>
      </c>
      <c r="F304" s="49">
        <v>725</v>
      </c>
      <c r="G304" s="53"/>
      <c r="H304" s="5">
        <v>3494</v>
      </c>
      <c r="I304" s="5">
        <v>1014</v>
      </c>
      <c r="J304" s="5">
        <v>725</v>
      </c>
      <c r="K304" s="13"/>
      <c r="L304" s="5">
        <v>3494</v>
      </c>
      <c r="M304" s="5">
        <v>569</v>
      </c>
      <c r="N304" s="5">
        <v>725</v>
      </c>
    </row>
    <row r="305" spans="1:14">
      <c r="A305" s="5">
        <v>3742</v>
      </c>
      <c r="B305" s="49">
        <v>676</v>
      </c>
      <c r="C305" s="53"/>
      <c r="D305" s="5">
        <v>750</v>
      </c>
      <c r="E305" s="5">
        <v>3742</v>
      </c>
      <c r="F305" s="49">
        <v>676</v>
      </c>
      <c r="G305" s="53"/>
      <c r="H305" s="5">
        <v>3742</v>
      </c>
      <c r="I305" s="5">
        <v>969</v>
      </c>
      <c r="J305" s="5">
        <v>676</v>
      </c>
      <c r="K305" s="13"/>
      <c r="L305" s="5">
        <v>3742</v>
      </c>
      <c r="M305" s="5">
        <v>445</v>
      </c>
      <c r="N305" s="5">
        <v>676</v>
      </c>
    </row>
    <row r="306" spans="1:14">
      <c r="A306" s="5">
        <v>3144</v>
      </c>
      <c r="B306" s="49">
        <v>683</v>
      </c>
      <c r="C306" s="53"/>
      <c r="D306" s="5">
        <v>768</v>
      </c>
      <c r="E306" s="5">
        <v>3144</v>
      </c>
      <c r="F306" s="49">
        <v>683</v>
      </c>
      <c r="G306" s="53"/>
      <c r="H306" s="5">
        <v>3144</v>
      </c>
      <c r="I306" s="5">
        <v>1000</v>
      </c>
      <c r="J306" s="5">
        <v>683</v>
      </c>
      <c r="K306" s="13"/>
      <c r="L306" s="5">
        <v>3144</v>
      </c>
      <c r="M306" s="5">
        <v>506</v>
      </c>
      <c r="N306" s="5">
        <v>683</v>
      </c>
    </row>
    <row r="307" spans="1:14">
      <c r="A307" s="5">
        <v>6864</v>
      </c>
      <c r="B307" s="49">
        <v>934</v>
      </c>
      <c r="C307" s="53"/>
      <c r="D307" s="5">
        <v>1029</v>
      </c>
      <c r="E307" s="5">
        <v>6864</v>
      </c>
      <c r="F307" s="49">
        <v>934</v>
      </c>
      <c r="G307" s="53"/>
      <c r="H307" s="5">
        <v>6864</v>
      </c>
      <c r="I307" s="5">
        <v>1408</v>
      </c>
      <c r="J307" s="5">
        <v>934</v>
      </c>
      <c r="K307" s="13"/>
      <c r="L307" s="5">
        <v>6864</v>
      </c>
      <c r="M307" s="5">
        <v>546</v>
      </c>
      <c r="N307" s="5">
        <v>934</v>
      </c>
    </row>
    <row r="308" spans="1:14">
      <c r="A308" s="5">
        <v>2590</v>
      </c>
      <c r="B308" s="49">
        <v>730</v>
      </c>
      <c r="C308" s="53"/>
      <c r="D308" s="5">
        <v>791</v>
      </c>
      <c r="E308" s="5">
        <v>2590</v>
      </c>
      <c r="F308" s="49">
        <v>730</v>
      </c>
      <c r="G308" s="53"/>
      <c r="H308" s="5">
        <v>2590</v>
      </c>
      <c r="I308" s="5">
        <v>1072</v>
      </c>
      <c r="J308" s="5">
        <v>730</v>
      </c>
      <c r="K308" s="13"/>
      <c r="L308" s="5">
        <v>2590</v>
      </c>
      <c r="M308" s="5">
        <v>482</v>
      </c>
      <c r="N308" s="5">
        <v>730</v>
      </c>
    </row>
    <row r="309" spans="1:14">
      <c r="A309" s="5">
        <v>3768</v>
      </c>
      <c r="B309" s="49">
        <v>658</v>
      </c>
      <c r="C309" s="53"/>
      <c r="D309" s="5">
        <v>666</v>
      </c>
      <c r="E309" s="5">
        <v>3768</v>
      </c>
      <c r="F309" s="49">
        <v>658</v>
      </c>
      <c r="G309" s="53"/>
      <c r="H309" s="5">
        <v>3768</v>
      </c>
      <c r="I309" s="5">
        <v>948</v>
      </c>
      <c r="J309" s="5">
        <v>658</v>
      </c>
      <c r="K309" s="13"/>
      <c r="L309" s="5">
        <v>3768</v>
      </c>
      <c r="M309" s="5">
        <v>397</v>
      </c>
      <c r="N309" s="5">
        <v>658</v>
      </c>
    </row>
    <row r="310" spans="1:14">
      <c r="A310" s="5">
        <v>2672</v>
      </c>
      <c r="B310" s="49">
        <v>618</v>
      </c>
      <c r="C310" s="53"/>
      <c r="D310" s="5">
        <v>664</v>
      </c>
      <c r="E310" s="5">
        <v>2672</v>
      </c>
      <c r="F310" s="49">
        <v>618</v>
      </c>
      <c r="G310" s="53"/>
      <c r="H310" s="5">
        <v>2672</v>
      </c>
      <c r="I310" s="5">
        <v>870</v>
      </c>
      <c r="J310" s="5">
        <v>618</v>
      </c>
      <c r="K310" s="13"/>
      <c r="L310" s="5">
        <v>2672</v>
      </c>
      <c r="M310" s="5">
        <v>403</v>
      </c>
      <c r="N310" s="5">
        <v>618</v>
      </c>
    </row>
    <row r="311" spans="1:14">
      <c r="A311" s="5">
        <v>2184</v>
      </c>
      <c r="B311" s="49">
        <v>548</v>
      </c>
      <c r="C311" s="53"/>
      <c r="D311" s="5">
        <v>579</v>
      </c>
      <c r="E311" s="5">
        <v>2184</v>
      </c>
      <c r="F311" s="49">
        <v>548</v>
      </c>
      <c r="G311" s="53"/>
      <c r="H311" s="5">
        <v>2184</v>
      </c>
      <c r="I311" s="5">
        <v>740</v>
      </c>
      <c r="J311" s="5">
        <v>548</v>
      </c>
      <c r="K311" s="13"/>
      <c r="L311" s="5">
        <v>2184</v>
      </c>
      <c r="M311" s="5">
        <v>349</v>
      </c>
      <c r="N311" s="5">
        <v>548</v>
      </c>
    </row>
    <row r="312" spans="1:14">
      <c r="A312" s="5">
        <v>3312</v>
      </c>
      <c r="B312" s="49">
        <v>616</v>
      </c>
      <c r="C312" s="53"/>
      <c r="D312" s="5">
        <v>647</v>
      </c>
      <c r="E312" s="5">
        <v>3312</v>
      </c>
      <c r="F312" s="49">
        <v>616</v>
      </c>
      <c r="G312" s="53"/>
      <c r="H312" s="5">
        <v>3312</v>
      </c>
      <c r="I312" s="5">
        <v>995</v>
      </c>
      <c r="J312" s="5">
        <v>616</v>
      </c>
      <c r="K312" s="13"/>
      <c r="L312" s="5">
        <v>3312</v>
      </c>
      <c r="M312" s="5">
        <v>423</v>
      </c>
      <c r="N312" s="5">
        <v>616</v>
      </c>
    </row>
    <row r="313" spans="1:14">
      <c r="A313" s="5">
        <v>10144</v>
      </c>
      <c r="B313" s="49">
        <v>1622</v>
      </c>
      <c r="C313" s="53"/>
      <c r="D313" s="5">
        <v>1635</v>
      </c>
      <c r="E313" s="5">
        <v>10144</v>
      </c>
      <c r="F313" s="49">
        <v>1622</v>
      </c>
      <c r="G313" s="53"/>
      <c r="H313" s="5">
        <v>10144</v>
      </c>
      <c r="I313" s="5">
        <v>2824</v>
      </c>
      <c r="J313" s="5">
        <v>1622</v>
      </c>
      <c r="K313" s="13"/>
      <c r="L313" s="5">
        <v>10144</v>
      </c>
      <c r="M313" s="5">
        <v>876</v>
      </c>
      <c r="N313" s="5">
        <v>1622</v>
      </c>
    </row>
    <row r="314" spans="1:14">
      <c r="A314" s="5">
        <v>13344</v>
      </c>
      <c r="B314" s="49">
        <v>1426</v>
      </c>
      <c r="C314" s="53"/>
      <c r="D314" s="5">
        <v>1557</v>
      </c>
      <c r="E314" s="5">
        <v>13344</v>
      </c>
      <c r="F314" s="49">
        <v>1426</v>
      </c>
      <c r="G314" s="53"/>
      <c r="H314" s="5">
        <v>13344</v>
      </c>
      <c r="I314" s="5">
        <v>2051</v>
      </c>
      <c r="J314" s="5">
        <v>1426</v>
      </c>
      <c r="K314" s="13"/>
      <c r="L314" s="5">
        <v>13344</v>
      </c>
      <c r="M314" s="5">
        <v>697</v>
      </c>
      <c r="N314" s="5">
        <v>1426</v>
      </c>
    </row>
    <row r="315" spans="1:14">
      <c r="A315" s="5">
        <v>2174</v>
      </c>
      <c r="B315" s="49">
        <v>724</v>
      </c>
      <c r="C315" s="53"/>
      <c r="D315" s="5">
        <v>756</v>
      </c>
      <c r="E315" s="5">
        <v>2174</v>
      </c>
      <c r="F315" s="49">
        <v>724</v>
      </c>
      <c r="G315" s="53"/>
      <c r="H315" s="5">
        <v>2174</v>
      </c>
      <c r="I315" s="5">
        <v>937</v>
      </c>
      <c r="J315" s="5">
        <v>724</v>
      </c>
      <c r="K315" s="13"/>
      <c r="L315" s="5">
        <v>2174</v>
      </c>
      <c r="M315" s="5">
        <v>347</v>
      </c>
      <c r="N315" s="5">
        <v>724</v>
      </c>
    </row>
    <row r="316" spans="1:14">
      <c r="A316" s="5">
        <v>1968</v>
      </c>
      <c r="B316" s="49">
        <v>656</v>
      </c>
      <c r="C316" s="53"/>
      <c r="D316" s="5">
        <v>702</v>
      </c>
      <c r="E316" s="5">
        <v>1968</v>
      </c>
      <c r="F316" s="49">
        <v>656</v>
      </c>
      <c r="G316" s="53"/>
      <c r="H316" s="5">
        <v>1968</v>
      </c>
      <c r="I316" s="5">
        <v>863</v>
      </c>
      <c r="J316" s="5">
        <v>656</v>
      </c>
      <c r="K316" s="13"/>
      <c r="L316" s="5">
        <v>1968</v>
      </c>
      <c r="M316" s="5">
        <v>328</v>
      </c>
      <c r="N316" s="5">
        <v>656</v>
      </c>
    </row>
    <row r="317" spans="1:14">
      <c r="A317" s="5">
        <v>4012</v>
      </c>
      <c r="B317" s="49">
        <v>672</v>
      </c>
      <c r="C317" s="53"/>
      <c r="D317" s="5">
        <v>768</v>
      </c>
      <c r="E317" s="5">
        <v>4012</v>
      </c>
      <c r="F317" s="49">
        <v>672</v>
      </c>
      <c r="G317" s="53"/>
      <c r="H317" s="5">
        <v>4012</v>
      </c>
      <c r="I317" s="5">
        <v>930</v>
      </c>
      <c r="J317" s="5">
        <v>672</v>
      </c>
      <c r="K317" s="13"/>
      <c r="L317" s="5">
        <v>4012</v>
      </c>
      <c r="M317" s="5">
        <v>408</v>
      </c>
      <c r="N317" s="5">
        <v>672</v>
      </c>
    </row>
    <row r="318" spans="1:14">
      <c r="A318" s="5">
        <v>7800</v>
      </c>
      <c r="B318" s="49">
        <v>1065</v>
      </c>
      <c r="C318" s="53"/>
      <c r="D318" s="5">
        <v>1141</v>
      </c>
      <c r="E318" s="5">
        <v>7800</v>
      </c>
      <c r="F318" s="49">
        <v>1065</v>
      </c>
      <c r="G318" s="53"/>
      <c r="H318" s="5">
        <v>7800</v>
      </c>
      <c r="I318" s="5">
        <v>1874</v>
      </c>
      <c r="J318" s="5">
        <v>1065</v>
      </c>
      <c r="K318" s="13"/>
      <c r="L318" s="5">
        <v>7800</v>
      </c>
      <c r="M318" s="5">
        <v>732</v>
      </c>
      <c r="N318" s="5">
        <v>1065</v>
      </c>
    </row>
    <row r="319" spans="1:14">
      <c r="A319" s="5">
        <v>4120</v>
      </c>
      <c r="B319" s="49">
        <v>733</v>
      </c>
      <c r="C319" s="53"/>
      <c r="D319" s="5">
        <v>759</v>
      </c>
      <c r="E319" s="5">
        <v>4120</v>
      </c>
      <c r="F319" s="49">
        <v>733</v>
      </c>
      <c r="G319" s="53"/>
      <c r="H319" s="5">
        <v>4120</v>
      </c>
      <c r="I319" s="5">
        <v>1082</v>
      </c>
      <c r="J319" s="5">
        <v>733</v>
      </c>
      <c r="K319" s="13"/>
      <c r="L319" s="5">
        <v>4120</v>
      </c>
      <c r="M319" s="5">
        <v>408</v>
      </c>
      <c r="N319" s="5">
        <v>733</v>
      </c>
    </row>
    <row r="320" spans="1:14">
      <c r="A320" s="5">
        <v>2620</v>
      </c>
      <c r="B320" s="49">
        <v>546</v>
      </c>
      <c r="C320" s="53"/>
      <c r="D320" s="5">
        <v>581</v>
      </c>
      <c r="E320" s="5">
        <v>2620</v>
      </c>
      <c r="F320" s="49">
        <v>546</v>
      </c>
      <c r="G320" s="53"/>
      <c r="H320" s="5">
        <v>2620</v>
      </c>
      <c r="I320" s="5">
        <v>770</v>
      </c>
      <c r="J320" s="5">
        <v>546</v>
      </c>
      <c r="K320" s="13"/>
      <c r="L320" s="5">
        <v>2620</v>
      </c>
      <c r="M320" s="5">
        <v>327</v>
      </c>
      <c r="N320" s="5">
        <v>546</v>
      </c>
    </row>
    <row r="321" spans="1:14">
      <c r="A321" s="5">
        <v>2660</v>
      </c>
      <c r="B321" s="49">
        <v>522</v>
      </c>
      <c r="C321" s="53"/>
      <c r="D321" s="5">
        <v>560</v>
      </c>
      <c r="E321" s="5">
        <v>2660</v>
      </c>
      <c r="F321" s="49">
        <v>522</v>
      </c>
      <c r="G321" s="53"/>
      <c r="H321" s="5">
        <v>2660</v>
      </c>
      <c r="I321" s="5">
        <v>677</v>
      </c>
      <c r="J321" s="5">
        <v>522</v>
      </c>
      <c r="K321" s="13"/>
      <c r="L321" s="5">
        <v>2660</v>
      </c>
      <c r="M321" s="5">
        <v>319</v>
      </c>
      <c r="N321" s="5">
        <v>522</v>
      </c>
    </row>
    <row r="322" spans="1:14">
      <c r="A322" s="5">
        <v>37408</v>
      </c>
      <c r="B322" s="49">
        <v>1334</v>
      </c>
      <c r="C322" s="53"/>
      <c r="D322" s="5">
        <v>2579</v>
      </c>
      <c r="E322" s="5">
        <v>37408</v>
      </c>
      <c r="F322" s="49">
        <v>1334</v>
      </c>
      <c r="G322" s="53"/>
      <c r="H322" s="5">
        <v>37408</v>
      </c>
      <c r="I322" s="5">
        <v>1850</v>
      </c>
      <c r="J322" s="5">
        <v>1334</v>
      </c>
      <c r="K322" s="13"/>
      <c r="L322" s="5">
        <v>37408</v>
      </c>
      <c r="M322" s="5">
        <v>1831</v>
      </c>
      <c r="N322" s="5">
        <v>1334</v>
      </c>
    </row>
    <row r="323" spans="1:14">
      <c r="A323" s="5">
        <v>2710</v>
      </c>
      <c r="B323" s="49">
        <v>488</v>
      </c>
      <c r="C323" s="53"/>
      <c r="D323" s="5">
        <v>526</v>
      </c>
      <c r="E323" s="5">
        <v>2710</v>
      </c>
      <c r="F323" s="49">
        <v>488</v>
      </c>
      <c r="G323" s="53"/>
      <c r="H323" s="5">
        <v>2710</v>
      </c>
      <c r="I323" s="5">
        <v>599</v>
      </c>
      <c r="J323" s="5">
        <v>488</v>
      </c>
      <c r="K323" s="13"/>
      <c r="L323" s="5">
        <v>2710</v>
      </c>
      <c r="M323" s="5">
        <v>305</v>
      </c>
      <c r="N323" s="5">
        <v>488</v>
      </c>
    </row>
    <row r="324" spans="1:14">
      <c r="A324" s="5">
        <v>2540</v>
      </c>
      <c r="B324" s="49">
        <v>712</v>
      </c>
      <c r="C324" s="53"/>
      <c r="D324" s="5">
        <v>732</v>
      </c>
      <c r="E324" s="5">
        <v>2540</v>
      </c>
      <c r="F324" s="49">
        <v>712</v>
      </c>
      <c r="G324" s="53"/>
      <c r="H324" s="5">
        <v>2540</v>
      </c>
      <c r="I324" s="5">
        <v>892</v>
      </c>
      <c r="J324" s="5">
        <v>712</v>
      </c>
      <c r="K324" s="13"/>
      <c r="L324" s="5">
        <v>2540</v>
      </c>
      <c r="M324" s="5">
        <v>342</v>
      </c>
      <c r="N324" s="5">
        <v>712</v>
      </c>
    </row>
    <row r="325" spans="1:14">
      <c r="A325" s="5">
        <v>2772</v>
      </c>
      <c r="B325" s="49">
        <v>658</v>
      </c>
      <c r="C325" s="53"/>
      <c r="D325" s="5">
        <v>722</v>
      </c>
      <c r="E325" s="5">
        <v>2772</v>
      </c>
      <c r="F325" s="49">
        <v>658</v>
      </c>
      <c r="G325" s="53"/>
      <c r="H325" s="5">
        <v>2772</v>
      </c>
      <c r="I325" s="5">
        <v>880</v>
      </c>
      <c r="J325" s="5">
        <v>658</v>
      </c>
      <c r="K325" s="13"/>
      <c r="L325" s="5">
        <v>2772</v>
      </c>
      <c r="M325" s="5">
        <v>361</v>
      </c>
      <c r="N325" s="5">
        <v>658</v>
      </c>
    </row>
    <row r="326" spans="1:14">
      <c r="A326" s="5">
        <v>2614</v>
      </c>
      <c r="B326" s="49">
        <v>529</v>
      </c>
      <c r="C326" s="53"/>
      <c r="D326" s="5">
        <v>577</v>
      </c>
      <c r="E326" s="5">
        <v>2614</v>
      </c>
      <c r="F326" s="49">
        <v>529</v>
      </c>
      <c r="G326" s="53"/>
      <c r="H326" s="5">
        <v>2614</v>
      </c>
      <c r="I326" s="5">
        <v>719</v>
      </c>
      <c r="J326" s="5">
        <v>529</v>
      </c>
      <c r="K326" s="13"/>
      <c r="L326" s="5">
        <v>2614</v>
      </c>
      <c r="M326" s="5">
        <v>371</v>
      </c>
      <c r="N326" s="5">
        <v>529</v>
      </c>
    </row>
    <row r="327" spans="1:14">
      <c r="A327" s="5">
        <v>19712</v>
      </c>
      <c r="B327" s="49">
        <v>1183</v>
      </c>
      <c r="C327" s="53"/>
      <c r="D327" s="5">
        <v>1684</v>
      </c>
      <c r="E327" s="5">
        <v>19712</v>
      </c>
      <c r="F327" s="49">
        <v>1183</v>
      </c>
      <c r="G327" s="53"/>
      <c r="H327" s="5">
        <v>19712</v>
      </c>
      <c r="I327" s="5">
        <v>2123</v>
      </c>
      <c r="J327" s="5">
        <v>1183</v>
      </c>
      <c r="K327" s="13"/>
      <c r="L327" s="5">
        <v>19712</v>
      </c>
      <c r="M327" s="5">
        <v>1101</v>
      </c>
      <c r="N327" s="5">
        <v>1183</v>
      </c>
    </row>
    <row r="328" spans="1:14">
      <c r="A328" s="5">
        <v>2644</v>
      </c>
      <c r="B328" s="49">
        <v>607</v>
      </c>
      <c r="C328" s="53"/>
      <c r="D328" s="5">
        <v>684</v>
      </c>
      <c r="E328" s="5">
        <v>2644</v>
      </c>
      <c r="F328" s="49">
        <v>607</v>
      </c>
      <c r="G328" s="53"/>
      <c r="H328" s="5">
        <v>2644</v>
      </c>
      <c r="I328" s="5">
        <v>848</v>
      </c>
      <c r="J328" s="5">
        <v>607</v>
      </c>
      <c r="K328" s="13"/>
      <c r="L328" s="5">
        <v>2644</v>
      </c>
      <c r="M328" s="5">
        <v>432</v>
      </c>
      <c r="N328" s="5">
        <v>607</v>
      </c>
    </row>
    <row r="329" spans="1:14">
      <c r="A329" s="5">
        <v>6664</v>
      </c>
      <c r="B329" s="49">
        <v>918</v>
      </c>
      <c r="C329" s="53"/>
      <c r="D329" s="5">
        <v>1049</v>
      </c>
      <c r="E329" s="5">
        <v>6664</v>
      </c>
      <c r="F329" s="49">
        <v>918</v>
      </c>
      <c r="G329" s="53"/>
      <c r="H329" s="5">
        <v>6664</v>
      </c>
      <c r="I329" s="5">
        <v>1438</v>
      </c>
      <c r="J329" s="5">
        <v>918</v>
      </c>
      <c r="K329" s="13"/>
      <c r="L329" s="5">
        <v>6664</v>
      </c>
      <c r="M329" s="5">
        <v>536</v>
      </c>
      <c r="N329" s="5">
        <v>918</v>
      </c>
    </row>
    <row r="330" spans="1:14">
      <c r="A330" s="5">
        <v>2528</v>
      </c>
      <c r="B330" s="49">
        <v>626</v>
      </c>
      <c r="C330" s="53"/>
      <c r="D330" s="5">
        <v>692</v>
      </c>
      <c r="E330" s="5">
        <v>2528</v>
      </c>
      <c r="F330" s="49">
        <v>626</v>
      </c>
      <c r="G330" s="53"/>
      <c r="H330" s="5">
        <v>2528</v>
      </c>
      <c r="I330" s="5">
        <v>872</v>
      </c>
      <c r="J330" s="5">
        <v>626</v>
      </c>
      <c r="K330" s="13"/>
      <c r="L330" s="5">
        <v>2528</v>
      </c>
      <c r="M330" s="5">
        <v>367</v>
      </c>
      <c r="N330" s="5">
        <v>626</v>
      </c>
    </row>
    <row r="331" spans="1:14">
      <c r="A331" s="5">
        <v>1992</v>
      </c>
      <c r="B331" s="49">
        <v>528</v>
      </c>
      <c r="C331" s="53"/>
      <c r="D331" s="5">
        <v>566</v>
      </c>
      <c r="E331" s="5">
        <v>1992</v>
      </c>
      <c r="F331" s="49">
        <v>528</v>
      </c>
      <c r="G331" s="53"/>
      <c r="H331" s="5">
        <v>1992</v>
      </c>
      <c r="I331" s="5">
        <v>663</v>
      </c>
      <c r="J331" s="5">
        <v>528</v>
      </c>
      <c r="K331" s="13"/>
      <c r="L331" s="5">
        <v>1992</v>
      </c>
      <c r="M331" s="5">
        <v>306</v>
      </c>
      <c r="N331" s="5">
        <v>528</v>
      </c>
    </row>
    <row r="332" spans="1:14">
      <c r="A332" s="5">
        <v>2098</v>
      </c>
      <c r="B332" s="49">
        <v>560</v>
      </c>
      <c r="C332" s="53"/>
      <c r="D332" s="5">
        <v>596</v>
      </c>
      <c r="E332" s="5">
        <v>2098</v>
      </c>
      <c r="F332" s="49">
        <v>560</v>
      </c>
      <c r="G332" s="53"/>
      <c r="H332" s="5">
        <v>2098</v>
      </c>
      <c r="I332" s="5">
        <v>721</v>
      </c>
      <c r="J332" s="5">
        <v>560</v>
      </c>
      <c r="K332" s="13"/>
      <c r="L332" s="5">
        <v>2098</v>
      </c>
      <c r="M332" s="5">
        <v>341</v>
      </c>
      <c r="N332" s="5">
        <v>560</v>
      </c>
    </row>
    <row r="333" spans="1:14">
      <c r="A333" s="5">
        <v>8980</v>
      </c>
      <c r="B333" s="49">
        <v>1599</v>
      </c>
      <c r="C333" s="53"/>
      <c r="D333" s="5">
        <v>1636</v>
      </c>
      <c r="E333" s="5">
        <v>8980</v>
      </c>
      <c r="F333" s="49">
        <v>1599</v>
      </c>
      <c r="G333" s="53"/>
      <c r="H333" s="5">
        <v>8980</v>
      </c>
      <c r="I333" s="5">
        <v>2755</v>
      </c>
      <c r="J333" s="5">
        <v>1599</v>
      </c>
      <c r="K333" s="13"/>
      <c r="L333" s="5">
        <v>8980</v>
      </c>
      <c r="M333" s="5">
        <v>1613</v>
      </c>
      <c r="N333" s="5">
        <v>1599</v>
      </c>
    </row>
    <row r="334" spans="1:14">
      <c r="A334" s="5">
        <v>2690</v>
      </c>
      <c r="B334" s="49">
        <v>594</v>
      </c>
      <c r="C334" s="53"/>
      <c r="D334" s="5">
        <v>678</v>
      </c>
      <c r="E334" s="5">
        <v>2690</v>
      </c>
      <c r="F334" s="49">
        <v>594</v>
      </c>
      <c r="G334" s="53"/>
      <c r="H334" s="5">
        <v>2690</v>
      </c>
      <c r="I334" s="5">
        <v>889</v>
      </c>
      <c r="J334" s="5">
        <v>594</v>
      </c>
      <c r="K334" s="13"/>
      <c r="L334" s="5">
        <v>2690</v>
      </c>
      <c r="M334" s="5">
        <v>390</v>
      </c>
      <c r="N334" s="5">
        <v>594</v>
      </c>
    </row>
    <row r="335" spans="1:14">
      <c r="A335" s="5">
        <v>1943</v>
      </c>
      <c r="B335" s="49">
        <v>479</v>
      </c>
      <c r="C335" s="53"/>
      <c r="D335" s="5">
        <v>526</v>
      </c>
      <c r="E335" s="5">
        <v>1943</v>
      </c>
      <c r="F335" s="49">
        <v>479</v>
      </c>
      <c r="G335" s="53"/>
      <c r="H335" s="5">
        <v>1943</v>
      </c>
      <c r="I335" s="5">
        <v>604</v>
      </c>
      <c r="J335" s="5">
        <v>479</v>
      </c>
      <c r="K335" s="13"/>
      <c r="L335" s="5">
        <v>1943</v>
      </c>
      <c r="M335" s="5">
        <v>305</v>
      </c>
      <c r="N335" s="5">
        <v>479</v>
      </c>
    </row>
    <row r="336" spans="1:14">
      <c r="A336" s="5">
        <v>1853</v>
      </c>
      <c r="B336" s="49">
        <v>485</v>
      </c>
      <c r="C336" s="53"/>
      <c r="D336" s="5">
        <v>536</v>
      </c>
      <c r="E336" s="5">
        <v>1853</v>
      </c>
      <c r="F336" s="49">
        <v>485</v>
      </c>
      <c r="G336" s="53"/>
      <c r="H336" s="5">
        <v>1853</v>
      </c>
      <c r="I336" s="5">
        <v>672</v>
      </c>
      <c r="J336" s="5">
        <v>485</v>
      </c>
      <c r="K336" s="13"/>
      <c r="L336" s="5">
        <v>1853</v>
      </c>
      <c r="M336" s="5">
        <v>323</v>
      </c>
      <c r="N336" s="5">
        <v>485</v>
      </c>
    </row>
    <row r="337" spans="1:14">
      <c r="A337" s="5">
        <v>3612</v>
      </c>
      <c r="B337" s="49">
        <v>706</v>
      </c>
      <c r="C337" s="53"/>
      <c r="D337" s="5">
        <v>823</v>
      </c>
      <c r="E337" s="5">
        <v>3612</v>
      </c>
      <c r="F337" s="49">
        <v>706</v>
      </c>
      <c r="G337" s="53"/>
      <c r="H337" s="5">
        <v>3612</v>
      </c>
      <c r="I337" s="5">
        <v>1197</v>
      </c>
      <c r="J337" s="5">
        <v>706</v>
      </c>
      <c r="K337" s="13"/>
      <c r="L337" s="5">
        <v>3612</v>
      </c>
      <c r="M337" s="5">
        <v>505</v>
      </c>
      <c r="N337" s="5">
        <v>706</v>
      </c>
    </row>
    <row r="338" spans="1:14">
      <c r="A338" s="5">
        <v>14728</v>
      </c>
      <c r="B338" s="49">
        <v>875</v>
      </c>
      <c r="C338" s="53"/>
      <c r="D338" s="5">
        <v>1062</v>
      </c>
      <c r="E338" s="5">
        <v>14728</v>
      </c>
      <c r="F338" s="49">
        <v>875</v>
      </c>
      <c r="G338" s="53"/>
      <c r="H338" s="5">
        <v>14728</v>
      </c>
      <c r="I338" s="5">
        <v>1389</v>
      </c>
      <c r="J338" s="5">
        <v>875</v>
      </c>
      <c r="K338" s="13"/>
      <c r="L338" s="5">
        <v>14728</v>
      </c>
      <c r="M338" s="5">
        <v>701</v>
      </c>
      <c r="N338" s="5">
        <v>875</v>
      </c>
    </row>
    <row r="339" spans="1:14">
      <c r="A339" s="5">
        <v>3322</v>
      </c>
      <c r="B339" s="49">
        <v>569</v>
      </c>
      <c r="C339" s="53"/>
      <c r="D339" s="5">
        <v>679</v>
      </c>
      <c r="E339" s="5">
        <v>3322</v>
      </c>
      <c r="F339" s="49">
        <v>569</v>
      </c>
      <c r="G339" s="53"/>
      <c r="H339" s="5">
        <v>3322</v>
      </c>
      <c r="I339" s="5">
        <v>966</v>
      </c>
      <c r="J339" s="5">
        <v>569</v>
      </c>
      <c r="K339" s="13"/>
      <c r="L339" s="5">
        <v>3322</v>
      </c>
      <c r="M339" s="5">
        <v>488</v>
      </c>
      <c r="N339" s="5">
        <v>569</v>
      </c>
    </row>
    <row r="340" spans="1:14">
      <c r="A340" s="5">
        <v>2352</v>
      </c>
      <c r="B340" s="49">
        <v>415</v>
      </c>
      <c r="C340" s="53"/>
      <c r="D340" s="5">
        <v>470</v>
      </c>
      <c r="E340" s="5">
        <v>2352</v>
      </c>
      <c r="F340" s="49">
        <v>415</v>
      </c>
      <c r="G340" s="53"/>
      <c r="H340" s="5">
        <v>2352</v>
      </c>
      <c r="I340" s="5">
        <v>583</v>
      </c>
      <c r="J340" s="5">
        <v>415</v>
      </c>
      <c r="K340" s="13"/>
      <c r="L340" s="5">
        <v>2352</v>
      </c>
      <c r="M340" s="5">
        <v>322</v>
      </c>
      <c r="N340" s="5">
        <v>415</v>
      </c>
    </row>
    <row r="341" spans="1:14">
      <c r="A341" s="5">
        <v>4136</v>
      </c>
      <c r="B341" s="49">
        <v>625</v>
      </c>
      <c r="C341" s="53"/>
      <c r="D341" s="5">
        <v>734</v>
      </c>
      <c r="E341" s="5">
        <v>4136</v>
      </c>
      <c r="F341" s="49">
        <v>625</v>
      </c>
      <c r="G341" s="53"/>
      <c r="H341" s="5">
        <v>4136</v>
      </c>
      <c r="I341" s="5">
        <v>1157</v>
      </c>
      <c r="J341" s="5">
        <v>625</v>
      </c>
      <c r="K341" s="13"/>
      <c r="L341" s="5">
        <v>4136</v>
      </c>
      <c r="M341" s="5">
        <v>512</v>
      </c>
      <c r="N341" s="5">
        <v>625</v>
      </c>
    </row>
    <row r="342" spans="1:14">
      <c r="A342" s="5">
        <v>3106</v>
      </c>
      <c r="B342" s="49">
        <v>432</v>
      </c>
      <c r="C342" s="53"/>
      <c r="D342" s="5">
        <v>491</v>
      </c>
      <c r="E342" s="5">
        <v>3106</v>
      </c>
      <c r="F342" s="49">
        <v>432</v>
      </c>
      <c r="G342" s="53"/>
      <c r="H342" s="5">
        <v>3106</v>
      </c>
      <c r="I342" s="5">
        <v>676</v>
      </c>
      <c r="J342" s="5">
        <v>432</v>
      </c>
      <c r="K342" s="13"/>
      <c r="L342" s="5">
        <v>3106</v>
      </c>
      <c r="M342" s="5">
        <v>340</v>
      </c>
      <c r="N342" s="5">
        <v>432</v>
      </c>
    </row>
    <row r="343" spans="1:14">
      <c r="A343" s="5">
        <v>11008</v>
      </c>
      <c r="B343" s="49">
        <v>322</v>
      </c>
      <c r="C343" s="53"/>
      <c r="D343" s="5">
        <v>344</v>
      </c>
      <c r="E343" s="5">
        <v>11008</v>
      </c>
      <c r="F343" s="49">
        <v>322</v>
      </c>
      <c r="G343" s="53"/>
      <c r="H343" s="5">
        <v>11008</v>
      </c>
      <c r="I343" s="5">
        <v>396</v>
      </c>
      <c r="J343" s="5">
        <v>322</v>
      </c>
      <c r="K343" s="13"/>
      <c r="L343" s="5">
        <v>11008</v>
      </c>
      <c r="M343" s="5">
        <v>289</v>
      </c>
      <c r="N343" s="5">
        <v>322</v>
      </c>
    </row>
    <row r="344" spans="1:14">
      <c r="A344" s="5">
        <v>3216</v>
      </c>
      <c r="B344" s="49">
        <v>509</v>
      </c>
      <c r="C344" s="53"/>
      <c r="D344" s="5">
        <v>604</v>
      </c>
      <c r="E344" s="5">
        <v>3216</v>
      </c>
      <c r="F344" s="49">
        <v>509</v>
      </c>
      <c r="G344" s="53"/>
      <c r="H344" s="5">
        <v>3216</v>
      </c>
      <c r="I344" s="5">
        <v>767</v>
      </c>
      <c r="J344" s="5">
        <v>509</v>
      </c>
      <c r="K344" s="13"/>
      <c r="L344" s="5">
        <v>3216</v>
      </c>
      <c r="M344" s="5">
        <v>469</v>
      </c>
      <c r="N344" s="5">
        <v>509</v>
      </c>
    </row>
    <row r="345" spans="1:14">
      <c r="A345" s="5">
        <v>34368</v>
      </c>
      <c r="B345" s="49">
        <v>1702</v>
      </c>
      <c r="C345" s="53"/>
      <c r="D345" s="5">
        <v>2298</v>
      </c>
      <c r="E345" s="5">
        <v>34368</v>
      </c>
      <c r="F345" s="49">
        <v>1702</v>
      </c>
      <c r="G345" s="53"/>
      <c r="H345" s="5">
        <v>34368</v>
      </c>
      <c r="I345" s="5">
        <v>3000</v>
      </c>
      <c r="J345" s="5">
        <v>1702</v>
      </c>
      <c r="K345" s="13"/>
      <c r="L345" s="5">
        <v>34368</v>
      </c>
      <c r="M345" s="5">
        <v>1978</v>
      </c>
      <c r="N345" s="5">
        <v>1702</v>
      </c>
    </row>
    <row r="346" spans="1:14">
      <c r="A346" s="5">
        <v>2148</v>
      </c>
      <c r="B346" s="49">
        <v>356</v>
      </c>
      <c r="C346" s="53"/>
      <c r="D346" s="5">
        <v>392</v>
      </c>
      <c r="E346" s="5">
        <v>2148</v>
      </c>
      <c r="F346" s="49">
        <v>356</v>
      </c>
      <c r="G346" s="53"/>
      <c r="H346" s="5">
        <v>2148</v>
      </c>
      <c r="I346" s="5">
        <v>507</v>
      </c>
      <c r="J346" s="5">
        <v>356</v>
      </c>
      <c r="K346" s="13"/>
      <c r="L346" s="5">
        <v>2148</v>
      </c>
      <c r="M346" s="5">
        <v>271</v>
      </c>
      <c r="N346" s="5">
        <v>356</v>
      </c>
    </row>
    <row r="347" spans="1:14">
      <c r="A347" s="5">
        <v>2752</v>
      </c>
      <c r="B347" s="49">
        <v>484</v>
      </c>
      <c r="C347" s="53"/>
      <c r="D347" s="5">
        <v>574</v>
      </c>
      <c r="E347" s="5">
        <v>2752</v>
      </c>
      <c r="F347" s="49">
        <v>484</v>
      </c>
      <c r="G347" s="53"/>
      <c r="H347" s="5">
        <v>2752</v>
      </c>
      <c r="I347" s="5">
        <v>847</v>
      </c>
      <c r="J347" s="5">
        <v>484</v>
      </c>
      <c r="K347" s="13"/>
      <c r="L347" s="5">
        <v>2752</v>
      </c>
      <c r="M347" s="5">
        <v>403</v>
      </c>
      <c r="N347" s="5">
        <v>484</v>
      </c>
    </row>
    <row r="348" spans="1:14">
      <c r="A348" s="5">
        <v>27392</v>
      </c>
      <c r="B348" s="49">
        <v>1637</v>
      </c>
      <c r="C348" s="53"/>
      <c r="D348" s="5">
        <v>3000</v>
      </c>
      <c r="E348" s="5">
        <v>27392</v>
      </c>
      <c r="F348" s="49">
        <v>1637</v>
      </c>
      <c r="G348" s="53"/>
      <c r="H348" s="5">
        <v>27392</v>
      </c>
      <c r="I348" s="5">
        <v>2718</v>
      </c>
      <c r="J348" s="5">
        <v>1637</v>
      </c>
      <c r="K348" s="13"/>
      <c r="L348" s="5">
        <v>27392</v>
      </c>
      <c r="M348" s="5">
        <v>1756</v>
      </c>
      <c r="N348" s="5">
        <v>1637</v>
      </c>
    </row>
    <row r="349" spans="1:14">
      <c r="A349" s="5">
        <v>3714</v>
      </c>
      <c r="B349" s="49">
        <v>587</v>
      </c>
      <c r="C349" s="53"/>
      <c r="D349" s="5">
        <v>676</v>
      </c>
      <c r="E349" s="5">
        <v>3714</v>
      </c>
      <c r="F349" s="49">
        <v>587</v>
      </c>
      <c r="G349" s="53"/>
      <c r="H349" s="5">
        <v>3714</v>
      </c>
      <c r="I349" s="5">
        <v>1049</v>
      </c>
      <c r="J349" s="5">
        <v>587</v>
      </c>
      <c r="K349" s="13"/>
      <c r="L349" s="5">
        <v>3714</v>
      </c>
      <c r="M349" s="5">
        <v>475</v>
      </c>
      <c r="N349" s="5">
        <v>587</v>
      </c>
    </row>
    <row r="350" spans="1:14">
      <c r="A350" s="5">
        <v>3716</v>
      </c>
      <c r="B350" s="49">
        <v>555</v>
      </c>
      <c r="C350" s="53"/>
      <c r="D350" s="5">
        <v>647</v>
      </c>
      <c r="E350" s="5">
        <v>3716</v>
      </c>
      <c r="F350" s="49">
        <v>555</v>
      </c>
      <c r="G350" s="53"/>
      <c r="H350" s="5">
        <v>3716</v>
      </c>
      <c r="I350" s="5">
        <v>847</v>
      </c>
      <c r="J350" s="5">
        <v>555</v>
      </c>
      <c r="K350" s="13"/>
      <c r="L350" s="5">
        <v>3716</v>
      </c>
      <c r="M350" s="5">
        <v>476</v>
      </c>
      <c r="N350" s="5">
        <v>555</v>
      </c>
    </row>
    <row r="351" spans="1:14">
      <c r="A351" s="5">
        <v>21352</v>
      </c>
      <c r="B351" s="49">
        <v>1570</v>
      </c>
      <c r="C351" s="53"/>
      <c r="D351" s="5">
        <v>1701</v>
      </c>
      <c r="E351" s="5">
        <v>21352</v>
      </c>
      <c r="F351" s="49">
        <v>1570</v>
      </c>
      <c r="G351" s="53"/>
      <c r="H351" s="5">
        <v>21352</v>
      </c>
      <c r="I351" s="5">
        <v>2838</v>
      </c>
      <c r="J351" s="5">
        <v>1570</v>
      </c>
      <c r="K351" s="13"/>
      <c r="L351" s="5">
        <v>21352</v>
      </c>
      <c r="M351" s="5">
        <v>1578</v>
      </c>
      <c r="N351" s="5">
        <v>1570</v>
      </c>
    </row>
    <row r="352" spans="1:14">
      <c r="A352" s="5">
        <v>10584</v>
      </c>
      <c r="B352" s="49">
        <v>676</v>
      </c>
      <c r="C352" s="53"/>
      <c r="D352" s="5">
        <v>1005</v>
      </c>
      <c r="E352" s="5">
        <v>10584</v>
      </c>
      <c r="F352" s="49">
        <v>676</v>
      </c>
      <c r="G352" s="53"/>
      <c r="H352" s="5">
        <v>10584</v>
      </c>
      <c r="I352" s="5">
        <v>1021</v>
      </c>
      <c r="J352" s="5">
        <v>676</v>
      </c>
      <c r="K352" s="13"/>
      <c r="L352" s="5">
        <v>10584</v>
      </c>
      <c r="M352" s="5">
        <v>676</v>
      </c>
      <c r="N352" s="5">
        <v>676</v>
      </c>
    </row>
    <row r="353" spans="1:14">
      <c r="A353" s="5">
        <v>2754</v>
      </c>
      <c r="B353" s="49">
        <v>495</v>
      </c>
      <c r="C353" s="53"/>
      <c r="D353" s="5">
        <v>552</v>
      </c>
      <c r="E353" s="5">
        <v>2754</v>
      </c>
      <c r="F353" s="49">
        <v>495</v>
      </c>
      <c r="G353" s="53"/>
      <c r="H353" s="5">
        <v>2754</v>
      </c>
      <c r="I353" s="5">
        <v>713</v>
      </c>
      <c r="J353" s="5">
        <v>495</v>
      </c>
      <c r="K353" s="13"/>
      <c r="L353" s="5">
        <v>2754</v>
      </c>
      <c r="M353" s="5">
        <v>398</v>
      </c>
      <c r="N353" s="5">
        <v>495</v>
      </c>
    </row>
    <row r="354" spans="1:14">
      <c r="A354" s="5">
        <v>2812</v>
      </c>
      <c r="B354" s="49">
        <v>561</v>
      </c>
      <c r="C354" s="53"/>
      <c r="D354" s="5">
        <v>625</v>
      </c>
      <c r="E354" s="5">
        <v>2812</v>
      </c>
      <c r="F354" s="49">
        <v>561</v>
      </c>
      <c r="G354" s="53"/>
      <c r="H354" s="5">
        <v>2812</v>
      </c>
      <c r="I354" s="5">
        <v>869</v>
      </c>
      <c r="J354" s="5">
        <v>561</v>
      </c>
      <c r="K354" s="13"/>
      <c r="L354" s="5">
        <v>2812</v>
      </c>
      <c r="M354" s="5">
        <v>411</v>
      </c>
      <c r="N354" s="5">
        <v>561</v>
      </c>
    </row>
    <row r="355" spans="1:14">
      <c r="A355" s="5">
        <v>3298</v>
      </c>
      <c r="B355" s="49">
        <v>481</v>
      </c>
      <c r="C355" s="53"/>
      <c r="D355" s="5">
        <v>562</v>
      </c>
      <c r="E355" s="5">
        <v>3298</v>
      </c>
      <c r="F355" s="49">
        <v>481</v>
      </c>
      <c r="G355" s="53"/>
      <c r="H355" s="5">
        <v>3298</v>
      </c>
      <c r="I355" s="5">
        <v>730</v>
      </c>
      <c r="J355" s="5">
        <v>481</v>
      </c>
      <c r="K355" s="13"/>
      <c r="L355" s="5">
        <v>3298</v>
      </c>
      <c r="M355" s="5">
        <v>428</v>
      </c>
      <c r="N355" s="5">
        <v>481</v>
      </c>
    </row>
    <row r="356" spans="1:14">
      <c r="A356" s="5">
        <v>4046</v>
      </c>
      <c r="B356" s="49">
        <v>544</v>
      </c>
      <c r="C356" s="53"/>
      <c r="D356" s="5">
        <v>689</v>
      </c>
      <c r="E356" s="5">
        <v>4046</v>
      </c>
      <c r="F356" s="49">
        <v>544</v>
      </c>
      <c r="G356" s="53"/>
      <c r="H356" s="5">
        <v>4046</v>
      </c>
      <c r="I356" s="5">
        <v>833</v>
      </c>
      <c r="J356" s="5">
        <v>544</v>
      </c>
      <c r="K356" s="13"/>
      <c r="L356" s="5">
        <v>4046</v>
      </c>
      <c r="M356" s="5">
        <v>487</v>
      </c>
      <c r="N356" s="5">
        <v>544</v>
      </c>
    </row>
    <row r="357" spans="1:14">
      <c r="A357" s="5">
        <v>3708</v>
      </c>
      <c r="B357" s="49">
        <v>492</v>
      </c>
      <c r="C357" s="53"/>
      <c r="D357" s="5">
        <v>565</v>
      </c>
      <c r="E357" s="5">
        <v>3708</v>
      </c>
      <c r="F357" s="49">
        <v>492</v>
      </c>
      <c r="G357" s="53"/>
      <c r="H357" s="5">
        <v>3708</v>
      </c>
      <c r="I357" s="5">
        <v>878</v>
      </c>
      <c r="J357" s="5">
        <v>492</v>
      </c>
      <c r="K357" s="13"/>
      <c r="L357" s="5">
        <v>3708</v>
      </c>
      <c r="M357" s="5">
        <v>414</v>
      </c>
      <c r="N357" s="5">
        <v>492</v>
      </c>
    </row>
    <row r="358" spans="1:14">
      <c r="A358" s="5">
        <v>4776</v>
      </c>
      <c r="B358" s="49">
        <v>631</v>
      </c>
      <c r="C358" s="53"/>
      <c r="D358" s="5">
        <v>780</v>
      </c>
      <c r="E358" s="5">
        <v>4776</v>
      </c>
      <c r="F358" s="49">
        <v>631</v>
      </c>
      <c r="G358" s="53"/>
      <c r="H358" s="5">
        <v>4776</v>
      </c>
      <c r="I358" s="5">
        <v>1116</v>
      </c>
      <c r="J358" s="5">
        <v>631</v>
      </c>
      <c r="K358" s="13"/>
      <c r="L358" s="5">
        <v>4776</v>
      </c>
      <c r="M358" s="5">
        <v>570</v>
      </c>
      <c r="N358" s="5">
        <v>631</v>
      </c>
    </row>
    <row r="359" spans="1:14">
      <c r="A359" s="5">
        <v>4454</v>
      </c>
      <c r="B359" s="49">
        <v>539</v>
      </c>
      <c r="C359" s="53"/>
      <c r="D359" s="5">
        <v>577</v>
      </c>
      <c r="E359" s="5">
        <v>4454</v>
      </c>
      <c r="F359" s="49">
        <v>539</v>
      </c>
      <c r="G359" s="53"/>
      <c r="H359" s="5">
        <v>4454</v>
      </c>
      <c r="I359" s="5">
        <v>886</v>
      </c>
      <c r="J359" s="5">
        <v>539</v>
      </c>
      <c r="K359" s="13"/>
      <c r="L359" s="5">
        <v>4454</v>
      </c>
      <c r="M359" s="5">
        <v>429</v>
      </c>
      <c r="N359" s="5">
        <v>539</v>
      </c>
    </row>
    <row r="360" spans="1:14">
      <c r="A360" s="5">
        <v>2330</v>
      </c>
      <c r="B360" s="49">
        <v>406</v>
      </c>
      <c r="C360" s="53"/>
      <c r="D360" s="5">
        <v>463</v>
      </c>
      <c r="E360" s="5">
        <v>2330</v>
      </c>
      <c r="F360" s="49">
        <v>406</v>
      </c>
      <c r="G360" s="53"/>
      <c r="H360" s="5">
        <v>2330</v>
      </c>
      <c r="I360" s="5">
        <v>552</v>
      </c>
      <c r="J360" s="5">
        <v>406</v>
      </c>
      <c r="K360" s="13"/>
      <c r="L360" s="5">
        <v>2330</v>
      </c>
      <c r="M360" s="5">
        <v>341</v>
      </c>
      <c r="N360" s="5">
        <v>406</v>
      </c>
    </row>
    <row r="361" spans="1:14">
      <c r="A361" s="5">
        <v>7200</v>
      </c>
      <c r="B361" s="49">
        <v>861</v>
      </c>
      <c r="C361" s="53"/>
      <c r="D361" s="5">
        <v>908</v>
      </c>
      <c r="E361" s="5">
        <v>7200</v>
      </c>
      <c r="F361" s="49">
        <v>861</v>
      </c>
      <c r="G361" s="53"/>
      <c r="H361" s="5">
        <v>7200</v>
      </c>
      <c r="I361" s="5">
        <v>1967</v>
      </c>
      <c r="J361" s="5">
        <v>861</v>
      </c>
      <c r="K361" s="13"/>
      <c r="L361" s="5">
        <v>7200</v>
      </c>
      <c r="M361" s="5">
        <v>843</v>
      </c>
      <c r="N361" s="5">
        <v>861</v>
      </c>
    </row>
    <row r="362" spans="1:14">
      <c r="A362" s="5">
        <v>3608</v>
      </c>
      <c r="B362" s="49">
        <v>642</v>
      </c>
      <c r="C362" s="53"/>
      <c r="D362" s="5">
        <v>736</v>
      </c>
      <c r="E362" s="5">
        <v>3608</v>
      </c>
      <c r="F362" s="49">
        <v>642</v>
      </c>
      <c r="G362" s="53"/>
      <c r="H362" s="5">
        <v>3608</v>
      </c>
      <c r="I362" s="5">
        <v>1005</v>
      </c>
      <c r="J362" s="5">
        <v>642</v>
      </c>
      <c r="K362" s="13"/>
      <c r="L362" s="5">
        <v>3608</v>
      </c>
      <c r="M362" s="5">
        <v>597</v>
      </c>
      <c r="N362" s="5">
        <v>642</v>
      </c>
    </row>
    <row r="363" spans="1:14">
      <c r="A363" s="5">
        <v>21928</v>
      </c>
      <c r="B363" s="49">
        <v>1485</v>
      </c>
      <c r="C363" s="53"/>
      <c r="D363" s="5">
        <v>1599</v>
      </c>
      <c r="E363" s="5">
        <v>21928</v>
      </c>
      <c r="F363" s="49">
        <v>1485</v>
      </c>
      <c r="G363" s="53"/>
      <c r="H363" s="5">
        <v>21928</v>
      </c>
      <c r="I363" s="5">
        <v>3153</v>
      </c>
      <c r="J363" s="5">
        <v>1485</v>
      </c>
      <c r="K363" s="13"/>
      <c r="L363" s="5">
        <v>21928</v>
      </c>
      <c r="M363" s="5">
        <v>1392</v>
      </c>
      <c r="N363" s="5">
        <v>1485</v>
      </c>
    </row>
    <row r="364" spans="1:14">
      <c r="A364" s="5">
        <v>2530</v>
      </c>
      <c r="B364" s="49">
        <v>555</v>
      </c>
      <c r="C364" s="53"/>
      <c r="D364" s="5">
        <v>624</v>
      </c>
      <c r="E364" s="5">
        <v>2530</v>
      </c>
      <c r="F364" s="49">
        <v>555</v>
      </c>
      <c r="G364" s="53"/>
      <c r="H364" s="5">
        <v>2530</v>
      </c>
      <c r="I364" s="5">
        <v>771</v>
      </c>
      <c r="J364" s="5">
        <v>555</v>
      </c>
      <c r="K364" s="13"/>
      <c r="L364" s="5">
        <v>2530</v>
      </c>
      <c r="M364" s="5">
        <v>497</v>
      </c>
      <c r="N364" s="5">
        <v>555</v>
      </c>
    </row>
    <row r="365" spans="1:14">
      <c r="A365" s="5">
        <v>4692</v>
      </c>
      <c r="B365" s="49">
        <v>742</v>
      </c>
      <c r="C365" s="53"/>
      <c r="D365" s="5">
        <v>905</v>
      </c>
      <c r="E365" s="5">
        <v>4692</v>
      </c>
      <c r="F365" s="49">
        <v>742</v>
      </c>
      <c r="G365" s="53"/>
      <c r="H365" s="5">
        <v>4692</v>
      </c>
      <c r="I365" s="5">
        <v>1165</v>
      </c>
      <c r="J365" s="5">
        <v>742</v>
      </c>
      <c r="K365" s="13"/>
      <c r="L365" s="5">
        <v>4692</v>
      </c>
      <c r="M365" s="5">
        <v>737</v>
      </c>
      <c r="N365" s="5">
        <v>742</v>
      </c>
    </row>
    <row r="366" spans="1:14">
      <c r="A366" s="5">
        <v>3256</v>
      </c>
      <c r="B366" s="49">
        <v>670</v>
      </c>
      <c r="C366" s="53"/>
      <c r="D366" s="5">
        <v>739</v>
      </c>
      <c r="E366" s="5">
        <v>3256</v>
      </c>
      <c r="F366" s="49">
        <v>670</v>
      </c>
      <c r="G366" s="53"/>
      <c r="H366" s="5">
        <v>3256</v>
      </c>
      <c r="I366" s="5">
        <v>1048</v>
      </c>
      <c r="J366" s="5">
        <v>670</v>
      </c>
      <c r="K366" s="13"/>
      <c r="L366" s="5">
        <v>3256</v>
      </c>
      <c r="M366" s="5">
        <v>555</v>
      </c>
      <c r="N366" s="5">
        <v>670</v>
      </c>
    </row>
    <row r="367" spans="1:14">
      <c r="A367" s="5">
        <v>10160</v>
      </c>
      <c r="B367" s="49">
        <v>547</v>
      </c>
      <c r="C367" s="53"/>
      <c r="D367" s="5">
        <v>583</v>
      </c>
      <c r="E367" s="5">
        <v>10160</v>
      </c>
      <c r="F367" s="49">
        <v>547</v>
      </c>
      <c r="G367" s="53"/>
      <c r="H367" s="5">
        <v>10160</v>
      </c>
      <c r="I367" s="5">
        <v>724</v>
      </c>
      <c r="J367" s="5">
        <v>547</v>
      </c>
      <c r="K367" s="13"/>
      <c r="L367" s="5">
        <v>10160</v>
      </c>
      <c r="M367" s="5">
        <v>484</v>
      </c>
      <c r="N367" s="5">
        <v>547</v>
      </c>
    </row>
    <row r="368" spans="1:14">
      <c r="A368" s="5">
        <v>3422</v>
      </c>
      <c r="B368" s="49">
        <v>620</v>
      </c>
      <c r="C368" s="53"/>
      <c r="D368" s="5">
        <v>708</v>
      </c>
      <c r="E368" s="5">
        <v>3422</v>
      </c>
      <c r="F368" s="49">
        <v>620</v>
      </c>
      <c r="G368" s="53"/>
      <c r="H368" s="5">
        <v>3422</v>
      </c>
      <c r="I368" s="5">
        <v>923</v>
      </c>
      <c r="J368" s="5">
        <v>620</v>
      </c>
      <c r="K368" s="13"/>
      <c r="L368" s="5">
        <v>3422</v>
      </c>
      <c r="M368" s="5">
        <v>557</v>
      </c>
      <c r="N368" s="5">
        <v>620</v>
      </c>
    </row>
    <row r="369" spans="1:14">
      <c r="A369" s="5">
        <v>24512</v>
      </c>
      <c r="B369" s="49">
        <v>1242</v>
      </c>
      <c r="C369" s="53"/>
      <c r="D369" s="5">
        <v>1476</v>
      </c>
      <c r="E369" s="5">
        <v>24512</v>
      </c>
      <c r="F369" s="49">
        <v>1242</v>
      </c>
      <c r="G369" s="53"/>
      <c r="H369" s="5">
        <v>24512</v>
      </c>
      <c r="I369" s="5">
        <v>1990</v>
      </c>
      <c r="J369" s="5">
        <v>1242</v>
      </c>
      <c r="K369" s="13"/>
      <c r="L369" s="5">
        <v>24512</v>
      </c>
      <c r="M369" s="5">
        <v>1185</v>
      </c>
      <c r="N369" s="5">
        <v>1242</v>
      </c>
    </row>
    <row r="370" spans="1:14">
      <c r="A370" s="5">
        <v>11408</v>
      </c>
      <c r="B370" s="49">
        <v>2567</v>
      </c>
      <c r="C370" s="53"/>
      <c r="D370" s="5">
        <v>2750</v>
      </c>
      <c r="E370" s="5">
        <v>11408</v>
      </c>
      <c r="F370" s="49">
        <v>2567</v>
      </c>
      <c r="G370" s="53"/>
      <c r="H370" s="5">
        <v>11408</v>
      </c>
      <c r="I370" s="5">
        <v>6591</v>
      </c>
      <c r="J370" s="5">
        <v>2567</v>
      </c>
      <c r="K370" s="13"/>
      <c r="L370" s="5">
        <v>11408</v>
      </c>
      <c r="M370" s="5">
        <v>2256</v>
      </c>
      <c r="N370" s="5">
        <v>2567</v>
      </c>
    </row>
    <row r="371" spans="1:14">
      <c r="A371" s="5">
        <v>5472</v>
      </c>
      <c r="B371" s="49">
        <v>325</v>
      </c>
      <c r="C371" s="53"/>
      <c r="D371" s="5">
        <v>339</v>
      </c>
      <c r="E371" s="5">
        <v>5472</v>
      </c>
      <c r="F371" s="49">
        <v>325</v>
      </c>
      <c r="G371" s="53"/>
      <c r="H371" s="5">
        <v>5472</v>
      </c>
      <c r="I371" s="5">
        <v>477</v>
      </c>
      <c r="J371" s="5">
        <v>325</v>
      </c>
      <c r="K371" s="13"/>
      <c r="L371" s="5">
        <v>5472</v>
      </c>
      <c r="M371" s="5">
        <v>156</v>
      </c>
      <c r="N371" s="5">
        <v>325</v>
      </c>
    </row>
    <row r="372" spans="1:14">
      <c r="A372" s="5">
        <v>7024</v>
      </c>
      <c r="B372" s="49">
        <v>916</v>
      </c>
      <c r="C372" s="53"/>
      <c r="D372" s="5">
        <v>962</v>
      </c>
      <c r="E372" s="5">
        <v>7024</v>
      </c>
      <c r="F372" s="49">
        <v>916</v>
      </c>
      <c r="G372" s="53"/>
      <c r="H372" s="5">
        <v>7024</v>
      </c>
      <c r="I372" s="5">
        <v>1897</v>
      </c>
      <c r="J372" s="5">
        <v>916</v>
      </c>
      <c r="K372" s="13"/>
      <c r="L372" s="5">
        <v>7024</v>
      </c>
      <c r="M372" s="5">
        <v>758</v>
      </c>
      <c r="N372" s="5">
        <v>916</v>
      </c>
    </row>
    <row r="373" spans="1:14">
      <c r="A373" s="5">
        <v>5232</v>
      </c>
      <c r="B373" s="49">
        <v>639</v>
      </c>
      <c r="C373" s="53"/>
      <c r="D373" s="5">
        <v>671</v>
      </c>
      <c r="E373" s="5">
        <v>5232</v>
      </c>
      <c r="F373" s="49">
        <v>639</v>
      </c>
      <c r="G373" s="53"/>
      <c r="H373" s="5">
        <v>5232</v>
      </c>
      <c r="I373" s="5">
        <v>889</v>
      </c>
      <c r="J373" s="5">
        <v>639</v>
      </c>
      <c r="K373" s="13"/>
      <c r="L373" s="5">
        <v>5232</v>
      </c>
      <c r="M373" s="5">
        <v>556</v>
      </c>
      <c r="N373" s="5">
        <v>639</v>
      </c>
    </row>
    <row r="374" spans="1:14">
      <c r="A374" s="5">
        <v>10968</v>
      </c>
      <c r="B374" s="49">
        <v>623</v>
      </c>
      <c r="C374" s="53"/>
      <c r="D374" s="5">
        <v>830</v>
      </c>
      <c r="E374" s="5">
        <v>10968</v>
      </c>
      <c r="F374" s="49">
        <v>623</v>
      </c>
      <c r="G374" s="53"/>
      <c r="H374" s="5">
        <v>10968</v>
      </c>
      <c r="I374" s="5">
        <v>864</v>
      </c>
      <c r="J374" s="5">
        <v>623</v>
      </c>
      <c r="K374" s="13"/>
      <c r="L374" s="5">
        <v>10968</v>
      </c>
      <c r="M374" s="5">
        <v>705</v>
      </c>
      <c r="N374" s="5">
        <v>623</v>
      </c>
    </row>
    <row r="375" spans="1:14">
      <c r="A375" s="5">
        <v>5352</v>
      </c>
      <c r="B375" s="49">
        <v>526</v>
      </c>
      <c r="C375" s="53"/>
      <c r="D375" s="5">
        <v>564</v>
      </c>
      <c r="E375" s="5">
        <v>5352</v>
      </c>
      <c r="F375" s="49">
        <v>526</v>
      </c>
      <c r="G375" s="53"/>
      <c r="H375" s="5">
        <v>5352</v>
      </c>
      <c r="I375" s="5">
        <v>678</v>
      </c>
      <c r="J375" s="5">
        <v>526</v>
      </c>
      <c r="K375" s="13"/>
      <c r="L375" s="5">
        <v>5352</v>
      </c>
      <c r="M375" s="5">
        <v>456</v>
      </c>
      <c r="N375" s="5">
        <v>526</v>
      </c>
    </row>
    <row r="376" spans="1:14">
      <c r="A376" s="5">
        <v>5024</v>
      </c>
      <c r="B376" s="49">
        <v>713</v>
      </c>
      <c r="C376" s="53"/>
      <c r="D376" s="5">
        <v>838</v>
      </c>
      <c r="E376" s="5">
        <v>5024</v>
      </c>
      <c r="F376" s="49">
        <v>713</v>
      </c>
      <c r="G376" s="53"/>
      <c r="H376" s="5">
        <v>5024</v>
      </c>
      <c r="I376" s="5">
        <v>1274</v>
      </c>
      <c r="J376" s="5">
        <v>713</v>
      </c>
      <c r="K376" s="13"/>
      <c r="L376" s="5">
        <v>5024</v>
      </c>
      <c r="M376" s="5">
        <v>670</v>
      </c>
      <c r="N376" s="5">
        <v>713</v>
      </c>
    </row>
    <row r="377" spans="1:14">
      <c r="A377" s="5">
        <v>14224</v>
      </c>
      <c r="B377" s="49">
        <v>1105</v>
      </c>
      <c r="C377" s="53"/>
      <c r="D377" s="5">
        <v>1215</v>
      </c>
      <c r="E377" s="5">
        <v>14224</v>
      </c>
      <c r="F377" s="49">
        <v>1105</v>
      </c>
      <c r="G377" s="53"/>
      <c r="H377" s="5">
        <v>14224</v>
      </c>
      <c r="I377" s="5">
        <v>1746</v>
      </c>
      <c r="J377" s="5">
        <v>1105</v>
      </c>
      <c r="K377" s="13"/>
      <c r="L377" s="5">
        <v>14224</v>
      </c>
      <c r="M377" s="5">
        <v>814</v>
      </c>
      <c r="N377" s="5">
        <v>1105</v>
      </c>
    </row>
    <row r="378" spans="1:14">
      <c r="A378" s="5">
        <v>27328</v>
      </c>
      <c r="B378" s="49">
        <v>2254</v>
      </c>
      <c r="C378" s="53"/>
      <c r="D378" s="5">
        <v>3984</v>
      </c>
      <c r="E378" s="5">
        <v>27328</v>
      </c>
      <c r="F378" s="49">
        <v>2254</v>
      </c>
      <c r="G378" s="53"/>
      <c r="H378" s="5">
        <v>27328</v>
      </c>
      <c r="I378" s="5">
        <v>3391</v>
      </c>
      <c r="J378" s="5">
        <v>2254</v>
      </c>
      <c r="K378" s="13"/>
      <c r="L378" s="5">
        <v>27328</v>
      </c>
      <c r="M378" s="5">
        <v>1936</v>
      </c>
      <c r="N378" s="5">
        <v>2254</v>
      </c>
    </row>
    <row r="379" spans="1:14">
      <c r="A379" s="5">
        <v>32384</v>
      </c>
      <c r="B379" s="49">
        <v>1408</v>
      </c>
      <c r="C379" s="53"/>
      <c r="D379" s="5">
        <v>1539</v>
      </c>
      <c r="E379" s="5">
        <v>32384</v>
      </c>
      <c r="F379" s="49">
        <v>1408</v>
      </c>
      <c r="G379" s="53"/>
      <c r="H379" s="5">
        <v>32384</v>
      </c>
      <c r="I379" s="5">
        <v>2506</v>
      </c>
      <c r="J379" s="5">
        <v>1408</v>
      </c>
      <c r="K379" s="13"/>
      <c r="L379" s="5">
        <v>32384</v>
      </c>
      <c r="M379" s="5">
        <v>985</v>
      </c>
      <c r="N379" s="5">
        <v>1408</v>
      </c>
    </row>
    <row r="380" spans="1:14">
      <c r="A380" s="5">
        <v>3998</v>
      </c>
      <c r="B380" s="49">
        <v>838</v>
      </c>
      <c r="C380" s="53"/>
      <c r="D380" s="5">
        <v>964</v>
      </c>
      <c r="E380" s="5">
        <v>3998</v>
      </c>
      <c r="F380" s="49">
        <v>838</v>
      </c>
      <c r="G380" s="53"/>
      <c r="H380" s="5">
        <v>3998</v>
      </c>
      <c r="I380" s="5">
        <v>1254</v>
      </c>
      <c r="J380" s="5">
        <v>838</v>
      </c>
      <c r="K380" s="13"/>
      <c r="L380" s="5">
        <v>3998</v>
      </c>
      <c r="M380" s="5">
        <v>683</v>
      </c>
      <c r="N380" s="5">
        <v>838</v>
      </c>
    </row>
    <row r="381" spans="1:14">
      <c r="A381" s="5">
        <v>4234</v>
      </c>
      <c r="B381" s="49">
        <v>684</v>
      </c>
      <c r="C381" s="53"/>
      <c r="D381" s="5">
        <v>718</v>
      </c>
      <c r="E381" s="5">
        <v>4234</v>
      </c>
      <c r="F381" s="49">
        <v>684</v>
      </c>
      <c r="G381" s="53"/>
      <c r="H381" s="5">
        <v>4234</v>
      </c>
      <c r="I381" s="5">
        <v>906</v>
      </c>
      <c r="J381" s="5">
        <v>684</v>
      </c>
      <c r="K381" s="13"/>
      <c r="L381" s="5">
        <v>4234</v>
      </c>
      <c r="M381" s="5">
        <v>508</v>
      </c>
      <c r="N381" s="5">
        <v>684</v>
      </c>
    </row>
    <row r="382" spans="1:14">
      <c r="A382" s="5">
        <v>3230</v>
      </c>
      <c r="B382" s="49">
        <v>614</v>
      </c>
      <c r="C382" s="53"/>
      <c r="D382" s="5">
        <v>662</v>
      </c>
      <c r="E382" s="5">
        <v>3230</v>
      </c>
      <c r="F382" s="49">
        <v>614</v>
      </c>
      <c r="G382" s="53"/>
      <c r="H382" s="5">
        <v>3230</v>
      </c>
      <c r="I382" s="5">
        <v>788</v>
      </c>
      <c r="J382" s="5">
        <v>614</v>
      </c>
      <c r="K382" s="13"/>
      <c r="L382" s="5">
        <v>3230</v>
      </c>
      <c r="M382" s="5">
        <v>469</v>
      </c>
      <c r="N382" s="5">
        <v>614</v>
      </c>
    </row>
    <row r="383" spans="1:14">
      <c r="A383" s="5">
        <v>4696</v>
      </c>
      <c r="B383" s="49">
        <v>642</v>
      </c>
      <c r="C383" s="53"/>
      <c r="D383" s="5">
        <v>669</v>
      </c>
      <c r="E383" s="5">
        <v>4696</v>
      </c>
      <c r="F383" s="49">
        <v>642</v>
      </c>
      <c r="G383" s="53"/>
      <c r="H383" s="5">
        <v>4696</v>
      </c>
      <c r="I383" s="5">
        <v>943</v>
      </c>
      <c r="J383" s="5">
        <v>642</v>
      </c>
      <c r="K383" s="13"/>
      <c r="L383" s="5">
        <v>4696</v>
      </c>
      <c r="M383" s="5">
        <v>492</v>
      </c>
      <c r="N383" s="5">
        <v>642</v>
      </c>
    </row>
    <row r="384" spans="1:14">
      <c r="A384" s="5">
        <v>3206</v>
      </c>
      <c r="B384" s="49">
        <v>575</v>
      </c>
      <c r="C384" s="53"/>
      <c r="D384" s="5">
        <v>657</v>
      </c>
      <c r="E384" s="5">
        <v>3206</v>
      </c>
      <c r="F384" s="49">
        <v>575</v>
      </c>
      <c r="G384" s="53"/>
      <c r="H384" s="5">
        <v>3206</v>
      </c>
      <c r="I384" s="5">
        <v>874</v>
      </c>
      <c r="J384" s="5">
        <v>575</v>
      </c>
      <c r="K384" s="13"/>
      <c r="L384" s="5">
        <v>3206</v>
      </c>
      <c r="M384" s="5">
        <v>471</v>
      </c>
      <c r="N384" s="5">
        <v>575</v>
      </c>
    </row>
    <row r="385" spans="1:14">
      <c r="A385" s="5">
        <v>4864</v>
      </c>
      <c r="B385" s="49">
        <v>597</v>
      </c>
      <c r="C385" s="53"/>
      <c r="D385" s="5">
        <v>621</v>
      </c>
      <c r="E385" s="5">
        <v>4864</v>
      </c>
      <c r="F385" s="49">
        <v>597</v>
      </c>
      <c r="G385" s="53"/>
      <c r="H385" s="5">
        <v>4864</v>
      </c>
      <c r="I385" s="5">
        <v>768</v>
      </c>
      <c r="J385" s="5">
        <v>597</v>
      </c>
      <c r="K385" s="13"/>
      <c r="L385" s="5">
        <v>4864</v>
      </c>
      <c r="M385" s="5">
        <v>389</v>
      </c>
      <c r="N385" s="5">
        <v>597</v>
      </c>
    </row>
    <row r="386" spans="1:14">
      <c r="A386" s="5">
        <v>3992</v>
      </c>
      <c r="B386" s="49">
        <v>633</v>
      </c>
      <c r="C386" s="53"/>
      <c r="D386" s="5">
        <v>700</v>
      </c>
      <c r="E386" s="5">
        <v>3992</v>
      </c>
      <c r="F386" s="49">
        <v>633</v>
      </c>
      <c r="G386" s="53"/>
      <c r="H386" s="5">
        <v>3992</v>
      </c>
      <c r="I386" s="5">
        <v>1078</v>
      </c>
      <c r="J386" s="5">
        <v>633</v>
      </c>
      <c r="K386" s="13"/>
      <c r="L386" s="5">
        <v>3992</v>
      </c>
      <c r="M386" s="5">
        <v>514</v>
      </c>
      <c r="N386" s="5">
        <v>633</v>
      </c>
    </row>
    <row r="387" spans="1:14">
      <c r="A387" s="5">
        <v>4732</v>
      </c>
      <c r="B387" s="49">
        <v>497</v>
      </c>
      <c r="C387" s="53"/>
      <c r="D387" s="5">
        <v>524</v>
      </c>
      <c r="E387" s="5">
        <v>4732</v>
      </c>
      <c r="F387" s="49">
        <v>497</v>
      </c>
      <c r="G387" s="53"/>
      <c r="H387" s="5">
        <v>4732</v>
      </c>
      <c r="I387" s="5">
        <v>658</v>
      </c>
      <c r="J387" s="5">
        <v>497</v>
      </c>
      <c r="K387" s="13"/>
      <c r="L387" s="5">
        <v>4732</v>
      </c>
      <c r="M387" s="5">
        <v>382</v>
      </c>
      <c r="N387" s="5">
        <v>497</v>
      </c>
    </row>
    <row r="388" spans="1:14">
      <c r="A388" s="5">
        <v>2604</v>
      </c>
      <c r="B388" s="49">
        <v>565</v>
      </c>
      <c r="C388" s="53"/>
      <c r="D388" s="5">
        <v>584</v>
      </c>
      <c r="E388" s="5">
        <v>2604</v>
      </c>
      <c r="F388" s="49">
        <v>565</v>
      </c>
      <c r="G388" s="53"/>
      <c r="H388" s="5">
        <v>2604</v>
      </c>
      <c r="I388" s="5">
        <v>842</v>
      </c>
      <c r="J388" s="5">
        <v>565</v>
      </c>
      <c r="K388" s="13"/>
      <c r="L388" s="5">
        <v>2604</v>
      </c>
      <c r="M388" s="5">
        <v>440</v>
      </c>
      <c r="N388" s="5">
        <v>565</v>
      </c>
    </row>
    <row r="389" spans="1:14">
      <c r="A389" s="5">
        <v>2112</v>
      </c>
      <c r="B389" s="49">
        <v>495</v>
      </c>
      <c r="C389" s="53"/>
      <c r="D389" s="5">
        <v>522</v>
      </c>
      <c r="E389" s="5">
        <v>2112</v>
      </c>
      <c r="F389" s="49">
        <v>495</v>
      </c>
      <c r="G389" s="53"/>
      <c r="H389" s="5">
        <v>2112</v>
      </c>
      <c r="I389" s="5">
        <v>616</v>
      </c>
      <c r="J389" s="5">
        <v>495</v>
      </c>
      <c r="K389" s="13"/>
      <c r="L389" s="5">
        <v>2112</v>
      </c>
      <c r="M389" s="5">
        <v>385</v>
      </c>
      <c r="N389" s="5">
        <v>495</v>
      </c>
    </row>
    <row r="390" spans="1:14">
      <c r="A390" s="5">
        <v>24720</v>
      </c>
      <c r="B390" s="49">
        <v>1367</v>
      </c>
      <c r="C390" s="53"/>
      <c r="D390" s="5">
        <v>1933</v>
      </c>
      <c r="E390" s="5">
        <v>24720</v>
      </c>
      <c r="F390" s="49">
        <v>1367</v>
      </c>
      <c r="G390" s="53"/>
      <c r="H390" s="5">
        <v>24720</v>
      </c>
      <c r="I390" s="5">
        <v>2123</v>
      </c>
      <c r="J390" s="5">
        <v>1367</v>
      </c>
      <c r="K390" s="13"/>
      <c r="L390" s="5">
        <v>24720</v>
      </c>
      <c r="M390" s="5">
        <v>1568</v>
      </c>
      <c r="N390" s="5">
        <v>1367</v>
      </c>
    </row>
    <row r="391" spans="1:14">
      <c r="A391" s="5">
        <v>9768</v>
      </c>
      <c r="B391" s="49">
        <v>642</v>
      </c>
      <c r="C391" s="53"/>
      <c r="D391" s="5">
        <v>705</v>
      </c>
      <c r="E391" s="5">
        <v>9768</v>
      </c>
      <c r="F391" s="49">
        <v>642</v>
      </c>
      <c r="G391" s="53"/>
      <c r="H391" s="5">
        <v>9768</v>
      </c>
      <c r="I391" s="5">
        <v>913</v>
      </c>
      <c r="J391" s="5">
        <v>642</v>
      </c>
      <c r="K391" s="13"/>
      <c r="L391" s="5">
        <v>9768</v>
      </c>
      <c r="M391" s="5">
        <v>538</v>
      </c>
      <c r="N391" s="5">
        <v>642</v>
      </c>
    </row>
    <row r="392" spans="1:14">
      <c r="A392" s="5">
        <v>2686</v>
      </c>
      <c r="B392" s="49">
        <v>483</v>
      </c>
      <c r="C392" s="53"/>
      <c r="D392" s="5">
        <v>518</v>
      </c>
      <c r="E392" s="5">
        <v>2686</v>
      </c>
      <c r="F392" s="49">
        <v>483</v>
      </c>
      <c r="G392" s="53"/>
      <c r="H392" s="5">
        <v>2686</v>
      </c>
      <c r="I392" s="5">
        <v>597</v>
      </c>
      <c r="J392" s="5">
        <v>483</v>
      </c>
      <c r="K392" s="13"/>
      <c r="L392" s="5">
        <v>2686</v>
      </c>
      <c r="M392" s="5">
        <v>392</v>
      </c>
      <c r="N392" s="5">
        <v>483</v>
      </c>
    </row>
    <row r="393" spans="1:14">
      <c r="A393" s="5">
        <v>2868</v>
      </c>
      <c r="B393" s="49">
        <v>542</v>
      </c>
      <c r="C393" s="53"/>
      <c r="D393" s="5">
        <v>601</v>
      </c>
      <c r="E393" s="5">
        <v>2868</v>
      </c>
      <c r="F393" s="49">
        <v>542</v>
      </c>
      <c r="G393" s="53"/>
      <c r="H393" s="5">
        <v>2868</v>
      </c>
      <c r="I393" s="5">
        <v>730</v>
      </c>
      <c r="J393" s="5">
        <v>542</v>
      </c>
      <c r="K393" s="13"/>
      <c r="L393" s="5">
        <v>2868</v>
      </c>
      <c r="M393" s="5">
        <v>461</v>
      </c>
      <c r="N393" s="5">
        <v>542</v>
      </c>
    </row>
    <row r="394" spans="1:14">
      <c r="A394" s="5">
        <v>2746</v>
      </c>
      <c r="B394" s="49">
        <v>482</v>
      </c>
      <c r="C394" s="53"/>
      <c r="D394" s="5">
        <v>509</v>
      </c>
      <c r="E394" s="5">
        <v>2746</v>
      </c>
      <c r="F394" s="49">
        <v>482</v>
      </c>
      <c r="G394" s="53"/>
      <c r="H394" s="5">
        <v>2746</v>
      </c>
      <c r="I394" s="5">
        <v>701</v>
      </c>
      <c r="J394" s="5">
        <v>482</v>
      </c>
      <c r="K394" s="13"/>
      <c r="L394" s="5">
        <v>2746</v>
      </c>
      <c r="M394" s="5">
        <v>387</v>
      </c>
      <c r="N394" s="5">
        <v>482</v>
      </c>
    </row>
    <row r="395" spans="1:14">
      <c r="A395" s="5">
        <v>2162</v>
      </c>
      <c r="B395" s="49">
        <v>458</v>
      </c>
      <c r="C395" s="53"/>
      <c r="D395" s="5">
        <v>504</v>
      </c>
      <c r="E395" s="5">
        <v>2162</v>
      </c>
      <c r="F395" s="49">
        <v>458</v>
      </c>
      <c r="G395" s="53"/>
      <c r="H395" s="5">
        <v>2162</v>
      </c>
      <c r="I395" s="5">
        <v>633</v>
      </c>
      <c r="J395" s="5">
        <v>458</v>
      </c>
      <c r="K395" s="13"/>
      <c r="L395" s="5">
        <v>2162</v>
      </c>
      <c r="M395" s="5">
        <v>376</v>
      </c>
      <c r="N395" s="5">
        <v>458</v>
      </c>
    </row>
    <row r="396" spans="1:14">
      <c r="A396" s="5">
        <v>25888</v>
      </c>
      <c r="B396" s="49">
        <v>1732</v>
      </c>
      <c r="C396" s="53"/>
      <c r="D396" s="5">
        <v>1784</v>
      </c>
      <c r="E396" s="5">
        <v>25888</v>
      </c>
      <c r="F396" s="49">
        <v>1732</v>
      </c>
      <c r="G396" s="53"/>
      <c r="H396" s="5">
        <v>25888</v>
      </c>
      <c r="I396" s="5">
        <v>3383</v>
      </c>
      <c r="J396" s="5">
        <v>1732</v>
      </c>
      <c r="K396" s="13"/>
      <c r="L396" s="5">
        <v>25888</v>
      </c>
      <c r="M396" s="5">
        <v>1103</v>
      </c>
      <c r="N396" s="5">
        <v>1732</v>
      </c>
    </row>
    <row r="397" spans="1:14">
      <c r="A397" s="5">
        <v>2604</v>
      </c>
      <c r="B397" s="49">
        <v>627</v>
      </c>
      <c r="C397" s="53"/>
      <c r="D397" s="5">
        <v>666</v>
      </c>
      <c r="E397" s="5">
        <v>2604</v>
      </c>
      <c r="F397" s="49">
        <v>627</v>
      </c>
      <c r="G397" s="53"/>
      <c r="H397" s="5">
        <v>2604</v>
      </c>
      <c r="I397" s="5">
        <v>822</v>
      </c>
      <c r="J397" s="5">
        <v>627</v>
      </c>
      <c r="K397" s="13"/>
      <c r="L397" s="5">
        <v>2604</v>
      </c>
      <c r="M397" s="5">
        <v>462</v>
      </c>
      <c r="N397" s="5">
        <v>627</v>
      </c>
    </row>
    <row r="398" spans="1:14">
      <c r="A398" s="5">
        <v>3864</v>
      </c>
      <c r="B398" s="49">
        <v>631</v>
      </c>
      <c r="C398" s="53"/>
      <c r="D398" s="5">
        <v>715</v>
      </c>
      <c r="E398" s="5">
        <v>3864</v>
      </c>
      <c r="F398" s="49">
        <v>631</v>
      </c>
      <c r="G398" s="53"/>
      <c r="H398" s="5">
        <v>3864</v>
      </c>
      <c r="I398" s="5">
        <v>1028</v>
      </c>
      <c r="J398" s="5">
        <v>631</v>
      </c>
      <c r="K398" s="13"/>
      <c r="L398" s="5">
        <v>3864</v>
      </c>
      <c r="M398" s="5">
        <v>505</v>
      </c>
      <c r="N398" s="5">
        <v>631</v>
      </c>
    </row>
    <row r="399" spans="1:14">
      <c r="A399" s="5">
        <v>2512</v>
      </c>
      <c r="B399" s="49">
        <v>481</v>
      </c>
      <c r="C399" s="53"/>
      <c r="D399" s="5">
        <v>537</v>
      </c>
      <c r="E399" s="5">
        <v>2512</v>
      </c>
      <c r="F399" s="49">
        <v>481</v>
      </c>
      <c r="G399" s="53"/>
      <c r="H399" s="5">
        <v>2512</v>
      </c>
      <c r="I399" s="5">
        <v>645</v>
      </c>
      <c r="J399" s="5">
        <v>481</v>
      </c>
      <c r="K399" s="13"/>
      <c r="L399" s="5">
        <v>2512</v>
      </c>
      <c r="M399" s="5">
        <v>395</v>
      </c>
      <c r="N399" s="5">
        <v>481</v>
      </c>
    </row>
    <row r="400" spans="1:14">
      <c r="A400" s="5">
        <v>16960</v>
      </c>
      <c r="B400" s="49">
        <v>1096</v>
      </c>
      <c r="C400" s="53"/>
      <c r="D400" s="5">
        <v>1364</v>
      </c>
      <c r="E400" s="5">
        <v>16960</v>
      </c>
      <c r="F400" s="49">
        <v>1096</v>
      </c>
      <c r="G400" s="53"/>
      <c r="H400" s="5">
        <v>16960</v>
      </c>
      <c r="I400" s="5">
        <v>1697</v>
      </c>
      <c r="J400" s="5">
        <v>1096</v>
      </c>
      <c r="K400" s="13"/>
      <c r="L400" s="5">
        <v>16960</v>
      </c>
      <c r="M400" s="5">
        <v>762</v>
      </c>
      <c r="N400" s="5">
        <v>1096</v>
      </c>
    </row>
    <row r="401" spans="1:14">
      <c r="A401" s="5">
        <v>16096</v>
      </c>
      <c r="B401" s="49">
        <v>652</v>
      </c>
      <c r="C401" s="53"/>
      <c r="D401" s="5">
        <v>741</v>
      </c>
      <c r="E401" s="5">
        <v>16096</v>
      </c>
      <c r="F401" s="49">
        <v>652</v>
      </c>
      <c r="G401" s="53"/>
      <c r="H401" s="5">
        <v>16096</v>
      </c>
      <c r="I401" s="5">
        <v>957</v>
      </c>
      <c r="J401" s="5">
        <v>652</v>
      </c>
      <c r="K401" s="13"/>
      <c r="L401" s="5">
        <v>16096</v>
      </c>
      <c r="M401" s="5">
        <v>519</v>
      </c>
      <c r="N401" s="5">
        <v>652</v>
      </c>
    </row>
    <row r="402" spans="1:14">
      <c r="A402" s="5">
        <v>27232</v>
      </c>
      <c r="B402" s="49">
        <v>1106</v>
      </c>
      <c r="C402" s="53"/>
      <c r="D402" s="5">
        <v>1374</v>
      </c>
      <c r="E402" s="5">
        <v>27232</v>
      </c>
      <c r="F402" s="49">
        <v>1106</v>
      </c>
      <c r="G402" s="53"/>
      <c r="H402" s="5">
        <v>27232</v>
      </c>
      <c r="I402" s="5">
        <v>1267</v>
      </c>
      <c r="J402" s="5">
        <v>1106</v>
      </c>
      <c r="K402" s="13"/>
      <c r="L402" s="5">
        <v>27232</v>
      </c>
      <c r="M402" s="5">
        <v>788</v>
      </c>
      <c r="N402" s="5">
        <v>1106</v>
      </c>
    </row>
    <row r="403" spans="1:14">
      <c r="A403" s="5">
        <v>2664</v>
      </c>
      <c r="B403" s="49">
        <v>444</v>
      </c>
      <c r="C403" s="53"/>
      <c r="D403" s="5">
        <v>471</v>
      </c>
      <c r="E403" s="5">
        <v>2664</v>
      </c>
      <c r="F403" s="49">
        <v>444</v>
      </c>
      <c r="G403" s="53"/>
      <c r="H403" s="5">
        <v>2664</v>
      </c>
      <c r="I403" s="5">
        <v>569</v>
      </c>
      <c r="J403" s="5">
        <v>444</v>
      </c>
      <c r="K403" s="13"/>
      <c r="L403" s="5">
        <v>2664</v>
      </c>
      <c r="M403" s="5">
        <v>316</v>
      </c>
      <c r="N403" s="5">
        <v>444</v>
      </c>
    </row>
    <row r="404" spans="1:14">
      <c r="A404" s="5">
        <v>2862</v>
      </c>
      <c r="B404" s="49">
        <v>453</v>
      </c>
      <c r="C404" s="53"/>
      <c r="D404" s="5">
        <v>484</v>
      </c>
      <c r="E404" s="5">
        <v>2862</v>
      </c>
      <c r="F404" s="49">
        <v>453</v>
      </c>
      <c r="G404" s="53"/>
      <c r="H404" s="5">
        <v>2862</v>
      </c>
      <c r="I404" s="5">
        <v>602</v>
      </c>
      <c r="J404" s="5">
        <v>453</v>
      </c>
      <c r="K404" s="13"/>
      <c r="L404" s="5">
        <v>2862</v>
      </c>
      <c r="M404" s="5">
        <v>347</v>
      </c>
      <c r="N404" s="5">
        <v>453</v>
      </c>
    </row>
    <row r="405" spans="1:14">
      <c r="A405" s="5">
        <v>3114</v>
      </c>
      <c r="B405" s="49">
        <v>455</v>
      </c>
      <c r="C405" s="53"/>
      <c r="D405" s="5">
        <v>494</v>
      </c>
      <c r="E405" s="5">
        <v>3114</v>
      </c>
      <c r="F405" s="49">
        <v>455</v>
      </c>
      <c r="G405" s="53"/>
      <c r="H405" s="5">
        <v>3114</v>
      </c>
      <c r="I405" s="5">
        <v>632</v>
      </c>
      <c r="J405" s="5">
        <v>455</v>
      </c>
      <c r="K405" s="13"/>
      <c r="L405" s="5">
        <v>3114</v>
      </c>
      <c r="M405" s="5">
        <v>344</v>
      </c>
      <c r="N405" s="5">
        <v>455</v>
      </c>
    </row>
    <row r="406" spans="1:14">
      <c r="A406" s="5">
        <v>2044</v>
      </c>
      <c r="B406" s="49">
        <v>390</v>
      </c>
      <c r="C406" s="53"/>
      <c r="D406" s="5">
        <v>421</v>
      </c>
      <c r="E406" s="5">
        <v>2044</v>
      </c>
      <c r="F406" s="49">
        <v>390</v>
      </c>
      <c r="G406" s="53"/>
      <c r="H406" s="5">
        <v>2044</v>
      </c>
      <c r="I406" s="5">
        <v>544</v>
      </c>
      <c r="J406" s="5">
        <v>390</v>
      </c>
      <c r="K406" s="13"/>
      <c r="L406" s="5">
        <v>2044</v>
      </c>
      <c r="M406" s="5">
        <v>301</v>
      </c>
      <c r="N406" s="5">
        <v>390</v>
      </c>
    </row>
    <row r="407" spans="1:14">
      <c r="A407" s="5">
        <v>16464</v>
      </c>
      <c r="B407" s="49">
        <v>322</v>
      </c>
      <c r="C407" s="53"/>
      <c r="D407" s="5">
        <v>338</v>
      </c>
      <c r="E407" s="5">
        <v>16464</v>
      </c>
      <c r="F407" s="49">
        <v>322</v>
      </c>
      <c r="G407" s="53"/>
      <c r="H407" s="5">
        <v>16464</v>
      </c>
      <c r="I407" s="5">
        <v>389</v>
      </c>
      <c r="J407" s="5">
        <v>322</v>
      </c>
      <c r="K407" s="13"/>
      <c r="L407" s="5">
        <v>16464</v>
      </c>
      <c r="M407" s="5">
        <v>230</v>
      </c>
      <c r="N407" s="5">
        <v>322</v>
      </c>
    </row>
    <row r="408" spans="1:14">
      <c r="A408" s="5">
        <v>3606</v>
      </c>
      <c r="B408" s="49">
        <v>566</v>
      </c>
      <c r="C408" s="53"/>
      <c r="D408" s="5">
        <v>624</v>
      </c>
      <c r="E408" s="5">
        <v>3606</v>
      </c>
      <c r="F408" s="49">
        <v>566</v>
      </c>
      <c r="G408" s="53"/>
      <c r="H408" s="5">
        <v>3606</v>
      </c>
      <c r="I408" s="5">
        <v>979</v>
      </c>
      <c r="J408" s="5">
        <v>566</v>
      </c>
      <c r="K408" s="13"/>
      <c r="L408" s="5">
        <v>3606</v>
      </c>
      <c r="M408" s="5">
        <v>441</v>
      </c>
      <c r="N408" s="5">
        <v>566</v>
      </c>
    </row>
    <row r="409" spans="1:14">
      <c r="A409" s="5">
        <v>3916</v>
      </c>
      <c r="B409" s="49">
        <v>586</v>
      </c>
      <c r="C409" s="53"/>
      <c r="D409" s="5">
        <v>642</v>
      </c>
      <c r="E409" s="5">
        <v>3916</v>
      </c>
      <c r="F409" s="49">
        <v>586</v>
      </c>
      <c r="G409" s="53"/>
      <c r="H409" s="5">
        <v>3916</v>
      </c>
      <c r="I409" s="5">
        <v>984</v>
      </c>
      <c r="J409" s="5">
        <v>586</v>
      </c>
      <c r="K409" s="13"/>
      <c r="L409" s="5">
        <v>3916</v>
      </c>
      <c r="M409" s="5">
        <v>463</v>
      </c>
      <c r="N409" s="5">
        <v>586</v>
      </c>
    </row>
    <row r="410" spans="1:14">
      <c r="A410" s="5">
        <v>2830</v>
      </c>
      <c r="B410" s="49">
        <v>433</v>
      </c>
      <c r="C410" s="53"/>
      <c r="D410" s="5">
        <v>477</v>
      </c>
      <c r="E410" s="5">
        <v>2830</v>
      </c>
      <c r="F410" s="49">
        <v>433</v>
      </c>
      <c r="G410" s="53"/>
      <c r="H410" s="5">
        <v>2830</v>
      </c>
      <c r="I410" s="5">
        <v>571</v>
      </c>
      <c r="J410" s="5">
        <v>433</v>
      </c>
      <c r="K410" s="13"/>
      <c r="L410" s="5">
        <v>2830</v>
      </c>
      <c r="M410" s="5">
        <v>335</v>
      </c>
      <c r="N410" s="5">
        <v>433</v>
      </c>
    </row>
    <row r="411" spans="1:14">
      <c r="A411" s="5">
        <v>3794</v>
      </c>
      <c r="B411" s="49">
        <v>570</v>
      </c>
      <c r="C411" s="53"/>
      <c r="D411" s="5">
        <v>612</v>
      </c>
      <c r="E411" s="5">
        <v>3794</v>
      </c>
      <c r="F411" s="49">
        <v>570</v>
      </c>
      <c r="G411" s="53"/>
      <c r="H411" s="5">
        <v>3794</v>
      </c>
      <c r="I411" s="5">
        <v>857</v>
      </c>
      <c r="J411" s="5">
        <v>570</v>
      </c>
      <c r="K411" s="13"/>
      <c r="L411" s="5">
        <v>3794</v>
      </c>
      <c r="M411" s="5">
        <v>454</v>
      </c>
      <c r="N411" s="5">
        <v>570</v>
      </c>
    </row>
    <row r="412" spans="1:14">
      <c r="A412" s="5">
        <v>2650</v>
      </c>
      <c r="B412" s="49">
        <v>474</v>
      </c>
      <c r="C412" s="53"/>
      <c r="D412" s="5">
        <v>517</v>
      </c>
      <c r="E412" s="5">
        <v>2650</v>
      </c>
      <c r="F412" s="49">
        <v>474</v>
      </c>
      <c r="G412" s="53"/>
      <c r="H412" s="5">
        <v>2650</v>
      </c>
      <c r="I412" s="5">
        <v>742</v>
      </c>
      <c r="J412" s="5">
        <v>474</v>
      </c>
      <c r="K412" s="13"/>
      <c r="L412" s="5">
        <v>2650</v>
      </c>
      <c r="M412" s="5">
        <v>391</v>
      </c>
      <c r="N412" s="5">
        <v>474</v>
      </c>
    </row>
    <row r="413" spans="1:14">
      <c r="A413" s="5">
        <v>4418</v>
      </c>
      <c r="B413" s="49">
        <v>659</v>
      </c>
      <c r="C413" s="53"/>
      <c r="D413" s="5">
        <v>735</v>
      </c>
      <c r="E413" s="5">
        <v>4418</v>
      </c>
      <c r="F413" s="49">
        <v>659</v>
      </c>
      <c r="G413" s="53"/>
      <c r="H413" s="5">
        <v>4418</v>
      </c>
      <c r="I413" s="5">
        <v>1448</v>
      </c>
      <c r="J413" s="5">
        <v>659</v>
      </c>
      <c r="K413" s="13"/>
      <c r="L413" s="5">
        <v>4418</v>
      </c>
      <c r="M413" s="5">
        <v>572</v>
      </c>
      <c r="N413" s="5">
        <v>659</v>
      </c>
    </row>
    <row r="414" spans="1:14">
      <c r="A414" s="5">
        <v>48368</v>
      </c>
      <c r="B414" s="49">
        <v>1480</v>
      </c>
      <c r="C414" s="53"/>
      <c r="D414" s="5">
        <v>1653</v>
      </c>
      <c r="E414" s="5">
        <v>48368</v>
      </c>
      <c r="F414" s="49">
        <v>1480</v>
      </c>
      <c r="G414" s="53"/>
      <c r="H414" s="5">
        <v>48368</v>
      </c>
      <c r="I414" s="5">
        <v>2567</v>
      </c>
      <c r="J414" s="5">
        <v>1480</v>
      </c>
      <c r="K414" s="13"/>
      <c r="L414" s="5">
        <v>48368</v>
      </c>
      <c r="M414" s="5">
        <v>1513</v>
      </c>
      <c r="N414" s="5">
        <v>1480</v>
      </c>
    </row>
    <row r="415" spans="1:14">
      <c r="A415" s="5">
        <v>8004</v>
      </c>
      <c r="B415" s="49">
        <v>937</v>
      </c>
      <c r="C415" s="53"/>
      <c r="D415" s="5">
        <v>951</v>
      </c>
      <c r="E415" s="5">
        <v>8004</v>
      </c>
      <c r="F415" s="49">
        <v>937</v>
      </c>
      <c r="G415" s="53"/>
      <c r="H415" s="5">
        <v>8004</v>
      </c>
      <c r="I415" s="5">
        <v>1290</v>
      </c>
      <c r="J415" s="5">
        <v>937</v>
      </c>
      <c r="K415" s="13"/>
      <c r="L415" s="5">
        <v>8004</v>
      </c>
      <c r="M415" s="5">
        <v>924</v>
      </c>
      <c r="N415" s="5">
        <v>937</v>
      </c>
    </row>
    <row r="416" spans="1:14">
      <c r="A416" s="5">
        <v>1062</v>
      </c>
      <c r="B416" s="49">
        <v>25</v>
      </c>
      <c r="C416" s="53"/>
      <c r="D416" s="5">
        <v>25</v>
      </c>
      <c r="E416" s="5">
        <v>1062</v>
      </c>
      <c r="F416" s="49">
        <v>25</v>
      </c>
      <c r="G416" s="53"/>
      <c r="H416" s="5">
        <v>1062</v>
      </c>
      <c r="I416" s="5">
        <v>31</v>
      </c>
      <c r="J416" s="5">
        <v>25</v>
      </c>
      <c r="K416" s="13"/>
      <c r="L416" s="5">
        <v>1062</v>
      </c>
      <c r="M416" s="5">
        <v>15</v>
      </c>
      <c r="N416" s="5">
        <v>25</v>
      </c>
    </row>
    <row r="417" spans="1:14">
      <c r="A417" s="5">
        <v>3302</v>
      </c>
      <c r="B417" s="49">
        <v>455</v>
      </c>
      <c r="C417" s="53"/>
      <c r="D417" s="5">
        <v>466</v>
      </c>
      <c r="E417" s="5">
        <v>3302</v>
      </c>
      <c r="F417" s="49">
        <v>455</v>
      </c>
      <c r="G417" s="53"/>
      <c r="H417" s="5">
        <v>3302</v>
      </c>
      <c r="I417" s="5">
        <v>609</v>
      </c>
      <c r="J417" s="5">
        <v>455</v>
      </c>
      <c r="K417" s="13"/>
      <c r="L417" s="5">
        <v>3302</v>
      </c>
      <c r="M417" s="5">
        <v>361</v>
      </c>
      <c r="N417" s="5">
        <v>455</v>
      </c>
    </row>
    <row r="418" spans="1:14">
      <c r="A418" s="5">
        <v>3892</v>
      </c>
      <c r="B418" s="49">
        <v>505</v>
      </c>
      <c r="C418" s="53"/>
      <c r="D418" s="5">
        <v>523</v>
      </c>
      <c r="E418" s="5">
        <v>3892</v>
      </c>
      <c r="F418" s="49">
        <v>505</v>
      </c>
      <c r="G418" s="53"/>
      <c r="H418" s="5">
        <v>3892</v>
      </c>
      <c r="I418" s="5">
        <v>727</v>
      </c>
      <c r="J418" s="5">
        <v>505</v>
      </c>
      <c r="K418" s="13"/>
      <c r="L418" s="5">
        <v>3892</v>
      </c>
      <c r="M418" s="5">
        <v>403</v>
      </c>
      <c r="N418" s="5">
        <v>505</v>
      </c>
    </row>
    <row r="419" spans="1:14">
      <c r="A419" s="5">
        <v>3198</v>
      </c>
      <c r="B419" s="49">
        <v>513</v>
      </c>
      <c r="C419" s="53"/>
      <c r="D419" s="5">
        <v>538</v>
      </c>
      <c r="E419" s="5">
        <v>3198</v>
      </c>
      <c r="F419" s="49">
        <v>513</v>
      </c>
      <c r="G419" s="53"/>
      <c r="H419" s="5">
        <v>3198</v>
      </c>
      <c r="I419" s="5">
        <v>934</v>
      </c>
      <c r="J419" s="5">
        <v>513</v>
      </c>
      <c r="K419" s="13"/>
      <c r="L419" s="5">
        <v>3198</v>
      </c>
      <c r="M419" s="5">
        <v>402</v>
      </c>
      <c r="N419" s="5">
        <v>513</v>
      </c>
    </row>
    <row r="420" spans="1:14">
      <c r="A420" s="5">
        <v>2644</v>
      </c>
      <c r="B420" s="49">
        <v>446</v>
      </c>
      <c r="C420" s="53"/>
      <c r="D420" s="5">
        <v>463</v>
      </c>
      <c r="E420" s="5">
        <v>2644</v>
      </c>
      <c r="F420" s="49">
        <v>446</v>
      </c>
      <c r="G420" s="53"/>
      <c r="H420" s="5">
        <v>2644</v>
      </c>
      <c r="I420" s="5">
        <v>653</v>
      </c>
      <c r="J420" s="5">
        <v>446</v>
      </c>
      <c r="K420" s="13"/>
      <c r="L420" s="5">
        <v>2644</v>
      </c>
      <c r="M420" s="5">
        <v>357</v>
      </c>
      <c r="N420" s="5">
        <v>446</v>
      </c>
    </row>
    <row r="421" spans="1:14">
      <c r="A421" s="5">
        <v>236</v>
      </c>
      <c r="B421" s="49">
        <v>142</v>
      </c>
      <c r="C421" s="53"/>
      <c r="D421" s="5">
        <v>143</v>
      </c>
      <c r="E421" s="5">
        <v>236</v>
      </c>
      <c r="F421" s="49">
        <v>142</v>
      </c>
      <c r="G421" s="53"/>
      <c r="H421" s="5">
        <v>236</v>
      </c>
      <c r="I421" s="5">
        <v>834</v>
      </c>
      <c r="J421" s="5">
        <v>142</v>
      </c>
      <c r="K421" s="13"/>
      <c r="L421" s="5">
        <v>236</v>
      </c>
      <c r="M421" s="5">
        <v>99</v>
      </c>
      <c r="N421" s="5">
        <v>142</v>
      </c>
    </row>
    <row r="422" spans="1:14">
      <c r="A422" s="5">
        <v>2800</v>
      </c>
      <c r="B422" s="49">
        <v>507</v>
      </c>
      <c r="C422" s="53"/>
      <c r="D422" s="5">
        <v>541</v>
      </c>
      <c r="E422" s="5">
        <v>2800</v>
      </c>
      <c r="F422" s="49">
        <v>507</v>
      </c>
      <c r="G422" s="53"/>
      <c r="H422" s="5">
        <v>2800</v>
      </c>
      <c r="I422" s="5">
        <v>4550</v>
      </c>
      <c r="J422" s="5">
        <v>507</v>
      </c>
      <c r="K422" s="13"/>
      <c r="L422" s="5">
        <v>2800</v>
      </c>
      <c r="M422" s="5">
        <v>344</v>
      </c>
      <c r="N422" s="5">
        <v>507</v>
      </c>
    </row>
    <row r="423" spans="1:14">
      <c r="A423" s="5">
        <v>5916</v>
      </c>
      <c r="B423" s="49">
        <v>726</v>
      </c>
      <c r="C423" s="53"/>
      <c r="D423" s="5">
        <v>735</v>
      </c>
      <c r="E423" s="5">
        <v>5916</v>
      </c>
      <c r="F423" s="49">
        <v>726</v>
      </c>
      <c r="G423" s="53"/>
      <c r="H423" s="5">
        <v>5916</v>
      </c>
      <c r="I423" s="5">
        <v>8415</v>
      </c>
      <c r="J423" s="5">
        <v>726</v>
      </c>
      <c r="K423" s="13"/>
      <c r="L423" s="5">
        <v>5916</v>
      </c>
      <c r="M423" s="5">
        <v>628</v>
      </c>
      <c r="N423" s="5">
        <v>726</v>
      </c>
    </row>
    <row r="424" spans="1:14">
      <c r="A424" s="5">
        <v>5752</v>
      </c>
      <c r="B424" s="49">
        <v>245</v>
      </c>
      <c r="C424" s="53"/>
      <c r="D424" s="5">
        <v>282</v>
      </c>
      <c r="E424" s="5">
        <v>5752</v>
      </c>
      <c r="F424" s="49">
        <v>245</v>
      </c>
      <c r="G424" s="53"/>
      <c r="H424" s="5">
        <v>5752</v>
      </c>
      <c r="I424" s="5">
        <v>337</v>
      </c>
      <c r="J424" s="5">
        <v>245</v>
      </c>
      <c r="K424" s="13"/>
      <c r="L424" s="5">
        <v>5752</v>
      </c>
      <c r="M424" s="5">
        <v>259</v>
      </c>
      <c r="N424" s="5">
        <v>245</v>
      </c>
    </row>
    <row r="425" spans="1:14">
      <c r="A425" s="5">
        <v>380</v>
      </c>
      <c r="B425" s="49">
        <v>130</v>
      </c>
      <c r="C425" s="53"/>
      <c r="D425" s="5">
        <v>131</v>
      </c>
      <c r="E425" s="5">
        <v>380</v>
      </c>
      <c r="F425" s="49">
        <v>130</v>
      </c>
      <c r="G425" s="53"/>
      <c r="H425" s="5">
        <v>380</v>
      </c>
      <c r="I425" s="5">
        <v>766</v>
      </c>
      <c r="J425" s="5">
        <v>130</v>
      </c>
      <c r="K425" s="13"/>
      <c r="L425" s="5">
        <v>380</v>
      </c>
      <c r="M425" s="5">
        <v>93</v>
      </c>
      <c r="N425" s="5">
        <v>130</v>
      </c>
    </row>
    <row r="426" spans="1:14">
      <c r="A426" s="5">
        <v>8848</v>
      </c>
      <c r="B426" s="49">
        <v>1339</v>
      </c>
      <c r="C426" s="53"/>
      <c r="D426" s="5">
        <v>1409</v>
      </c>
      <c r="E426" s="5">
        <v>8848</v>
      </c>
      <c r="F426" s="49">
        <v>1339</v>
      </c>
      <c r="G426" s="53"/>
      <c r="H426" s="5">
        <v>8848</v>
      </c>
      <c r="I426" s="5">
        <v>11064</v>
      </c>
      <c r="J426" s="5">
        <v>1339</v>
      </c>
      <c r="K426" s="13"/>
      <c r="L426" s="5">
        <v>8848</v>
      </c>
      <c r="M426" s="5">
        <v>1086</v>
      </c>
      <c r="N426" s="5">
        <v>1339</v>
      </c>
    </row>
    <row r="427" spans="1:14">
      <c r="A427" s="5">
        <v>5132</v>
      </c>
      <c r="B427" s="49">
        <v>398</v>
      </c>
      <c r="C427" s="53"/>
      <c r="D427" s="5">
        <v>398</v>
      </c>
      <c r="E427" s="5">
        <v>5132</v>
      </c>
      <c r="F427" s="49">
        <v>398</v>
      </c>
      <c r="G427" s="53"/>
      <c r="H427" s="5">
        <v>5132</v>
      </c>
      <c r="I427" s="5">
        <v>1690</v>
      </c>
      <c r="J427" s="5">
        <v>398</v>
      </c>
      <c r="K427" s="13"/>
      <c r="L427" s="5">
        <v>5132</v>
      </c>
      <c r="M427" s="5">
        <v>393</v>
      </c>
      <c r="N427" s="5">
        <v>398</v>
      </c>
    </row>
    <row r="428" spans="1:14">
      <c r="A428" s="5">
        <v>3758</v>
      </c>
      <c r="B428" s="49">
        <v>144</v>
      </c>
      <c r="C428" s="53"/>
      <c r="D428" s="5">
        <v>144</v>
      </c>
      <c r="E428" s="5">
        <v>3758</v>
      </c>
      <c r="F428" s="49">
        <v>144</v>
      </c>
      <c r="G428" s="53"/>
      <c r="H428" s="5">
        <v>3758</v>
      </c>
      <c r="I428" s="5">
        <v>1033</v>
      </c>
      <c r="J428" s="5">
        <v>144</v>
      </c>
      <c r="K428" s="13"/>
      <c r="L428" s="5">
        <v>3758</v>
      </c>
      <c r="M428" s="5">
        <v>140</v>
      </c>
      <c r="N428" s="5">
        <v>144</v>
      </c>
    </row>
    <row r="429" spans="1:14">
      <c r="A429" s="5">
        <v>2012</v>
      </c>
      <c r="B429" s="49">
        <v>23</v>
      </c>
      <c r="C429" s="53"/>
      <c r="D429" s="5">
        <v>24</v>
      </c>
      <c r="E429" s="5">
        <v>2012</v>
      </c>
      <c r="F429" s="49">
        <v>23</v>
      </c>
      <c r="G429" s="53"/>
      <c r="H429" s="5">
        <v>2012</v>
      </c>
      <c r="I429" s="5">
        <v>26</v>
      </c>
      <c r="J429" s="5">
        <v>23</v>
      </c>
      <c r="K429" s="13"/>
      <c r="L429" s="5">
        <v>2012</v>
      </c>
      <c r="M429" s="5">
        <v>19</v>
      </c>
      <c r="N429" s="5">
        <v>23</v>
      </c>
    </row>
    <row r="430" spans="1:14">
      <c r="A430" s="5">
        <v>4088</v>
      </c>
      <c r="B430" s="49">
        <v>203</v>
      </c>
      <c r="C430" s="53"/>
      <c r="D430" s="5">
        <v>206</v>
      </c>
      <c r="E430" s="5">
        <v>4088</v>
      </c>
      <c r="F430" s="49">
        <v>203</v>
      </c>
      <c r="G430" s="53"/>
      <c r="H430" s="5">
        <v>4088</v>
      </c>
      <c r="I430" s="5">
        <v>1420</v>
      </c>
      <c r="J430" s="5">
        <v>203</v>
      </c>
      <c r="K430" s="13"/>
      <c r="L430" s="5">
        <v>4088</v>
      </c>
      <c r="M430" s="5">
        <v>200</v>
      </c>
      <c r="N430" s="5">
        <v>203</v>
      </c>
    </row>
    <row r="431" spans="1:14">
      <c r="A431" s="5">
        <v>450</v>
      </c>
      <c r="B431" s="49">
        <v>184</v>
      </c>
      <c r="C431" s="53"/>
      <c r="D431" s="5">
        <v>186</v>
      </c>
      <c r="E431" s="5">
        <v>450</v>
      </c>
      <c r="F431" s="49">
        <v>184</v>
      </c>
      <c r="G431" s="53"/>
      <c r="H431" s="5">
        <v>450</v>
      </c>
      <c r="I431" s="5">
        <v>889</v>
      </c>
      <c r="J431" s="5">
        <v>184</v>
      </c>
      <c r="K431" s="13"/>
      <c r="L431" s="5">
        <v>450</v>
      </c>
      <c r="M431" s="5">
        <v>114</v>
      </c>
      <c r="N431" s="5">
        <v>184</v>
      </c>
    </row>
    <row r="432" spans="1:14">
      <c r="A432" s="5">
        <v>8032</v>
      </c>
      <c r="B432" s="49">
        <v>1342</v>
      </c>
      <c r="C432" s="53"/>
      <c r="D432" s="5">
        <v>1411</v>
      </c>
      <c r="E432" s="5">
        <v>8032</v>
      </c>
      <c r="F432" s="49">
        <v>1342</v>
      </c>
      <c r="G432" s="53"/>
      <c r="H432" s="5">
        <v>8032</v>
      </c>
      <c r="I432" s="5">
        <v>8049</v>
      </c>
      <c r="J432" s="5">
        <v>1342</v>
      </c>
      <c r="K432" s="13"/>
      <c r="L432" s="5">
        <v>8032</v>
      </c>
      <c r="M432" s="5">
        <v>865</v>
      </c>
      <c r="N432" s="5">
        <v>1342</v>
      </c>
    </row>
    <row r="433" spans="1:14">
      <c r="A433" s="5">
        <v>5388</v>
      </c>
      <c r="B433" s="49">
        <v>450</v>
      </c>
      <c r="C433" s="53"/>
      <c r="D433" s="5">
        <v>452</v>
      </c>
      <c r="E433" s="5">
        <v>5388</v>
      </c>
      <c r="F433" s="49">
        <v>450</v>
      </c>
      <c r="G433" s="53"/>
      <c r="H433" s="5">
        <v>5388</v>
      </c>
      <c r="I433" s="5">
        <v>2895</v>
      </c>
      <c r="J433" s="5">
        <v>450</v>
      </c>
      <c r="K433" s="13"/>
      <c r="L433" s="5">
        <v>5388</v>
      </c>
      <c r="M433" s="5">
        <v>361</v>
      </c>
      <c r="N433" s="5">
        <v>450</v>
      </c>
    </row>
    <row r="434" spans="1:14">
      <c r="A434" s="5">
        <v>6616</v>
      </c>
      <c r="B434" s="49">
        <v>554</v>
      </c>
      <c r="C434" s="53"/>
      <c r="D434" s="5">
        <v>587</v>
      </c>
      <c r="E434" s="5">
        <v>6616</v>
      </c>
      <c r="F434" s="49">
        <v>554</v>
      </c>
      <c r="G434" s="53"/>
      <c r="H434" s="5">
        <v>6616</v>
      </c>
      <c r="I434" s="5">
        <v>3941</v>
      </c>
      <c r="J434" s="5">
        <v>554</v>
      </c>
      <c r="K434" s="13"/>
      <c r="L434" s="5">
        <v>6616</v>
      </c>
      <c r="M434" s="5">
        <v>472</v>
      </c>
      <c r="N434" s="5">
        <v>554</v>
      </c>
    </row>
    <row r="435" spans="1:14">
      <c r="A435" s="5">
        <v>7984</v>
      </c>
      <c r="B435" s="49">
        <v>1037</v>
      </c>
      <c r="C435" s="53"/>
      <c r="D435" s="5">
        <v>1061</v>
      </c>
      <c r="E435" s="5">
        <v>7984</v>
      </c>
      <c r="F435" s="49">
        <v>1037</v>
      </c>
      <c r="G435" s="53"/>
      <c r="H435" s="5">
        <v>7984</v>
      </c>
      <c r="I435" s="5">
        <v>9614</v>
      </c>
      <c r="J435" s="5">
        <v>1037</v>
      </c>
      <c r="K435" s="13"/>
      <c r="L435" s="5">
        <v>7984</v>
      </c>
      <c r="M435" s="5">
        <v>705</v>
      </c>
      <c r="N435" s="5">
        <v>1037</v>
      </c>
    </row>
    <row r="436" spans="1:14">
      <c r="A436" s="5">
        <v>13184</v>
      </c>
      <c r="B436" s="49">
        <v>1268</v>
      </c>
      <c r="C436" s="53"/>
      <c r="D436" s="5">
        <v>1373</v>
      </c>
      <c r="E436" s="5">
        <v>13184</v>
      </c>
      <c r="F436" s="49">
        <v>1268</v>
      </c>
      <c r="G436" s="53"/>
      <c r="H436" s="5">
        <v>13184</v>
      </c>
      <c r="I436" s="5">
        <v>2106</v>
      </c>
      <c r="J436" s="5">
        <v>1268</v>
      </c>
      <c r="K436" s="13"/>
      <c r="L436" s="5">
        <v>13184</v>
      </c>
      <c r="M436" s="5">
        <v>475</v>
      </c>
      <c r="N436" s="5">
        <v>1268</v>
      </c>
    </row>
    <row r="437" spans="1:14">
      <c r="A437" s="5">
        <v>4830</v>
      </c>
      <c r="B437" s="49">
        <v>71</v>
      </c>
      <c r="C437" s="53"/>
      <c r="D437" s="5">
        <v>103</v>
      </c>
      <c r="E437" s="5">
        <v>4830</v>
      </c>
      <c r="F437" s="49">
        <v>71</v>
      </c>
      <c r="G437" s="53"/>
      <c r="H437" s="5">
        <v>4830</v>
      </c>
      <c r="I437" s="5">
        <v>97</v>
      </c>
      <c r="J437" s="5">
        <v>71</v>
      </c>
      <c r="K437" s="13"/>
      <c r="L437" s="5">
        <v>4830</v>
      </c>
      <c r="M437" s="5">
        <v>92</v>
      </c>
      <c r="N437" s="5">
        <v>71</v>
      </c>
    </row>
    <row r="438" spans="1:14">
      <c r="A438" s="5">
        <v>3730</v>
      </c>
      <c r="B438" s="49">
        <v>528</v>
      </c>
      <c r="C438" s="53"/>
      <c r="D438" s="5">
        <v>560</v>
      </c>
      <c r="E438" s="5">
        <v>3730</v>
      </c>
      <c r="F438" s="49">
        <v>528</v>
      </c>
      <c r="G438" s="53"/>
      <c r="H438" s="5">
        <v>3730</v>
      </c>
      <c r="I438" s="5">
        <v>719</v>
      </c>
      <c r="J438" s="5">
        <v>528</v>
      </c>
      <c r="K438" s="13"/>
      <c r="L438" s="5">
        <v>3730</v>
      </c>
      <c r="M438" s="5">
        <v>363</v>
      </c>
      <c r="N438" s="5">
        <v>528</v>
      </c>
    </row>
    <row r="439" spans="1:14">
      <c r="A439" s="5">
        <v>3466</v>
      </c>
      <c r="B439" s="49">
        <v>526</v>
      </c>
      <c r="C439" s="53"/>
      <c r="D439" s="5">
        <v>546</v>
      </c>
      <c r="E439" s="5">
        <v>3466</v>
      </c>
      <c r="F439" s="49">
        <v>526</v>
      </c>
      <c r="G439" s="53"/>
      <c r="H439" s="5">
        <v>3466</v>
      </c>
      <c r="I439" s="5">
        <v>675</v>
      </c>
      <c r="J439" s="5">
        <v>526</v>
      </c>
      <c r="K439" s="13"/>
      <c r="L439" s="5">
        <v>3466</v>
      </c>
      <c r="M439" s="5">
        <v>379</v>
      </c>
      <c r="N439" s="5">
        <v>526</v>
      </c>
    </row>
    <row r="440" spans="1:14">
      <c r="A440" s="5">
        <v>1008</v>
      </c>
      <c r="B440" s="49">
        <v>9</v>
      </c>
      <c r="C440" s="53"/>
      <c r="D440" s="5">
        <v>9</v>
      </c>
      <c r="E440" s="5">
        <v>1008</v>
      </c>
      <c r="F440" s="49">
        <v>9</v>
      </c>
      <c r="G440" s="53"/>
      <c r="H440" s="5">
        <v>1008</v>
      </c>
      <c r="I440" s="5">
        <v>9</v>
      </c>
      <c r="J440" s="5">
        <v>9</v>
      </c>
      <c r="K440" s="13"/>
      <c r="L440" s="5">
        <v>1008</v>
      </c>
      <c r="M440" s="5">
        <v>9</v>
      </c>
      <c r="N440" s="5">
        <v>9</v>
      </c>
    </row>
    <row r="441" spans="1:14">
      <c r="A441" s="5">
        <v>30720</v>
      </c>
      <c r="B441" s="49">
        <v>1156</v>
      </c>
      <c r="C441" s="53"/>
      <c r="D441" s="5">
        <v>1591</v>
      </c>
      <c r="E441" s="5">
        <v>30720</v>
      </c>
      <c r="F441" s="49">
        <v>1156</v>
      </c>
      <c r="G441" s="53"/>
      <c r="H441" s="5">
        <v>30720</v>
      </c>
      <c r="I441" s="5">
        <v>1926</v>
      </c>
      <c r="J441" s="5">
        <v>1156</v>
      </c>
      <c r="K441" s="13"/>
      <c r="L441" s="5">
        <v>30720</v>
      </c>
      <c r="M441" s="5">
        <v>1292</v>
      </c>
      <c r="N441" s="5">
        <v>1156</v>
      </c>
    </row>
    <row r="442" spans="1:14">
      <c r="A442" s="5">
        <v>3920</v>
      </c>
      <c r="B442" s="49">
        <v>556</v>
      </c>
      <c r="C442" s="53"/>
      <c r="D442" s="5">
        <v>589</v>
      </c>
      <c r="E442" s="5">
        <v>3920</v>
      </c>
      <c r="F442" s="49">
        <v>556</v>
      </c>
      <c r="G442" s="53"/>
      <c r="H442" s="5">
        <v>3920</v>
      </c>
      <c r="I442" s="5">
        <v>715</v>
      </c>
      <c r="J442" s="5">
        <v>556</v>
      </c>
      <c r="K442" s="13"/>
      <c r="L442" s="5">
        <v>3920</v>
      </c>
      <c r="M442" s="5">
        <v>363</v>
      </c>
      <c r="N442" s="5">
        <v>556</v>
      </c>
    </row>
    <row r="443" spans="1:14">
      <c r="A443" s="5">
        <v>3588</v>
      </c>
      <c r="B443" s="49">
        <v>582</v>
      </c>
      <c r="C443" s="53"/>
      <c r="D443" s="5">
        <v>603</v>
      </c>
      <c r="E443" s="5">
        <v>3588</v>
      </c>
      <c r="F443" s="49">
        <v>582</v>
      </c>
      <c r="G443" s="53"/>
      <c r="H443" s="5">
        <v>3588</v>
      </c>
      <c r="I443" s="5">
        <v>795</v>
      </c>
      <c r="J443" s="5">
        <v>582</v>
      </c>
      <c r="K443" s="13"/>
      <c r="L443" s="5">
        <v>3588</v>
      </c>
      <c r="M443" s="5">
        <v>345</v>
      </c>
      <c r="N443" s="5">
        <v>582</v>
      </c>
    </row>
    <row r="444" spans="1:14">
      <c r="A444" s="5">
        <v>3478</v>
      </c>
      <c r="B444" s="49">
        <v>678</v>
      </c>
      <c r="C444" s="53"/>
      <c r="D444" s="5">
        <v>711</v>
      </c>
      <c r="E444" s="5">
        <v>3478</v>
      </c>
      <c r="F444" s="49">
        <v>678</v>
      </c>
      <c r="G444" s="53"/>
      <c r="H444" s="5">
        <v>3478</v>
      </c>
      <c r="I444" s="5">
        <v>926</v>
      </c>
      <c r="J444" s="5">
        <v>678</v>
      </c>
      <c r="K444" s="13"/>
      <c r="L444" s="5">
        <v>3478</v>
      </c>
      <c r="M444" s="5">
        <v>346</v>
      </c>
      <c r="N444" s="5">
        <v>678</v>
      </c>
    </row>
    <row r="445" spans="1:14">
      <c r="A445" s="5">
        <v>10336</v>
      </c>
      <c r="B445" s="49">
        <v>11328</v>
      </c>
      <c r="C445" s="53"/>
      <c r="D445" s="5">
        <v>11452</v>
      </c>
      <c r="E445" s="5">
        <v>10336</v>
      </c>
      <c r="F445" s="49">
        <v>11328</v>
      </c>
      <c r="G445" s="53"/>
      <c r="H445" s="5">
        <v>10336</v>
      </c>
      <c r="I445" s="5">
        <v>18115</v>
      </c>
      <c r="J445" s="5">
        <v>11328</v>
      </c>
      <c r="K445" s="13"/>
      <c r="L445" s="5">
        <v>10336</v>
      </c>
      <c r="M445" s="5">
        <v>1356</v>
      </c>
      <c r="N445" s="5">
        <v>11328</v>
      </c>
    </row>
    <row r="446" spans="1:14">
      <c r="A446" s="5">
        <v>5296</v>
      </c>
      <c r="B446" s="49">
        <v>2300</v>
      </c>
      <c r="C446" s="53"/>
      <c r="D446" s="5">
        <v>2348</v>
      </c>
      <c r="E446" s="5">
        <v>5296</v>
      </c>
      <c r="F446" s="49">
        <v>2300</v>
      </c>
      <c r="G446" s="53"/>
      <c r="H446" s="5">
        <v>5296</v>
      </c>
      <c r="I446" s="5">
        <v>3311</v>
      </c>
      <c r="J446" s="5">
        <v>2300</v>
      </c>
      <c r="K446" s="13"/>
      <c r="L446" s="5">
        <v>5296</v>
      </c>
      <c r="M446" s="5">
        <v>642</v>
      </c>
      <c r="N446" s="5">
        <v>2300</v>
      </c>
    </row>
    <row r="447" spans="1:14">
      <c r="A447" s="5">
        <v>4664</v>
      </c>
      <c r="B447" s="49">
        <v>1819</v>
      </c>
      <c r="C447" s="53"/>
      <c r="D447" s="5">
        <v>1850</v>
      </c>
      <c r="E447" s="5">
        <v>4664</v>
      </c>
      <c r="F447" s="49">
        <v>1819</v>
      </c>
      <c r="G447" s="53"/>
      <c r="H447" s="5">
        <v>4664</v>
      </c>
      <c r="I447" s="5">
        <v>2170</v>
      </c>
      <c r="J447" s="5">
        <v>1819</v>
      </c>
      <c r="K447" s="13"/>
      <c r="L447" s="5">
        <v>4664</v>
      </c>
      <c r="M447" s="5">
        <v>413</v>
      </c>
      <c r="N447" s="5">
        <v>1819</v>
      </c>
    </row>
    <row r="448" spans="1:14">
      <c r="A448" s="5">
        <v>25424</v>
      </c>
      <c r="B448" s="49">
        <v>2127</v>
      </c>
      <c r="C448" s="53"/>
      <c r="D448" s="5">
        <v>2299</v>
      </c>
      <c r="E448" s="5">
        <v>25424</v>
      </c>
      <c r="F448" s="49">
        <v>2127</v>
      </c>
      <c r="G448" s="53"/>
      <c r="H448" s="5">
        <v>25424</v>
      </c>
      <c r="I448" s="5">
        <v>2737</v>
      </c>
      <c r="J448" s="5">
        <v>2127</v>
      </c>
      <c r="K448" s="13"/>
      <c r="L448" s="5">
        <v>25424</v>
      </c>
      <c r="M448" s="5">
        <v>1146</v>
      </c>
      <c r="N448" s="5">
        <v>2127</v>
      </c>
    </row>
    <row r="449" spans="1:14">
      <c r="A449" s="5">
        <v>7632</v>
      </c>
      <c r="B449" s="49">
        <v>1800</v>
      </c>
      <c r="C449" s="53"/>
      <c r="D449" s="5">
        <v>1876</v>
      </c>
      <c r="E449" s="5">
        <v>7632</v>
      </c>
      <c r="F449" s="49">
        <v>1800</v>
      </c>
      <c r="G449" s="53"/>
      <c r="H449" s="5">
        <v>7632</v>
      </c>
      <c r="I449" s="5">
        <v>2654</v>
      </c>
      <c r="J449" s="5">
        <v>1800</v>
      </c>
      <c r="K449" s="13"/>
      <c r="L449" s="5">
        <v>7632</v>
      </c>
      <c r="M449" s="5">
        <v>656</v>
      </c>
      <c r="N449" s="5">
        <v>1800</v>
      </c>
    </row>
    <row r="450" spans="1:14">
      <c r="A450" s="5">
        <v>4716</v>
      </c>
      <c r="B450" s="49">
        <v>1313</v>
      </c>
      <c r="C450" s="53"/>
      <c r="D450" s="5">
        <v>1362</v>
      </c>
      <c r="E450" s="5">
        <v>4716</v>
      </c>
      <c r="F450" s="49">
        <v>1313</v>
      </c>
      <c r="G450" s="53"/>
      <c r="H450" s="5">
        <v>4716</v>
      </c>
      <c r="I450" s="5">
        <v>1652</v>
      </c>
      <c r="J450" s="5">
        <v>1313</v>
      </c>
      <c r="K450" s="13"/>
      <c r="L450" s="5">
        <v>4716</v>
      </c>
      <c r="M450" s="5">
        <v>497</v>
      </c>
      <c r="N450" s="5">
        <v>1313</v>
      </c>
    </row>
    <row r="451" spans="1:14">
      <c r="A451" s="5">
        <v>4764</v>
      </c>
      <c r="B451" s="49">
        <v>1218</v>
      </c>
      <c r="C451" s="53"/>
      <c r="D451" s="5">
        <v>1237</v>
      </c>
      <c r="E451" s="5">
        <v>4764</v>
      </c>
      <c r="F451" s="49">
        <v>1218</v>
      </c>
      <c r="G451" s="53"/>
      <c r="H451" s="5">
        <v>4764</v>
      </c>
      <c r="I451" s="5">
        <v>1526</v>
      </c>
      <c r="J451" s="5">
        <v>1218</v>
      </c>
      <c r="K451" s="13"/>
      <c r="L451" s="5">
        <v>4764</v>
      </c>
      <c r="M451" s="5">
        <v>483</v>
      </c>
      <c r="N451" s="5">
        <v>1218</v>
      </c>
    </row>
    <row r="452" spans="1:14">
      <c r="A452" s="5">
        <v>4528</v>
      </c>
      <c r="B452" s="49">
        <v>1087</v>
      </c>
      <c r="C452" s="53"/>
      <c r="D452" s="5">
        <v>1132</v>
      </c>
      <c r="E452" s="5">
        <v>4528</v>
      </c>
      <c r="F452" s="49">
        <v>1087</v>
      </c>
      <c r="G452" s="53"/>
      <c r="H452" s="5">
        <v>4528</v>
      </c>
      <c r="I452" s="5">
        <v>1380</v>
      </c>
      <c r="J452" s="5">
        <v>1087</v>
      </c>
      <c r="K452" s="13"/>
      <c r="L452" s="5">
        <v>4528</v>
      </c>
      <c r="M452" s="5">
        <v>446</v>
      </c>
      <c r="N452" s="5">
        <v>1087</v>
      </c>
    </row>
    <row r="453" spans="1:14">
      <c r="A453" s="5">
        <v>6260</v>
      </c>
      <c r="B453" s="49">
        <v>1288</v>
      </c>
      <c r="C453" s="53"/>
      <c r="D453" s="5">
        <v>1383</v>
      </c>
      <c r="E453" s="5">
        <v>6260</v>
      </c>
      <c r="F453" s="49">
        <v>1288</v>
      </c>
      <c r="G453" s="53"/>
      <c r="H453" s="5">
        <v>6260</v>
      </c>
      <c r="I453" s="5">
        <v>1834</v>
      </c>
      <c r="J453" s="5">
        <v>1288</v>
      </c>
      <c r="K453" s="13"/>
      <c r="L453" s="5">
        <v>6260</v>
      </c>
      <c r="M453" s="5">
        <v>630</v>
      </c>
      <c r="N453" s="5">
        <v>1288</v>
      </c>
    </row>
    <row r="454" spans="1:14">
      <c r="A454" s="5">
        <v>5640</v>
      </c>
      <c r="B454" s="49">
        <v>1029</v>
      </c>
      <c r="C454" s="53"/>
      <c r="D454" s="5">
        <v>1095</v>
      </c>
      <c r="E454" s="5">
        <v>5640</v>
      </c>
      <c r="F454" s="49">
        <v>1029</v>
      </c>
      <c r="G454" s="53"/>
      <c r="H454" s="5">
        <v>5640</v>
      </c>
      <c r="I454" s="5">
        <v>1422</v>
      </c>
      <c r="J454" s="5">
        <v>1029</v>
      </c>
      <c r="K454" s="13"/>
      <c r="L454" s="5">
        <v>5640</v>
      </c>
      <c r="M454" s="5">
        <v>465</v>
      </c>
      <c r="N454" s="5">
        <v>1029</v>
      </c>
    </row>
    <row r="455" spans="1:14">
      <c r="A455" s="5">
        <v>2694</v>
      </c>
      <c r="B455" s="49">
        <v>940</v>
      </c>
      <c r="C455" s="53"/>
      <c r="D455" s="5">
        <v>949</v>
      </c>
      <c r="E455" s="5">
        <v>2694</v>
      </c>
      <c r="F455" s="49">
        <v>940</v>
      </c>
      <c r="G455" s="53"/>
      <c r="H455" s="5">
        <v>2694</v>
      </c>
      <c r="I455" s="5">
        <v>1192</v>
      </c>
      <c r="J455" s="5">
        <v>940</v>
      </c>
      <c r="K455" s="13"/>
      <c r="L455" s="5">
        <v>2694</v>
      </c>
      <c r="M455" s="5">
        <v>398</v>
      </c>
      <c r="N455" s="5">
        <v>940</v>
      </c>
    </row>
    <row r="456" spans="1:14">
      <c r="A456" s="5">
        <v>4560</v>
      </c>
      <c r="B456" s="49">
        <v>2190</v>
      </c>
      <c r="C456" s="53"/>
      <c r="D456" s="5">
        <v>2283</v>
      </c>
      <c r="E456" s="5">
        <v>4560</v>
      </c>
      <c r="F456" s="49">
        <v>2190</v>
      </c>
      <c r="G456" s="53"/>
      <c r="H456" s="5">
        <v>4560</v>
      </c>
      <c r="I456" s="5">
        <v>3400</v>
      </c>
      <c r="J456" s="5">
        <v>2190</v>
      </c>
      <c r="K456" s="13"/>
      <c r="L456" s="5">
        <v>4560</v>
      </c>
      <c r="M456" s="5">
        <v>621</v>
      </c>
      <c r="N456" s="5">
        <v>2190</v>
      </c>
    </row>
    <row r="457" spans="1:14">
      <c r="A457" s="5">
        <v>5348</v>
      </c>
      <c r="B457" s="49">
        <v>1189</v>
      </c>
      <c r="C457" s="53"/>
      <c r="D457" s="5">
        <v>1239</v>
      </c>
      <c r="E457" s="5">
        <v>5348</v>
      </c>
      <c r="F457" s="49">
        <v>1189</v>
      </c>
      <c r="G457" s="53"/>
      <c r="H457" s="5">
        <v>5348</v>
      </c>
      <c r="I457" s="5">
        <v>1612</v>
      </c>
      <c r="J457" s="5">
        <v>1189</v>
      </c>
      <c r="K457" s="13"/>
      <c r="L457" s="5">
        <v>5348</v>
      </c>
      <c r="M457" s="5">
        <v>606</v>
      </c>
      <c r="N457" s="5">
        <v>1189</v>
      </c>
    </row>
    <row r="458" spans="1:14">
      <c r="A458" s="5">
        <v>3578</v>
      </c>
      <c r="B458" s="49">
        <v>994</v>
      </c>
      <c r="C458" s="53"/>
      <c r="D458" s="5">
        <v>1053</v>
      </c>
      <c r="E458" s="5">
        <v>3578</v>
      </c>
      <c r="F458" s="49">
        <v>994</v>
      </c>
      <c r="G458" s="53"/>
      <c r="H458" s="5">
        <v>3578</v>
      </c>
      <c r="I458" s="5">
        <v>1326</v>
      </c>
      <c r="J458" s="5">
        <v>994</v>
      </c>
      <c r="K458" s="13"/>
      <c r="L458" s="5">
        <v>3578</v>
      </c>
      <c r="M458" s="5">
        <v>441</v>
      </c>
      <c r="N458" s="5">
        <v>994</v>
      </c>
    </row>
    <row r="459" spans="1:14">
      <c r="A459" s="5">
        <v>47488</v>
      </c>
      <c r="B459" s="49">
        <v>3586</v>
      </c>
      <c r="C459" s="53"/>
      <c r="D459" s="5">
        <v>4544</v>
      </c>
      <c r="E459" s="5">
        <v>47488</v>
      </c>
      <c r="F459" s="49">
        <v>3586</v>
      </c>
      <c r="G459" s="53"/>
      <c r="H459" s="5">
        <v>47488</v>
      </c>
      <c r="I459" s="5">
        <v>6624</v>
      </c>
      <c r="J459" s="5">
        <v>3586</v>
      </c>
      <c r="K459" s="13"/>
      <c r="L459" s="5">
        <v>47488</v>
      </c>
      <c r="M459" s="5">
        <v>3430</v>
      </c>
      <c r="N459" s="5">
        <v>3586</v>
      </c>
    </row>
    <row r="460" spans="1:14">
      <c r="A460" s="5">
        <v>4884</v>
      </c>
      <c r="B460" s="49">
        <v>1264</v>
      </c>
      <c r="C460" s="53"/>
      <c r="D460" s="5">
        <v>1291</v>
      </c>
      <c r="E460" s="5">
        <v>4884</v>
      </c>
      <c r="F460" s="49">
        <v>1264</v>
      </c>
      <c r="G460" s="53"/>
      <c r="H460" s="5">
        <v>4884</v>
      </c>
      <c r="I460" s="5">
        <v>1878</v>
      </c>
      <c r="J460" s="5">
        <v>1264</v>
      </c>
      <c r="K460" s="13"/>
      <c r="L460" s="5">
        <v>4884</v>
      </c>
      <c r="M460" s="5">
        <v>706</v>
      </c>
      <c r="N460" s="5">
        <v>1264</v>
      </c>
    </row>
    <row r="461" spans="1:14">
      <c r="A461" s="5">
        <v>6964</v>
      </c>
      <c r="B461" s="49">
        <v>1346</v>
      </c>
      <c r="C461" s="53"/>
      <c r="D461" s="5">
        <v>1429</v>
      </c>
      <c r="E461" s="5">
        <v>6964</v>
      </c>
      <c r="F461" s="49">
        <v>1346</v>
      </c>
      <c r="G461" s="53"/>
      <c r="H461" s="5">
        <v>6964</v>
      </c>
      <c r="I461" s="5">
        <v>2022</v>
      </c>
      <c r="J461" s="5">
        <v>1346</v>
      </c>
      <c r="K461" s="13"/>
      <c r="L461" s="5">
        <v>6964</v>
      </c>
      <c r="M461" s="5">
        <v>742</v>
      </c>
      <c r="N461" s="5">
        <v>1346</v>
      </c>
    </row>
    <row r="462" spans="1:14">
      <c r="A462" s="5">
        <v>5696</v>
      </c>
      <c r="B462" s="49">
        <v>1633</v>
      </c>
      <c r="C462" s="53"/>
      <c r="D462" s="5">
        <v>1713</v>
      </c>
      <c r="E462" s="5">
        <v>5696</v>
      </c>
      <c r="F462" s="49">
        <v>1633</v>
      </c>
      <c r="G462" s="53"/>
      <c r="H462" s="5">
        <v>5696</v>
      </c>
      <c r="I462" s="5">
        <v>2493</v>
      </c>
      <c r="J462" s="5">
        <v>1633</v>
      </c>
      <c r="K462" s="13"/>
      <c r="L462" s="5">
        <v>5696</v>
      </c>
      <c r="M462" s="5">
        <v>593</v>
      </c>
      <c r="N462" s="5">
        <v>1633</v>
      </c>
    </row>
    <row r="463" spans="1:14">
      <c r="A463" s="5">
        <v>20608</v>
      </c>
      <c r="B463" s="49">
        <v>2319</v>
      </c>
      <c r="C463" s="53"/>
      <c r="D463" s="5">
        <v>2482</v>
      </c>
      <c r="E463" s="5">
        <v>20608</v>
      </c>
      <c r="F463" s="49">
        <v>2319</v>
      </c>
      <c r="G463" s="53"/>
      <c r="H463" s="5">
        <v>20608</v>
      </c>
      <c r="I463" s="5">
        <v>3412</v>
      </c>
      <c r="J463" s="5">
        <v>2319</v>
      </c>
      <c r="K463" s="13"/>
      <c r="L463" s="5">
        <v>20608</v>
      </c>
      <c r="M463" s="5">
        <v>1034</v>
      </c>
      <c r="N463" s="5">
        <v>2319</v>
      </c>
    </row>
    <row r="464" spans="1:14">
      <c r="A464" s="5">
        <v>4280</v>
      </c>
      <c r="B464" s="49">
        <v>1115</v>
      </c>
      <c r="C464" s="53"/>
      <c r="D464" s="5">
        <v>1166</v>
      </c>
      <c r="E464" s="5">
        <v>4280</v>
      </c>
      <c r="F464" s="49">
        <v>1115</v>
      </c>
      <c r="G464" s="53"/>
      <c r="H464" s="5">
        <v>4280</v>
      </c>
      <c r="I464" s="5">
        <v>1441</v>
      </c>
      <c r="J464" s="5">
        <v>1115</v>
      </c>
      <c r="K464" s="13"/>
      <c r="L464" s="5">
        <v>4280</v>
      </c>
      <c r="M464" s="5">
        <v>583</v>
      </c>
      <c r="N464" s="5">
        <v>1115</v>
      </c>
    </row>
    <row r="465" spans="1:14">
      <c r="A465" s="5">
        <v>3370</v>
      </c>
      <c r="B465" s="49">
        <v>923</v>
      </c>
      <c r="C465" s="53"/>
      <c r="D465" s="5">
        <v>949</v>
      </c>
      <c r="E465" s="5">
        <v>3370</v>
      </c>
      <c r="F465" s="49">
        <v>923</v>
      </c>
      <c r="G465" s="53"/>
      <c r="H465" s="5">
        <v>3370</v>
      </c>
      <c r="I465" s="5">
        <v>1116</v>
      </c>
      <c r="J465" s="5">
        <v>923</v>
      </c>
      <c r="K465" s="13"/>
      <c r="L465" s="5">
        <v>3370</v>
      </c>
      <c r="M465" s="5">
        <v>447</v>
      </c>
      <c r="N465" s="5">
        <v>923</v>
      </c>
    </row>
    <row r="466" spans="1:14">
      <c r="A466" s="5">
        <v>13560</v>
      </c>
      <c r="B466" s="49">
        <v>1071</v>
      </c>
      <c r="C466" s="53"/>
      <c r="D466" s="5">
        <v>1188</v>
      </c>
      <c r="E466" s="5">
        <v>13560</v>
      </c>
      <c r="F466" s="49">
        <v>1071</v>
      </c>
      <c r="G466" s="53"/>
      <c r="H466" s="5">
        <v>13560</v>
      </c>
      <c r="I466" s="5">
        <v>1410</v>
      </c>
      <c r="J466" s="5">
        <v>1071</v>
      </c>
      <c r="K466" s="13"/>
      <c r="L466" s="5">
        <v>13560</v>
      </c>
      <c r="M466" s="5">
        <v>677</v>
      </c>
      <c r="N466" s="5">
        <v>1071</v>
      </c>
    </row>
    <row r="467" spans="1:14">
      <c r="A467" s="5">
        <v>13312</v>
      </c>
      <c r="B467" s="49">
        <v>1401</v>
      </c>
      <c r="C467" s="53"/>
      <c r="D467" s="5">
        <v>1573</v>
      </c>
      <c r="E467" s="5">
        <v>13312</v>
      </c>
      <c r="F467" s="49">
        <v>1401</v>
      </c>
      <c r="G467" s="53"/>
      <c r="H467" s="5">
        <v>13312</v>
      </c>
      <c r="I467" s="5">
        <v>2110</v>
      </c>
      <c r="J467" s="5">
        <v>1401</v>
      </c>
      <c r="K467" s="13"/>
      <c r="L467" s="5">
        <v>13312</v>
      </c>
      <c r="M467" s="5">
        <v>1052</v>
      </c>
      <c r="N467" s="5">
        <v>1401</v>
      </c>
    </row>
    <row r="468" spans="1:14">
      <c r="A468" s="5">
        <v>6672</v>
      </c>
      <c r="B468" s="49">
        <v>1175</v>
      </c>
      <c r="C468" s="53"/>
      <c r="D468" s="5">
        <v>1245</v>
      </c>
      <c r="E468" s="5">
        <v>6672</v>
      </c>
      <c r="F468" s="49">
        <v>1175</v>
      </c>
      <c r="G468" s="53"/>
      <c r="H468" s="5">
        <v>6672</v>
      </c>
      <c r="I468" s="5">
        <v>1725</v>
      </c>
      <c r="J468" s="5">
        <v>1175</v>
      </c>
      <c r="K468" s="13"/>
      <c r="L468" s="5">
        <v>6672</v>
      </c>
      <c r="M468" s="5">
        <v>729</v>
      </c>
      <c r="N468" s="5">
        <v>1175</v>
      </c>
    </row>
    <row r="469" spans="1:14">
      <c r="A469" s="5">
        <v>8460</v>
      </c>
      <c r="B469" s="49">
        <v>381</v>
      </c>
      <c r="C469" s="53"/>
      <c r="D469" s="5">
        <v>448</v>
      </c>
      <c r="E469" s="5">
        <v>8460</v>
      </c>
      <c r="F469" s="49">
        <v>381</v>
      </c>
      <c r="G469" s="53"/>
      <c r="H469" s="5">
        <v>8460</v>
      </c>
      <c r="I469" s="5">
        <v>505</v>
      </c>
      <c r="J469" s="5">
        <v>381</v>
      </c>
      <c r="K469" s="13"/>
      <c r="L469" s="5">
        <v>8460</v>
      </c>
      <c r="M469" s="5">
        <v>392</v>
      </c>
      <c r="N469" s="5">
        <v>381</v>
      </c>
    </row>
    <row r="470" spans="1:14">
      <c r="A470" s="5">
        <v>4880</v>
      </c>
      <c r="B470" s="49">
        <v>1002</v>
      </c>
      <c r="C470" s="53"/>
      <c r="D470" s="5">
        <v>1066</v>
      </c>
      <c r="E470" s="5">
        <v>4880</v>
      </c>
      <c r="F470" s="49">
        <v>1002</v>
      </c>
      <c r="G470" s="53"/>
      <c r="H470" s="5">
        <v>4880</v>
      </c>
      <c r="I470" s="5">
        <v>1336</v>
      </c>
      <c r="J470" s="5">
        <v>1002</v>
      </c>
      <c r="K470" s="13"/>
      <c r="L470" s="5">
        <v>4880</v>
      </c>
      <c r="M470" s="5">
        <v>570</v>
      </c>
      <c r="N470" s="5">
        <v>1002</v>
      </c>
    </row>
    <row r="471" spans="1:14">
      <c r="A471" s="5">
        <v>4232</v>
      </c>
      <c r="B471" s="49">
        <v>837</v>
      </c>
      <c r="C471" s="53"/>
      <c r="D471" s="5">
        <v>857</v>
      </c>
      <c r="E471" s="5">
        <v>4232</v>
      </c>
      <c r="F471" s="49">
        <v>837</v>
      </c>
      <c r="G471" s="53"/>
      <c r="H471" s="5">
        <v>4232</v>
      </c>
      <c r="I471" s="5">
        <v>1020</v>
      </c>
      <c r="J471" s="5">
        <v>837</v>
      </c>
      <c r="K471" s="13"/>
      <c r="L471" s="5">
        <v>4232</v>
      </c>
      <c r="M471" s="5">
        <v>466</v>
      </c>
      <c r="N471" s="5">
        <v>837</v>
      </c>
    </row>
    <row r="472" spans="1:14">
      <c r="A472" s="5">
        <v>4736</v>
      </c>
      <c r="B472" s="49">
        <v>944</v>
      </c>
      <c r="C472" s="53"/>
      <c r="D472" s="5">
        <v>1004</v>
      </c>
      <c r="E472" s="5">
        <v>4736</v>
      </c>
      <c r="F472" s="49">
        <v>944</v>
      </c>
      <c r="G472" s="53"/>
      <c r="H472" s="5">
        <v>4736</v>
      </c>
      <c r="I472" s="5">
        <v>1226</v>
      </c>
      <c r="J472" s="5">
        <v>944</v>
      </c>
      <c r="K472" s="13"/>
      <c r="L472" s="5">
        <v>4736</v>
      </c>
      <c r="M472" s="5">
        <v>576</v>
      </c>
      <c r="N472" s="5">
        <v>944</v>
      </c>
    </row>
    <row r="473" spans="1:14">
      <c r="A473" s="5">
        <v>3672</v>
      </c>
      <c r="B473" s="49">
        <v>1479</v>
      </c>
      <c r="C473" s="53"/>
      <c r="D473" s="5">
        <v>1512</v>
      </c>
      <c r="E473" s="5">
        <v>3672</v>
      </c>
      <c r="F473" s="49">
        <v>1479</v>
      </c>
      <c r="G473" s="53"/>
      <c r="H473" s="5">
        <v>3672</v>
      </c>
      <c r="I473" s="5">
        <v>1837</v>
      </c>
      <c r="J473" s="5">
        <v>1479</v>
      </c>
      <c r="K473" s="13"/>
      <c r="L473" s="5">
        <v>3672</v>
      </c>
      <c r="M473" s="5">
        <v>497</v>
      </c>
      <c r="N473" s="5">
        <v>1479</v>
      </c>
    </row>
    <row r="474" spans="1:14">
      <c r="A474" s="5">
        <v>3546</v>
      </c>
      <c r="B474" s="49">
        <v>1143</v>
      </c>
      <c r="C474" s="53"/>
      <c r="D474" s="5">
        <v>1179</v>
      </c>
      <c r="E474" s="5">
        <v>3546</v>
      </c>
      <c r="F474" s="49">
        <v>1143</v>
      </c>
      <c r="G474" s="53"/>
      <c r="H474" s="5">
        <v>3546</v>
      </c>
      <c r="I474" s="5">
        <v>1452</v>
      </c>
      <c r="J474" s="5">
        <v>1143</v>
      </c>
      <c r="K474" s="13"/>
      <c r="L474" s="5">
        <v>3546</v>
      </c>
      <c r="M474" s="5">
        <v>420</v>
      </c>
      <c r="N474" s="5">
        <v>1143</v>
      </c>
    </row>
    <row r="475" spans="1:14">
      <c r="A475" s="5">
        <v>34352</v>
      </c>
      <c r="B475" s="49">
        <v>2288</v>
      </c>
      <c r="C475" s="53"/>
      <c r="D475" s="5">
        <v>2728</v>
      </c>
      <c r="E475" s="5">
        <v>34352</v>
      </c>
      <c r="F475" s="49">
        <v>2288</v>
      </c>
      <c r="G475" s="53"/>
      <c r="H475" s="5">
        <v>34352</v>
      </c>
      <c r="I475" s="5">
        <v>3183</v>
      </c>
      <c r="J475" s="5">
        <v>2288</v>
      </c>
      <c r="K475" s="13"/>
      <c r="L475" s="5">
        <v>34352</v>
      </c>
      <c r="M475" s="5">
        <v>2021</v>
      </c>
      <c r="N475" s="5">
        <v>2288</v>
      </c>
    </row>
    <row r="476" spans="1:14">
      <c r="A476" s="5">
        <v>8176</v>
      </c>
      <c r="B476" s="49">
        <v>496</v>
      </c>
      <c r="C476" s="53"/>
      <c r="D476" s="5">
        <v>572</v>
      </c>
      <c r="E476" s="5">
        <v>8176</v>
      </c>
      <c r="F476" s="49">
        <v>496</v>
      </c>
      <c r="G476" s="53"/>
      <c r="H476" s="5">
        <v>8176</v>
      </c>
      <c r="I476" s="5">
        <v>581</v>
      </c>
      <c r="J476" s="5">
        <v>496</v>
      </c>
      <c r="K476" s="13"/>
      <c r="L476" s="5">
        <v>8176</v>
      </c>
      <c r="M476" s="5">
        <v>167</v>
      </c>
      <c r="N476" s="5">
        <v>496</v>
      </c>
    </row>
    <row r="477" spans="1:14">
      <c r="A477" s="5">
        <v>3098</v>
      </c>
      <c r="B477" s="49">
        <v>1099</v>
      </c>
      <c r="C477" s="53"/>
      <c r="D477" s="5">
        <v>1141</v>
      </c>
      <c r="E477" s="5">
        <v>3098</v>
      </c>
      <c r="F477" s="49">
        <v>1099</v>
      </c>
      <c r="G477" s="53"/>
      <c r="H477" s="5">
        <v>3098</v>
      </c>
      <c r="I477" s="5">
        <v>1461</v>
      </c>
      <c r="J477" s="5">
        <v>1099</v>
      </c>
      <c r="K477" s="13"/>
      <c r="L477" s="5">
        <v>3098</v>
      </c>
      <c r="M477" s="5">
        <v>483</v>
      </c>
      <c r="N477" s="5">
        <v>1099</v>
      </c>
    </row>
    <row r="478" spans="1:14">
      <c r="A478" s="5">
        <v>3788</v>
      </c>
      <c r="B478" s="49">
        <v>1078</v>
      </c>
      <c r="C478" s="53"/>
      <c r="D478" s="5">
        <v>1117</v>
      </c>
      <c r="E478" s="5">
        <v>3788</v>
      </c>
      <c r="F478" s="49">
        <v>1078</v>
      </c>
      <c r="G478" s="53"/>
      <c r="H478" s="5">
        <v>3788</v>
      </c>
      <c r="I478" s="5">
        <v>1427</v>
      </c>
      <c r="J478" s="5">
        <v>1078</v>
      </c>
      <c r="K478" s="13"/>
      <c r="L478" s="5">
        <v>3788</v>
      </c>
      <c r="M478" s="5">
        <v>487</v>
      </c>
      <c r="N478" s="5">
        <v>1078</v>
      </c>
    </row>
    <row r="479" spans="1:14">
      <c r="A479" s="5">
        <v>5124</v>
      </c>
      <c r="B479" s="49">
        <v>1635</v>
      </c>
      <c r="C479" s="53"/>
      <c r="D479" s="5">
        <v>1762</v>
      </c>
      <c r="E479" s="5">
        <v>5124</v>
      </c>
      <c r="F479" s="49">
        <v>1635</v>
      </c>
      <c r="G479" s="53"/>
      <c r="H479" s="5">
        <v>5124</v>
      </c>
      <c r="I479" s="5">
        <v>2741</v>
      </c>
      <c r="J479" s="5">
        <v>1635</v>
      </c>
      <c r="K479" s="13"/>
      <c r="L479" s="5">
        <v>5124</v>
      </c>
      <c r="M479" s="5">
        <v>722</v>
      </c>
      <c r="N479" s="5">
        <v>1635</v>
      </c>
    </row>
    <row r="480" spans="1:14">
      <c r="A480" s="5">
        <v>3804</v>
      </c>
      <c r="B480" s="49">
        <v>63</v>
      </c>
      <c r="C480" s="53"/>
      <c r="D480" s="5">
        <v>66</v>
      </c>
      <c r="E480" s="5">
        <v>3804</v>
      </c>
      <c r="F480" s="49">
        <v>63</v>
      </c>
      <c r="G480" s="53"/>
      <c r="H480" s="5">
        <v>3804</v>
      </c>
      <c r="I480" s="5">
        <v>70</v>
      </c>
      <c r="J480" s="5">
        <v>63</v>
      </c>
      <c r="K480" s="13"/>
      <c r="L480" s="5">
        <v>3804</v>
      </c>
      <c r="M480" s="5">
        <v>59</v>
      </c>
      <c r="N480" s="5">
        <v>63</v>
      </c>
    </row>
    <row r="481" spans="1:14">
      <c r="A481" s="5">
        <v>11328</v>
      </c>
      <c r="B481" s="49">
        <v>2833</v>
      </c>
      <c r="C481" s="53"/>
      <c r="D481" s="5">
        <v>2969</v>
      </c>
      <c r="E481" s="5">
        <v>11328</v>
      </c>
      <c r="F481" s="49">
        <v>2833</v>
      </c>
      <c r="G481" s="53"/>
      <c r="H481" s="5">
        <v>11328</v>
      </c>
      <c r="I481" s="5">
        <v>3645</v>
      </c>
      <c r="J481" s="5">
        <v>2833</v>
      </c>
      <c r="K481" s="13"/>
      <c r="L481" s="5">
        <v>11328</v>
      </c>
      <c r="M481" s="5">
        <v>801</v>
      </c>
      <c r="N481" s="5">
        <v>2833</v>
      </c>
    </row>
    <row r="482" spans="1:14">
      <c r="A482" s="5">
        <v>3412</v>
      </c>
      <c r="B482" s="49">
        <v>1058</v>
      </c>
      <c r="C482" s="53"/>
      <c r="D482" s="5">
        <v>1096</v>
      </c>
      <c r="E482" s="5">
        <v>3412</v>
      </c>
      <c r="F482" s="49">
        <v>1058</v>
      </c>
      <c r="G482" s="53"/>
      <c r="H482" s="5">
        <v>3412</v>
      </c>
      <c r="I482" s="5">
        <v>1399</v>
      </c>
      <c r="J482" s="5">
        <v>1058</v>
      </c>
      <c r="K482" s="13"/>
      <c r="L482" s="5">
        <v>3412</v>
      </c>
      <c r="M482" s="5">
        <v>453</v>
      </c>
      <c r="N482" s="5">
        <v>1058</v>
      </c>
    </row>
    <row r="483" spans="1:14">
      <c r="A483" s="5">
        <v>3068</v>
      </c>
      <c r="B483" s="49">
        <v>1023</v>
      </c>
      <c r="C483" s="53"/>
      <c r="D483" s="5">
        <v>1062</v>
      </c>
      <c r="E483" s="5">
        <v>3068</v>
      </c>
      <c r="F483" s="49">
        <v>1023</v>
      </c>
      <c r="G483" s="53"/>
      <c r="H483" s="5">
        <v>3068</v>
      </c>
      <c r="I483" s="5">
        <v>1348</v>
      </c>
      <c r="J483" s="5">
        <v>1023</v>
      </c>
      <c r="K483" s="13"/>
      <c r="L483" s="5">
        <v>3068</v>
      </c>
      <c r="M483" s="5">
        <v>437</v>
      </c>
      <c r="N483" s="5">
        <v>1023</v>
      </c>
    </row>
    <row r="484" spans="1:14">
      <c r="A484" s="5">
        <v>3996</v>
      </c>
      <c r="B484" s="49">
        <v>59</v>
      </c>
      <c r="C484" s="53"/>
      <c r="D484" s="5">
        <v>66</v>
      </c>
      <c r="E484" s="5">
        <v>3996</v>
      </c>
      <c r="F484" s="49">
        <v>59</v>
      </c>
      <c r="G484" s="53"/>
      <c r="H484" s="5">
        <v>3996</v>
      </c>
      <c r="I484" s="5">
        <v>71</v>
      </c>
      <c r="J484" s="5">
        <v>59</v>
      </c>
      <c r="K484" s="13"/>
      <c r="L484" s="5">
        <v>3996</v>
      </c>
      <c r="M484" s="5">
        <v>58</v>
      </c>
      <c r="N484" s="5">
        <v>59</v>
      </c>
    </row>
    <row r="485" spans="1:14">
      <c r="A485" s="5">
        <v>3094</v>
      </c>
      <c r="B485" s="49">
        <v>993</v>
      </c>
      <c r="C485" s="53"/>
      <c r="D485" s="5">
        <v>1020</v>
      </c>
      <c r="E485" s="5">
        <v>3094</v>
      </c>
      <c r="F485" s="49">
        <v>993</v>
      </c>
      <c r="G485" s="53"/>
      <c r="H485" s="5">
        <v>3094</v>
      </c>
      <c r="I485" s="5">
        <v>1243</v>
      </c>
      <c r="J485" s="5">
        <v>993</v>
      </c>
      <c r="K485" s="13"/>
      <c r="L485" s="5">
        <v>3094</v>
      </c>
      <c r="M485" s="5">
        <v>440</v>
      </c>
      <c r="N485" s="5">
        <v>993</v>
      </c>
    </row>
    <row r="486" spans="1:14">
      <c r="A486" s="5">
        <v>2842</v>
      </c>
      <c r="B486" s="49">
        <v>937</v>
      </c>
      <c r="C486" s="53"/>
      <c r="D486" s="5">
        <v>957</v>
      </c>
      <c r="E486" s="5">
        <v>2842</v>
      </c>
      <c r="F486" s="49">
        <v>937</v>
      </c>
      <c r="G486" s="53"/>
      <c r="H486" s="5">
        <v>2842</v>
      </c>
      <c r="I486" s="5">
        <v>1153</v>
      </c>
      <c r="J486" s="5">
        <v>937</v>
      </c>
      <c r="K486" s="13"/>
      <c r="L486" s="5">
        <v>2842</v>
      </c>
      <c r="M486" s="5">
        <v>393</v>
      </c>
      <c r="N486" s="5">
        <v>937</v>
      </c>
    </row>
    <row r="487" spans="1:14">
      <c r="A487" s="5">
        <v>4876</v>
      </c>
      <c r="B487" s="49">
        <v>1271</v>
      </c>
      <c r="C487" s="53"/>
      <c r="D487" s="5">
        <v>1407</v>
      </c>
      <c r="E487" s="5">
        <v>4876</v>
      </c>
      <c r="F487" s="49">
        <v>1271</v>
      </c>
      <c r="G487" s="53"/>
      <c r="H487" s="5">
        <v>4876</v>
      </c>
      <c r="I487" s="5">
        <v>2007</v>
      </c>
      <c r="J487" s="5">
        <v>1271</v>
      </c>
      <c r="K487" s="13"/>
      <c r="L487" s="5">
        <v>4876</v>
      </c>
      <c r="M487" s="5">
        <v>660</v>
      </c>
      <c r="N487" s="5">
        <v>1271</v>
      </c>
    </row>
    <row r="488" spans="1:14">
      <c r="A488" s="5">
        <v>2820</v>
      </c>
      <c r="B488" s="49">
        <v>938</v>
      </c>
      <c r="C488" s="53"/>
      <c r="D488" s="5">
        <v>975</v>
      </c>
      <c r="E488" s="5">
        <v>2820</v>
      </c>
      <c r="F488" s="49">
        <v>938</v>
      </c>
      <c r="G488" s="53"/>
      <c r="H488" s="5">
        <v>2820</v>
      </c>
      <c r="I488" s="5">
        <v>1278</v>
      </c>
      <c r="J488" s="5">
        <v>938</v>
      </c>
      <c r="K488" s="13"/>
      <c r="L488" s="5">
        <v>2820</v>
      </c>
      <c r="M488" s="5">
        <v>432</v>
      </c>
      <c r="N488" s="5">
        <v>938</v>
      </c>
    </row>
    <row r="489" spans="1:14">
      <c r="A489" s="5">
        <v>3300</v>
      </c>
      <c r="B489" s="49">
        <v>911</v>
      </c>
      <c r="C489" s="53"/>
      <c r="D489" s="5">
        <v>951</v>
      </c>
      <c r="E489" s="5">
        <v>3300</v>
      </c>
      <c r="F489" s="49">
        <v>911</v>
      </c>
      <c r="G489" s="53"/>
      <c r="H489" s="5">
        <v>3300</v>
      </c>
      <c r="I489" s="5">
        <v>1237</v>
      </c>
      <c r="J489" s="5">
        <v>911</v>
      </c>
      <c r="K489" s="13"/>
      <c r="L489" s="5">
        <v>3300</v>
      </c>
      <c r="M489" s="5">
        <v>431</v>
      </c>
      <c r="N489" s="5">
        <v>911</v>
      </c>
    </row>
    <row r="490" spans="1:14">
      <c r="A490" s="5">
        <v>3502</v>
      </c>
      <c r="B490" s="49">
        <v>901</v>
      </c>
      <c r="C490" s="53"/>
      <c r="D490" s="5">
        <v>956</v>
      </c>
      <c r="E490" s="5">
        <v>3502</v>
      </c>
      <c r="F490" s="49">
        <v>901</v>
      </c>
      <c r="G490" s="53"/>
      <c r="H490" s="5">
        <v>3502</v>
      </c>
      <c r="I490" s="5">
        <v>1140</v>
      </c>
      <c r="J490" s="5">
        <v>901</v>
      </c>
      <c r="K490" s="13"/>
      <c r="L490" s="5">
        <v>3502</v>
      </c>
      <c r="M490" s="5">
        <v>437</v>
      </c>
      <c r="N490" s="5">
        <v>901</v>
      </c>
    </row>
    <row r="491" spans="1:14">
      <c r="A491" s="5">
        <v>10720</v>
      </c>
      <c r="B491" s="49">
        <v>655</v>
      </c>
      <c r="C491" s="53"/>
      <c r="D491" s="5">
        <v>753</v>
      </c>
      <c r="E491" s="5">
        <v>10720</v>
      </c>
      <c r="F491" s="49">
        <v>655</v>
      </c>
      <c r="G491" s="53"/>
      <c r="H491" s="5">
        <v>10720</v>
      </c>
      <c r="I491" s="5">
        <v>763</v>
      </c>
      <c r="J491" s="5">
        <v>655</v>
      </c>
      <c r="K491" s="13"/>
      <c r="L491" s="5">
        <v>10720</v>
      </c>
      <c r="M491" s="5">
        <v>220</v>
      </c>
      <c r="N491" s="5">
        <v>655</v>
      </c>
    </row>
    <row r="492" spans="1:14">
      <c r="A492" s="5">
        <v>5348</v>
      </c>
      <c r="B492" s="49">
        <v>1111</v>
      </c>
      <c r="C492" s="53"/>
      <c r="D492" s="5">
        <v>1179</v>
      </c>
      <c r="E492" s="5">
        <v>5348</v>
      </c>
      <c r="F492" s="49">
        <v>1111</v>
      </c>
      <c r="G492" s="53"/>
      <c r="H492" s="5">
        <v>5348</v>
      </c>
      <c r="I492" s="5">
        <v>1632</v>
      </c>
      <c r="J492" s="5">
        <v>1111</v>
      </c>
      <c r="K492" s="13"/>
      <c r="L492" s="5">
        <v>5348</v>
      </c>
      <c r="M492" s="5">
        <v>699</v>
      </c>
      <c r="N492" s="5">
        <v>1111</v>
      </c>
    </row>
    <row r="493" spans="1:14">
      <c r="A493" s="5">
        <v>3230</v>
      </c>
      <c r="B493" s="49">
        <v>756</v>
      </c>
      <c r="C493" s="53"/>
      <c r="D493" s="5">
        <v>810</v>
      </c>
      <c r="E493" s="5">
        <v>3230</v>
      </c>
      <c r="F493" s="49">
        <v>756</v>
      </c>
      <c r="G493" s="53"/>
      <c r="H493" s="5">
        <v>3230</v>
      </c>
      <c r="I493" s="5">
        <v>1003</v>
      </c>
      <c r="J493" s="5">
        <v>756</v>
      </c>
      <c r="K493" s="13"/>
      <c r="L493" s="5">
        <v>3230</v>
      </c>
      <c r="M493" s="5">
        <v>422</v>
      </c>
      <c r="N493" s="5">
        <v>756</v>
      </c>
    </row>
    <row r="494" spans="1:14">
      <c r="A494" s="5">
        <v>2876</v>
      </c>
      <c r="B494" s="49">
        <v>708</v>
      </c>
      <c r="C494" s="53"/>
      <c r="D494" s="5">
        <v>733</v>
      </c>
      <c r="E494" s="5">
        <v>2876</v>
      </c>
      <c r="F494" s="49">
        <v>708</v>
      </c>
      <c r="G494" s="53"/>
      <c r="H494" s="5">
        <v>2876</v>
      </c>
      <c r="I494" s="5">
        <v>985</v>
      </c>
      <c r="J494" s="5">
        <v>708</v>
      </c>
      <c r="K494" s="13"/>
      <c r="L494" s="5">
        <v>2876</v>
      </c>
      <c r="M494" s="5">
        <v>392</v>
      </c>
      <c r="N494" s="5">
        <v>708</v>
      </c>
    </row>
    <row r="495" spans="1:14">
      <c r="A495" s="5">
        <v>2104</v>
      </c>
      <c r="B495" s="49">
        <v>508</v>
      </c>
      <c r="C495" s="53"/>
      <c r="D495" s="5">
        <v>537</v>
      </c>
      <c r="E495" s="5">
        <v>2104</v>
      </c>
      <c r="F495" s="49">
        <v>508</v>
      </c>
      <c r="G495" s="53"/>
      <c r="H495" s="5">
        <v>2104</v>
      </c>
      <c r="I495" s="5">
        <v>687</v>
      </c>
      <c r="J495" s="5">
        <v>508</v>
      </c>
      <c r="K495" s="13"/>
      <c r="L495" s="5">
        <v>2104</v>
      </c>
      <c r="M495" s="5">
        <v>301</v>
      </c>
      <c r="N495" s="5">
        <v>508</v>
      </c>
    </row>
    <row r="496" spans="1:14">
      <c r="A496" s="5">
        <v>2388</v>
      </c>
      <c r="B496" s="49">
        <v>572</v>
      </c>
      <c r="C496" s="53"/>
      <c r="D496" s="5">
        <v>625</v>
      </c>
      <c r="E496" s="5">
        <v>2388</v>
      </c>
      <c r="F496" s="49">
        <v>572</v>
      </c>
      <c r="G496" s="53"/>
      <c r="H496" s="5">
        <v>2388</v>
      </c>
      <c r="I496" s="5">
        <v>795</v>
      </c>
      <c r="J496" s="5">
        <v>572</v>
      </c>
      <c r="K496" s="13"/>
      <c r="L496" s="5">
        <v>2388</v>
      </c>
      <c r="M496" s="5">
        <v>363</v>
      </c>
      <c r="N496" s="5">
        <v>572</v>
      </c>
    </row>
    <row r="497" spans="1:14">
      <c r="A497" s="5">
        <v>2452</v>
      </c>
      <c r="B497" s="49">
        <v>574</v>
      </c>
      <c r="C497" s="53"/>
      <c r="D497" s="5">
        <v>626</v>
      </c>
      <c r="E497" s="5">
        <v>2452</v>
      </c>
      <c r="F497" s="49">
        <v>574</v>
      </c>
      <c r="G497" s="53"/>
      <c r="H497" s="5">
        <v>2452</v>
      </c>
      <c r="I497" s="5">
        <v>832</v>
      </c>
      <c r="J497" s="5">
        <v>574</v>
      </c>
      <c r="K497" s="13"/>
      <c r="L497" s="5">
        <v>2452</v>
      </c>
      <c r="M497" s="5">
        <v>370</v>
      </c>
      <c r="N497" s="5">
        <v>574</v>
      </c>
    </row>
    <row r="498" spans="1:14">
      <c r="A498" s="5">
        <v>2200</v>
      </c>
      <c r="B498" s="49">
        <v>524</v>
      </c>
      <c r="C498" s="53"/>
      <c r="D498" s="5">
        <v>564</v>
      </c>
      <c r="E498" s="5">
        <v>2200</v>
      </c>
      <c r="F498" s="49">
        <v>524</v>
      </c>
      <c r="G498" s="53"/>
      <c r="H498" s="5">
        <v>2200</v>
      </c>
      <c r="I498" s="5">
        <v>743</v>
      </c>
      <c r="J498" s="5">
        <v>524</v>
      </c>
      <c r="K498" s="13"/>
      <c r="L498" s="5">
        <v>2200</v>
      </c>
      <c r="M498" s="5">
        <v>316</v>
      </c>
      <c r="N498" s="5">
        <v>524</v>
      </c>
    </row>
  </sheetData>
  <mergeCells count="4">
    <mergeCell ref="A1:B1"/>
    <mergeCell ref="D1:F1"/>
    <mergeCell ref="H1:J1"/>
    <mergeCell ref="L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48D9-E082-F544-ACD6-94A5C004A4DE}">
  <dimension ref="A1:N498"/>
  <sheetViews>
    <sheetView zoomScale="75" workbookViewId="0">
      <selection activeCell="M12" sqref="M12"/>
    </sheetView>
  </sheetViews>
  <sheetFormatPr baseColWidth="10" defaultRowHeight="16"/>
  <sheetData>
    <row r="1" spans="1:14">
      <c r="A1" s="71" t="s">
        <v>54</v>
      </c>
      <c r="B1" s="72"/>
      <c r="D1" s="71" t="s">
        <v>87</v>
      </c>
      <c r="E1" s="81"/>
      <c r="F1" s="72"/>
      <c r="H1" s="71" t="s">
        <v>86</v>
      </c>
      <c r="I1" s="81"/>
      <c r="J1" s="72"/>
    </row>
    <row r="2" spans="1:14">
      <c r="A2" s="5" t="s">
        <v>4</v>
      </c>
      <c r="B2" s="5" t="s">
        <v>107</v>
      </c>
      <c r="D2" s="5" t="s">
        <v>2</v>
      </c>
      <c r="E2" s="5" t="s">
        <v>4</v>
      </c>
      <c r="F2" s="5" t="s">
        <v>107</v>
      </c>
      <c r="H2" s="5" t="s">
        <v>4</v>
      </c>
      <c r="I2" s="5" t="s">
        <v>7</v>
      </c>
      <c r="J2" s="5" t="s">
        <v>107</v>
      </c>
    </row>
    <row r="3" spans="1:14">
      <c r="A3" s="5">
        <v>159</v>
      </c>
      <c r="B3" s="5">
        <v>109</v>
      </c>
      <c r="D3" s="5">
        <v>178</v>
      </c>
      <c r="E3" s="5">
        <v>159</v>
      </c>
      <c r="F3" s="5">
        <v>109</v>
      </c>
      <c r="H3" s="5">
        <v>159</v>
      </c>
      <c r="I3" s="5">
        <v>119</v>
      </c>
      <c r="J3" s="5">
        <v>109</v>
      </c>
      <c r="L3" s="37">
        <f t="array" ref="L3:M7">LINEST(B3:B498,A3:A498,TRUE,TRUE)</f>
        <v>0.31115985482581904</v>
      </c>
      <c r="M3" s="39">
        <v>360.32971116189862</v>
      </c>
    </row>
    <row r="4" spans="1:14">
      <c r="A4" s="5">
        <v>1674</v>
      </c>
      <c r="B4" s="5">
        <v>1361</v>
      </c>
      <c r="D4" s="5">
        <v>1457</v>
      </c>
      <c r="E4" s="5">
        <v>1674</v>
      </c>
      <c r="F4" s="5">
        <v>1361</v>
      </c>
      <c r="H4" s="5">
        <v>1674</v>
      </c>
      <c r="I4" s="5">
        <v>1108</v>
      </c>
      <c r="J4" s="5">
        <v>1361</v>
      </c>
      <c r="L4" s="31">
        <v>1.4053737411702294E-2</v>
      </c>
      <c r="M4" s="32">
        <v>34.552549500756982</v>
      </c>
    </row>
    <row r="5" spans="1:14">
      <c r="A5" s="5">
        <v>154</v>
      </c>
      <c r="B5" s="5">
        <v>113</v>
      </c>
      <c r="D5" s="5">
        <v>177</v>
      </c>
      <c r="E5" s="5">
        <v>154</v>
      </c>
      <c r="F5" s="5">
        <v>113</v>
      </c>
      <c r="H5" s="5">
        <v>154</v>
      </c>
      <c r="I5" s="5">
        <v>132</v>
      </c>
      <c r="J5" s="5">
        <v>113</v>
      </c>
      <c r="L5" s="31">
        <v>0.49807533742132248</v>
      </c>
      <c r="M5" s="32">
        <v>627.18689689966834</v>
      </c>
    </row>
    <row r="6" spans="1:14">
      <c r="A6" s="5">
        <v>1119</v>
      </c>
      <c r="B6" s="5">
        <v>790</v>
      </c>
      <c r="D6" s="5">
        <v>2211</v>
      </c>
      <c r="E6" s="5">
        <v>1119</v>
      </c>
      <c r="F6" s="5">
        <v>790</v>
      </c>
      <c r="H6" s="5">
        <v>1119</v>
      </c>
      <c r="I6" s="5">
        <v>1386</v>
      </c>
      <c r="J6" s="5">
        <v>790</v>
      </c>
      <c r="L6" s="31">
        <v>490.21145010495417</v>
      </c>
      <c r="M6" s="32">
        <v>494</v>
      </c>
    </row>
    <row r="7" spans="1:14">
      <c r="A7" s="5">
        <v>580</v>
      </c>
      <c r="B7" s="5">
        <v>410</v>
      </c>
      <c r="D7" s="5">
        <v>671</v>
      </c>
      <c r="E7" s="5">
        <v>580</v>
      </c>
      <c r="F7" s="5">
        <v>410</v>
      </c>
      <c r="H7" s="5">
        <v>580</v>
      </c>
      <c r="I7" s="5">
        <v>396</v>
      </c>
      <c r="J7" s="5">
        <v>410</v>
      </c>
      <c r="L7" s="33">
        <v>192831244.51787665</v>
      </c>
      <c r="M7" s="35">
        <v>194321521.39946184</v>
      </c>
    </row>
    <row r="8" spans="1:14">
      <c r="A8" s="5">
        <v>1389</v>
      </c>
      <c r="B8" s="5">
        <v>1073</v>
      </c>
      <c r="D8" s="5">
        <v>1191</v>
      </c>
      <c r="E8" s="5">
        <v>1389</v>
      </c>
      <c r="F8" s="5">
        <v>1073</v>
      </c>
      <c r="H8" s="5">
        <v>1389</v>
      </c>
      <c r="I8" s="5">
        <v>1016</v>
      </c>
      <c r="J8" s="5">
        <v>1073</v>
      </c>
    </row>
    <row r="9" spans="1:14">
      <c r="A9" s="5">
        <v>364</v>
      </c>
      <c r="B9" s="5">
        <v>265</v>
      </c>
      <c r="D9" s="5">
        <v>481</v>
      </c>
      <c r="E9" s="5">
        <v>364</v>
      </c>
      <c r="F9" s="5">
        <v>265</v>
      </c>
      <c r="H9" s="5">
        <v>364</v>
      </c>
      <c r="I9" s="5">
        <v>379</v>
      </c>
      <c r="J9" s="5">
        <v>265</v>
      </c>
    </row>
    <row r="10" spans="1:14">
      <c r="A10" s="5">
        <v>305</v>
      </c>
      <c r="B10" s="5">
        <v>232</v>
      </c>
      <c r="D10" s="5">
        <v>537</v>
      </c>
      <c r="E10" s="5">
        <v>305</v>
      </c>
      <c r="F10" s="5">
        <v>232</v>
      </c>
      <c r="H10" s="5">
        <v>305</v>
      </c>
      <c r="I10" s="5">
        <v>422</v>
      </c>
      <c r="J10" s="5">
        <v>232</v>
      </c>
      <c r="L10" s="37">
        <f t="array" ref="L10:N14">LINEST(F3:F498,D3:E498,TRUE,TRUE)</f>
        <v>4.1815119215014331E-2</v>
      </c>
      <c r="M10" s="38">
        <v>0.81013392459026223</v>
      </c>
      <c r="N10" s="39">
        <v>-6.2408137805313331</v>
      </c>
    </row>
    <row r="11" spans="1:14">
      <c r="A11" s="5">
        <v>1692</v>
      </c>
      <c r="B11" s="5">
        <v>1407</v>
      </c>
      <c r="D11" s="5">
        <v>1530</v>
      </c>
      <c r="E11" s="5">
        <v>1692</v>
      </c>
      <c r="F11" s="5">
        <v>1407</v>
      </c>
      <c r="H11" s="5">
        <v>1692</v>
      </c>
      <c r="I11" s="5">
        <v>1250</v>
      </c>
      <c r="J11" s="5">
        <v>1407</v>
      </c>
      <c r="L11" s="31">
        <v>6.4826723510096303E-3</v>
      </c>
      <c r="M11" s="13">
        <v>1.3176669824596353E-2</v>
      </c>
      <c r="N11" s="32">
        <v>13.174548764791304</v>
      </c>
    </row>
    <row r="12" spans="1:14">
      <c r="A12" s="5">
        <v>250</v>
      </c>
      <c r="B12" s="5">
        <v>183</v>
      </c>
      <c r="D12" s="5">
        <v>280</v>
      </c>
      <c r="E12" s="5">
        <v>250</v>
      </c>
      <c r="F12" s="5">
        <v>183</v>
      </c>
      <c r="H12" s="5">
        <v>250</v>
      </c>
      <c r="I12" s="5">
        <v>199</v>
      </c>
      <c r="J12" s="5">
        <v>183</v>
      </c>
      <c r="L12" s="31">
        <v>0.94209137346919358</v>
      </c>
      <c r="M12" s="13">
        <v>213.25015513490885</v>
      </c>
      <c r="N12" s="32" t="e">
        <v>#N/A</v>
      </c>
    </row>
    <row r="13" spans="1:14">
      <c r="A13" s="5">
        <v>4540</v>
      </c>
      <c r="B13" s="5">
        <v>4100</v>
      </c>
      <c r="D13" s="5">
        <v>4258</v>
      </c>
      <c r="E13" s="5">
        <v>4540</v>
      </c>
      <c r="F13" s="5">
        <v>4100</v>
      </c>
      <c r="H13" s="5">
        <v>4540</v>
      </c>
      <c r="I13" s="5">
        <v>3798</v>
      </c>
      <c r="J13" s="5">
        <v>4100</v>
      </c>
      <c r="L13" s="31">
        <v>4010.2060344431725</v>
      </c>
      <c r="M13" s="13">
        <v>493</v>
      </c>
      <c r="N13" s="32" t="e">
        <v>#N/A</v>
      </c>
    </row>
    <row r="14" spans="1:14">
      <c r="A14" s="5">
        <v>145</v>
      </c>
      <c r="B14" s="5">
        <v>127</v>
      </c>
      <c r="D14" s="5">
        <v>208</v>
      </c>
      <c r="E14" s="5">
        <v>145</v>
      </c>
      <c r="F14" s="5">
        <v>127</v>
      </c>
      <c r="H14" s="5">
        <v>145</v>
      </c>
      <c r="I14" s="5">
        <v>165</v>
      </c>
      <c r="J14" s="5">
        <v>127</v>
      </c>
      <c r="L14" s="33">
        <v>364733280.98546261</v>
      </c>
      <c r="M14" s="34">
        <v>22419484.931875903</v>
      </c>
      <c r="N14" s="35" t="e">
        <v>#N/A</v>
      </c>
    </row>
    <row r="15" spans="1:14">
      <c r="A15" s="5">
        <v>133</v>
      </c>
      <c r="B15" s="5">
        <v>115</v>
      </c>
      <c r="D15" s="5">
        <v>193</v>
      </c>
      <c r="E15" s="5">
        <v>133</v>
      </c>
      <c r="F15" s="5">
        <v>115</v>
      </c>
      <c r="H15" s="5">
        <v>133</v>
      </c>
      <c r="I15" s="5">
        <v>152</v>
      </c>
      <c r="J15" s="5">
        <v>115</v>
      </c>
    </row>
    <row r="16" spans="1:14">
      <c r="A16" s="5">
        <v>168</v>
      </c>
      <c r="B16" s="5">
        <v>134</v>
      </c>
      <c r="D16" s="5">
        <v>249</v>
      </c>
      <c r="E16" s="5">
        <v>168</v>
      </c>
      <c r="F16" s="5">
        <v>134</v>
      </c>
      <c r="H16" s="5">
        <v>168</v>
      </c>
      <c r="I16" s="5">
        <v>183</v>
      </c>
      <c r="J16" s="5">
        <v>134</v>
      </c>
    </row>
    <row r="17" spans="1:14">
      <c r="A17" s="5">
        <v>417</v>
      </c>
      <c r="B17" s="5">
        <v>337</v>
      </c>
      <c r="D17" s="5">
        <v>887</v>
      </c>
      <c r="E17" s="5">
        <v>417</v>
      </c>
      <c r="F17" s="5">
        <v>337</v>
      </c>
      <c r="H17" s="5">
        <v>417</v>
      </c>
      <c r="I17" s="5">
        <v>684</v>
      </c>
      <c r="J17" s="5">
        <v>337</v>
      </c>
      <c r="L17" s="37">
        <f t="array" ref="L17:N21">LINEST(J3:J498,H3:I498,TRUE,TRUE)</f>
        <v>0.87586142149431345</v>
      </c>
      <c r="M17" s="38">
        <v>0.1568034625773074</v>
      </c>
      <c r="N17" s="39">
        <v>42.846236842142275</v>
      </c>
    </row>
    <row r="18" spans="1:14">
      <c r="A18" s="5">
        <v>1425</v>
      </c>
      <c r="B18" s="5">
        <v>1209</v>
      </c>
      <c r="D18" s="5">
        <v>1264</v>
      </c>
      <c r="E18" s="5">
        <v>1425</v>
      </c>
      <c r="F18" s="5">
        <v>1209</v>
      </c>
      <c r="H18" s="5">
        <v>1425</v>
      </c>
      <c r="I18" s="5">
        <v>1162</v>
      </c>
      <c r="J18" s="5">
        <v>1209</v>
      </c>
      <c r="L18" s="31">
        <v>4.0067269611847284E-2</v>
      </c>
      <c r="M18" s="13">
        <v>1.2262093214882978E-2</v>
      </c>
      <c r="N18" s="32">
        <v>28.608050459911524</v>
      </c>
    </row>
    <row r="19" spans="1:14">
      <c r="A19" s="5">
        <v>148</v>
      </c>
      <c r="B19" s="5">
        <v>123</v>
      </c>
      <c r="D19" s="5">
        <v>163</v>
      </c>
      <c r="E19" s="5">
        <v>148</v>
      </c>
      <c r="F19" s="5">
        <v>123</v>
      </c>
      <c r="H19" s="5">
        <v>148</v>
      </c>
      <c r="I19" s="5">
        <v>123</v>
      </c>
      <c r="J19" s="5">
        <v>123</v>
      </c>
      <c r="L19" s="31">
        <v>0.74512134677563624</v>
      </c>
      <c r="M19" s="13">
        <v>447.38812797949294</v>
      </c>
      <c r="N19" s="32" t="e">
        <v>#N/A</v>
      </c>
    </row>
    <row r="20" spans="1:14">
      <c r="A20" s="5">
        <v>1655</v>
      </c>
      <c r="B20" s="5">
        <v>1103</v>
      </c>
      <c r="D20" s="5">
        <v>1706</v>
      </c>
      <c r="E20" s="5">
        <v>1655</v>
      </c>
      <c r="F20" s="5">
        <v>1103</v>
      </c>
      <c r="H20" s="5">
        <v>1655</v>
      </c>
      <c r="I20" s="5">
        <v>1307</v>
      </c>
      <c r="J20" s="5">
        <v>1103</v>
      </c>
      <c r="L20" s="31">
        <v>720.62689305923072</v>
      </c>
      <c r="M20" s="13">
        <v>493</v>
      </c>
      <c r="N20" s="32" t="e">
        <v>#N/A</v>
      </c>
    </row>
    <row r="21" spans="1:14">
      <c r="A21" s="5">
        <v>112</v>
      </c>
      <c r="B21" s="5">
        <v>86</v>
      </c>
      <c r="D21" s="5">
        <v>130</v>
      </c>
      <c r="E21" s="5">
        <v>112</v>
      </c>
      <c r="F21" s="5">
        <v>86</v>
      </c>
      <c r="H21" s="5">
        <v>112</v>
      </c>
      <c r="I21" s="5">
        <v>101</v>
      </c>
      <c r="J21" s="5">
        <v>86</v>
      </c>
      <c r="L21" s="33">
        <v>288475790.3482399</v>
      </c>
      <c r="M21" s="34">
        <v>98676975.569098592</v>
      </c>
      <c r="N21" s="35" t="e">
        <v>#N/A</v>
      </c>
    </row>
    <row r="22" spans="1:14">
      <c r="A22" s="5">
        <v>111</v>
      </c>
      <c r="B22" s="5">
        <v>88</v>
      </c>
      <c r="D22" s="5">
        <v>121</v>
      </c>
      <c r="E22" s="5">
        <v>111</v>
      </c>
      <c r="F22" s="5">
        <v>88</v>
      </c>
      <c r="H22" s="5">
        <v>111</v>
      </c>
      <c r="I22" s="5">
        <v>100</v>
      </c>
      <c r="J22" s="5">
        <v>88</v>
      </c>
    </row>
    <row r="23" spans="1:14">
      <c r="A23" s="5">
        <v>184</v>
      </c>
      <c r="B23" s="5">
        <v>142</v>
      </c>
      <c r="D23" s="5">
        <v>200</v>
      </c>
      <c r="E23" s="5">
        <v>184</v>
      </c>
      <c r="F23" s="5">
        <v>142</v>
      </c>
      <c r="H23" s="5">
        <v>184</v>
      </c>
      <c r="I23" s="5">
        <v>157</v>
      </c>
      <c r="J23" s="5">
        <v>142</v>
      </c>
    </row>
    <row r="24" spans="1:14">
      <c r="A24" s="5">
        <v>20</v>
      </c>
      <c r="B24" s="5">
        <v>15</v>
      </c>
      <c r="D24" s="5">
        <v>15</v>
      </c>
      <c r="E24" s="5">
        <v>20</v>
      </c>
      <c r="F24" s="5">
        <v>15</v>
      </c>
      <c r="H24" s="5">
        <v>20</v>
      </c>
      <c r="I24" s="5">
        <v>15</v>
      </c>
      <c r="J24" s="5">
        <v>15</v>
      </c>
    </row>
    <row r="25" spans="1:14">
      <c r="A25" s="5">
        <v>130</v>
      </c>
      <c r="B25" s="5">
        <v>104</v>
      </c>
      <c r="D25" s="5">
        <v>118</v>
      </c>
      <c r="E25" s="5">
        <v>130</v>
      </c>
      <c r="F25" s="5">
        <v>104</v>
      </c>
      <c r="H25" s="5">
        <v>130</v>
      </c>
      <c r="I25" s="5">
        <v>106</v>
      </c>
      <c r="J25" s="5">
        <v>104</v>
      </c>
    </row>
    <row r="26" spans="1:14">
      <c r="A26" s="5">
        <v>143</v>
      </c>
      <c r="B26" s="5">
        <v>118</v>
      </c>
      <c r="D26" s="5">
        <v>176</v>
      </c>
      <c r="E26" s="5">
        <v>143</v>
      </c>
      <c r="F26" s="5">
        <v>118</v>
      </c>
      <c r="H26" s="5">
        <v>143</v>
      </c>
      <c r="I26" s="5">
        <v>143</v>
      </c>
      <c r="J26" s="5">
        <v>118</v>
      </c>
    </row>
    <row r="27" spans="1:14">
      <c r="A27" s="5">
        <v>1489</v>
      </c>
      <c r="B27" s="5">
        <v>1270</v>
      </c>
      <c r="D27" s="5">
        <v>1341</v>
      </c>
      <c r="E27" s="5">
        <v>1489</v>
      </c>
      <c r="F27" s="5">
        <v>1270</v>
      </c>
      <c r="H27" s="5">
        <v>1489</v>
      </c>
      <c r="I27" s="5">
        <v>995</v>
      </c>
      <c r="J27" s="5">
        <v>1270</v>
      </c>
    </row>
    <row r="28" spans="1:14">
      <c r="A28" s="5">
        <v>1711</v>
      </c>
      <c r="B28" s="5">
        <v>1462</v>
      </c>
      <c r="D28" s="5">
        <v>1521</v>
      </c>
      <c r="E28" s="5">
        <v>1711</v>
      </c>
      <c r="F28" s="5">
        <v>1462</v>
      </c>
      <c r="H28" s="5">
        <v>1711</v>
      </c>
      <c r="I28" s="5">
        <v>1200</v>
      </c>
      <c r="J28" s="5">
        <v>1462</v>
      </c>
    </row>
    <row r="29" spans="1:14">
      <c r="A29" s="5">
        <v>3420</v>
      </c>
      <c r="B29" s="5">
        <v>2531</v>
      </c>
      <c r="D29" s="5">
        <v>2806</v>
      </c>
      <c r="E29" s="5">
        <v>3420</v>
      </c>
      <c r="F29" s="5">
        <v>2531</v>
      </c>
      <c r="H29" s="5">
        <v>3420</v>
      </c>
      <c r="I29" s="5">
        <v>1779</v>
      </c>
      <c r="J29" s="5">
        <v>2531</v>
      </c>
    </row>
    <row r="30" spans="1:14">
      <c r="A30" s="5">
        <v>149</v>
      </c>
      <c r="B30" s="5">
        <v>124</v>
      </c>
      <c r="D30" s="5">
        <v>212</v>
      </c>
      <c r="E30" s="5">
        <v>149</v>
      </c>
      <c r="F30" s="5">
        <v>124</v>
      </c>
      <c r="H30" s="5">
        <v>149</v>
      </c>
      <c r="I30" s="5">
        <v>166</v>
      </c>
      <c r="J30" s="5">
        <v>124</v>
      </c>
    </row>
    <row r="31" spans="1:14">
      <c r="A31" s="5">
        <v>885</v>
      </c>
      <c r="B31" s="5">
        <v>559</v>
      </c>
      <c r="D31" s="5">
        <v>973</v>
      </c>
      <c r="E31" s="5">
        <v>885</v>
      </c>
      <c r="F31" s="5">
        <v>559</v>
      </c>
      <c r="H31" s="5">
        <v>885</v>
      </c>
      <c r="I31" s="5">
        <v>621</v>
      </c>
      <c r="J31" s="5">
        <v>559</v>
      </c>
    </row>
    <row r="32" spans="1:14">
      <c r="A32" s="5">
        <v>1728</v>
      </c>
      <c r="B32" s="5">
        <v>1068</v>
      </c>
      <c r="D32" s="5">
        <v>1141</v>
      </c>
      <c r="E32" s="5">
        <v>1728</v>
      </c>
      <c r="F32" s="5">
        <v>1068</v>
      </c>
      <c r="H32" s="5">
        <v>1728</v>
      </c>
      <c r="I32" s="5">
        <v>559</v>
      </c>
      <c r="J32" s="5">
        <v>1068</v>
      </c>
    </row>
    <row r="33" spans="1:10">
      <c r="A33" s="5">
        <v>501</v>
      </c>
      <c r="B33" s="5">
        <v>306</v>
      </c>
      <c r="D33" s="5">
        <v>385</v>
      </c>
      <c r="E33" s="5">
        <v>501</v>
      </c>
      <c r="F33" s="5">
        <v>306</v>
      </c>
      <c r="H33" s="5">
        <v>501</v>
      </c>
      <c r="I33" s="5">
        <v>273</v>
      </c>
      <c r="J33" s="5">
        <v>306</v>
      </c>
    </row>
    <row r="34" spans="1:10">
      <c r="A34" s="5">
        <v>221</v>
      </c>
      <c r="B34" s="5">
        <v>171</v>
      </c>
      <c r="D34" s="5">
        <v>192</v>
      </c>
      <c r="E34" s="5">
        <v>221</v>
      </c>
      <c r="F34" s="5">
        <v>171</v>
      </c>
      <c r="H34" s="5">
        <v>221</v>
      </c>
      <c r="I34" s="5">
        <v>131</v>
      </c>
      <c r="J34" s="5">
        <v>171</v>
      </c>
    </row>
    <row r="35" spans="1:10">
      <c r="A35" s="5">
        <v>345</v>
      </c>
      <c r="B35" s="5">
        <v>237</v>
      </c>
      <c r="D35" s="5">
        <v>368</v>
      </c>
      <c r="E35" s="5">
        <v>345</v>
      </c>
      <c r="F35" s="5">
        <v>237</v>
      </c>
      <c r="H35" s="5">
        <v>345</v>
      </c>
      <c r="I35" s="5">
        <v>268</v>
      </c>
      <c r="J35" s="5">
        <v>237</v>
      </c>
    </row>
    <row r="36" spans="1:10">
      <c r="A36" s="5">
        <v>247</v>
      </c>
      <c r="B36" s="5">
        <v>185</v>
      </c>
      <c r="D36" s="5">
        <v>268</v>
      </c>
      <c r="E36" s="5">
        <v>247</v>
      </c>
      <c r="F36" s="5">
        <v>185</v>
      </c>
      <c r="H36" s="5">
        <v>247</v>
      </c>
      <c r="I36" s="5">
        <v>194</v>
      </c>
      <c r="J36" s="5">
        <v>185</v>
      </c>
    </row>
    <row r="37" spans="1:10">
      <c r="A37" s="5">
        <v>431</v>
      </c>
      <c r="B37" s="5">
        <v>260</v>
      </c>
      <c r="D37" s="5">
        <v>298</v>
      </c>
      <c r="E37" s="5">
        <v>431</v>
      </c>
      <c r="F37" s="5">
        <v>260</v>
      </c>
      <c r="H37" s="5">
        <v>431</v>
      </c>
      <c r="I37" s="5">
        <v>244</v>
      </c>
      <c r="J37" s="5">
        <v>260</v>
      </c>
    </row>
    <row r="38" spans="1:10">
      <c r="A38" s="5">
        <v>431</v>
      </c>
      <c r="B38" s="5">
        <v>284</v>
      </c>
      <c r="D38" s="5">
        <v>423</v>
      </c>
      <c r="E38" s="5">
        <v>431</v>
      </c>
      <c r="F38" s="5">
        <v>284</v>
      </c>
      <c r="H38" s="5">
        <v>431</v>
      </c>
      <c r="I38" s="5">
        <v>316</v>
      </c>
      <c r="J38" s="5">
        <v>284</v>
      </c>
    </row>
    <row r="39" spans="1:10">
      <c r="A39" s="5">
        <v>226</v>
      </c>
      <c r="B39" s="5">
        <v>168</v>
      </c>
      <c r="D39" s="5">
        <v>252</v>
      </c>
      <c r="E39" s="5">
        <v>226</v>
      </c>
      <c r="F39" s="5">
        <v>168</v>
      </c>
      <c r="H39" s="5">
        <v>226</v>
      </c>
      <c r="I39" s="5">
        <v>199</v>
      </c>
      <c r="J39" s="5">
        <v>168</v>
      </c>
    </row>
    <row r="40" spans="1:10">
      <c r="A40" s="5">
        <v>805</v>
      </c>
      <c r="B40" s="5">
        <v>424</v>
      </c>
      <c r="D40" s="5">
        <v>479</v>
      </c>
      <c r="E40" s="5">
        <v>805</v>
      </c>
      <c r="F40" s="5">
        <v>424</v>
      </c>
      <c r="H40" s="5">
        <v>805</v>
      </c>
      <c r="I40" s="5">
        <v>248</v>
      </c>
      <c r="J40" s="5">
        <v>424</v>
      </c>
    </row>
    <row r="41" spans="1:10">
      <c r="A41" s="5">
        <v>6547</v>
      </c>
      <c r="B41" s="5">
        <v>5202</v>
      </c>
      <c r="D41" s="5">
        <v>5352</v>
      </c>
      <c r="E41" s="5">
        <v>6547</v>
      </c>
      <c r="F41" s="5">
        <v>5202</v>
      </c>
      <c r="H41" s="5">
        <v>6547</v>
      </c>
      <c r="I41" s="5">
        <v>4104</v>
      </c>
      <c r="J41" s="5">
        <v>5202</v>
      </c>
    </row>
    <row r="42" spans="1:10">
      <c r="A42" s="5">
        <v>402</v>
      </c>
      <c r="B42" s="5">
        <v>284</v>
      </c>
      <c r="D42" s="5">
        <v>306</v>
      </c>
      <c r="E42" s="5">
        <v>402</v>
      </c>
      <c r="F42" s="5">
        <v>284</v>
      </c>
      <c r="H42" s="5">
        <v>402</v>
      </c>
      <c r="I42" s="5">
        <v>247</v>
      </c>
      <c r="J42" s="5">
        <v>284</v>
      </c>
    </row>
    <row r="43" spans="1:10">
      <c r="A43" s="5">
        <v>2720</v>
      </c>
      <c r="B43" s="5">
        <v>1912</v>
      </c>
      <c r="D43" s="5">
        <v>2055</v>
      </c>
      <c r="E43" s="5">
        <v>2720</v>
      </c>
      <c r="F43" s="5">
        <v>1912</v>
      </c>
      <c r="H43" s="5">
        <v>2720</v>
      </c>
      <c r="I43" s="5">
        <v>1716</v>
      </c>
      <c r="J43" s="5">
        <v>1912</v>
      </c>
    </row>
    <row r="44" spans="1:10">
      <c r="A44" s="5">
        <v>460</v>
      </c>
      <c r="B44" s="5">
        <v>366</v>
      </c>
      <c r="D44" s="5">
        <v>517</v>
      </c>
      <c r="E44" s="5">
        <v>460</v>
      </c>
      <c r="F44" s="5">
        <v>366</v>
      </c>
      <c r="H44" s="5">
        <v>460</v>
      </c>
      <c r="I44" s="5">
        <v>319</v>
      </c>
      <c r="J44" s="5">
        <v>366</v>
      </c>
    </row>
    <row r="45" spans="1:10">
      <c r="A45" s="5">
        <v>12074</v>
      </c>
      <c r="B45" s="5">
        <v>2079</v>
      </c>
      <c r="D45" s="5">
        <v>2087</v>
      </c>
      <c r="E45" s="5">
        <v>12074</v>
      </c>
      <c r="F45" s="5">
        <v>2079</v>
      </c>
      <c r="H45" s="5">
        <v>12074</v>
      </c>
      <c r="I45" s="5">
        <v>1975</v>
      </c>
      <c r="J45" s="5">
        <v>2079</v>
      </c>
    </row>
    <row r="46" spans="1:10">
      <c r="A46" s="5">
        <v>170</v>
      </c>
      <c r="B46" s="5">
        <v>109</v>
      </c>
      <c r="D46" s="5">
        <v>134</v>
      </c>
      <c r="E46" s="5">
        <v>170</v>
      </c>
      <c r="F46" s="5">
        <v>109</v>
      </c>
      <c r="H46" s="5">
        <v>170</v>
      </c>
      <c r="I46" s="5">
        <v>101</v>
      </c>
      <c r="J46" s="5">
        <v>109</v>
      </c>
    </row>
    <row r="47" spans="1:10">
      <c r="A47" s="5">
        <v>513</v>
      </c>
      <c r="B47" s="5">
        <v>316</v>
      </c>
      <c r="D47" s="5">
        <v>355</v>
      </c>
      <c r="E47" s="5">
        <v>513</v>
      </c>
      <c r="F47" s="5">
        <v>316</v>
      </c>
      <c r="H47" s="5">
        <v>513</v>
      </c>
      <c r="I47" s="5">
        <v>291</v>
      </c>
      <c r="J47" s="5">
        <v>316</v>
      </c>
    </row>
    <row r="48" spans="1:10">
      <c r="A48" s="5">
        <v>223</v>
      </c>
      <c r="B48" s="5">
        <v>158</v>
      </c>
      <c r="D48" s="5">
        <v>206</v>
      </c>
      <c r="E48" s="5">
        <v>223</v>
      </c>
      <c r="F48" s="5">
        <v>158</v>
      </c>
      <c r="H48" s="5">
        <v>223</v>
      </c>
      <c r="I48" s="5">
        <v>138</v>
      </c>
      <c r="J48" s="5">
        <v>158</v>
      </c>
    </row>
    <row r="49" spans="1:10">
      <c r="A49" s="5">
        <v>4802</v>
      </c>
      <c r="B49" s="5">
        <v>3464</v>
      </c>
      <c r="D49" s="5">
        <v>3572</v>
      </c>
      <c r="E49" s="5">
        <v>4802</v>
      </c>
      <c r="F49" s="5">
        <v>3464</v>
      </c>
      <c r="H49" s="5">
        <v>4802</v>
      </c>
      <c r="I49" s="5">
        <v>3014</v>
      </c>
      <c r="J49" s="5">
        <v>3464</v>
      </c>
    </row>
    <row r="50" spans="1:10">
      <c r="A50" s="5">
        <v>126</v>
      </c>
      <c r="B50" s="5">
        <v>83</v>
      </c>
      <c r="D50" s="5">
        <v>97</v>
      </c>
      <c r="E50" s="5">
        <v>126</v>
      </c>
      <c r="F50" s="5">
        <v>83</v>
      </c>
      <c r="H50" s="5">
        <v>126</v>
      </c>
      <c r="I50" s="5">
        <v>77</v>
      </c>
      <c r="J50" s="5">
        <v>83</v>
      </c>
    </row>
    <row r="51" spans="1:10">
      <c r="A51" s="5">
        <v>450</v>
      </c>
      <c r="B51" s="5">
        <v>283</v>
      </c>
      <c r="D51" s="5">
        <v>338</v>
      </c>
      <c r="E51" s="5">
        <v>450</v>
      </c>
      <c r="F51" s="5">
        <v>283</v>
      </c>
      <c r="H51" s="5">
        <v>450</v>
      </c>
      <c r="I51" s="5">
        <v>280</v>
      </c>
      <c r="J51" s="5">
        <v>283</v>
      </c>
    </row>
    <row r="52" spans="1:10">
      <c r="A52" s="5">
        <v>99</v>
      </c>
      <c r="B52" s="5">
        <v>76</v>
      </c>
      <c r="D52" s="5">
        <v>84</v>
      </c>
      <c r="E52" s="5">
        <v>99</v>
      </c>
      <c r="F52" s="5">
        <v>76</v>
      </c>
      <c r="H52" s="5">
        <v>99</v>
      </c>
      <c r="I52" s="5">
        <v>76</v>
      </c>
      <c r="J52" s="5">
        <v>76</v>
      </c>
    </row>
    <row r="53" spans="1:10">
      <c r="A53" s="5">
        <v>95</v>
      </c>
      <c r="B53" s="5">
        <v>65</v>
      </c>
      <c r="D53" s="5">
        <v>108</v>
      </c>
      <c r="E53" s="5">
        <v>95</v>
      </c>
      <c r="F53" s="5">
        <v>65</v>
      </c>
      <c r="H53" s="5">
        <v>95</v>
      </c>
      <c r="I53" s="5">
        <v>77</v>
      </c>
      <c r="J53" s="5">
        <v>65</v>
      </c>
    </row>
    <row r="54" spans="1:10">
      <c r="A54" s="5">
        <v>863</v>
      </c>
      <c r="B54" s="5">
        <v>467</v>
      </c>
      <c r="D54" s="5">
        <v>726</v>
      </c>
      <c r="E54" s="5">
        <v>863</v>
      </c>
      <c r="F54" s="5">
        <v>467</v>
      </c>
      <c r="H54" s="5">
        <v>863</v>
      </c>
      <c r="I54" s="5">
        <v>451</v>
      </c>
      <c r="J54" s="5">
        <v>467</v>
      </c>
    </row>
    <row r="55" spans="1:10">
      <c r="A55" s="5">
        <v>264</v>
      </c>
      <c r="B55" s="5">
        <v>181</v>
      </c>
      <c r="D55" s="5">
        <v>355</v>
      </c>
      <c r="E55" s="5">
        <v>264</v>
      </c>
      <c r="F55" s="5">
        <v>181</v>
      </c>
      <c r="H55" s="5">
        <v>264</v>
      </c>
      <c r="I55" s="5">
        <v>246</v>
      </c>
      <c r="J55" s="5">
        <v>181</v>
      </c>
    </row>
    <row r="56" spans="1:10">
      <c r="A56" s="5">
        <v>401</v>
      </c>
      <c r="B56" s="5">
        <v>182</v>
      </c>
      <c r="D56" s="5">
        <v>237</v>
      </c>
      <c r="E56" s="5">
        <v>401</v>
      </c>
      <c r="F56" s="5">
        <v>182</v>
      </c>
      <c r="H56" s="5">
        <v>401</v>
      </c>
      <c r="I56" s="5">
        <v>201</v>
      </c>
      <c r="J56" s="5">
        <v>182</v>
      </c>
    </row>
    <row r="57" spans="1:10">
      <c r="A57" s="5">
        <v>433</v>
      </c>
      <c r="B57" s="5">
        <v>213</v>
      </c>
      <c r="D57" s="5">
        <v>260</v>
      </c>
      <c r="E57" s="5">
        <v>433</v>
      </c>
      <c r="F57" s="5">
        <v>213</v>
      </c>
      <c r="H57" s="5">
        <v>433</v>
      </c>
      <c r="I57" s="5">
        <v>175</v>
      </c>
      <c r="J57" s="5">
        <v>213</v>
      </c>
    </row>
    <row r="58" spans="1:10">
      <c r="A58" s="5">
        <v>539</v>
      </c>
      <c r="B58" s="5">
        <v>411</v>
      </c>
      <c r="D58" s="5">
        <v>459</v>
      </c>
      <c r="E58" s="5">
        <v>539</v>
      </c>
      <c r="F58" s="5">
        <v>411</v>
      </c>
      <c r="H58" s="5">
        <v>539</v>
      </c>
      <c r="I58" s="5">
        <v>363</v>
      </c>
      <c r="J58" s="5">
        <v>411</v>
      </c>
    </row>
    <row r="59" spans="1:10">
      <c r="A59" s="5">
        <v>301</v>
      </c>
      <c r="B59" s="5">
        <v>204</v>
      </c>
      <c r="D59" s="5">
        <v>343</v>
      </c>
      <c r="E59" s="5">
        <v>301</v>
      </c>
      <c r="F59" s="5">
        <v>204</v>
      </c>
      <c r="H59" s="5">
        <v>301</v>
      </c>
      <c r="I59" s="5">
        <v>240</v>
      </c>
      <c r="J59" s="5">
        <v>204</v>
      </c>
    </row>
    <row r="60" spans="1:10">
      <c r="A60" s="5">
        <v>167</v>
      </c>
      <c r="B60" s="5">
        <v>131</v>
      </c>
      <c r="D60" s="5">
        <v>165</v>
      </c>
      <c r="E60" s="5">
        <v>167</v>
      </c>
      <c r="F60" s="5">
        <v>131</v>
      </c>
      <c r="H60" s="5">
        <v>167</v>
      </c>
      <c r="I60" s="5">
        <v>134</v>
      </c>
      <c r="J60" s="5">
        <v>131</v>
      </c>
    </row>
    <row r="61" spans="1:10">
      <c r="A61" s="5">
        <v>327</v>
      </c>
      <c r="B61" s="5">
        <v>173</v>
      </c>
      <c r="D61" s="5">
        <v>230</v>
      </c>
      <c r="E61" s="5">
        <v>327</v>
      </c>
      <c r="F61" s="5">
        <v>173</v>
      </c>
      <c r="H61" s="5">
        <v>327</v>
      </c>
      <c r="I61" s="5">
        <v>168</v>
      </c>
      <c r="J61" s="5">
        <v>173</v>
      </c>
    </row>
    <row r="62" spans="1:10">
      <c r="A62" s="5">
        <v>487</v>
      </c>
      <c r="B62" s="5">
        <v>304</v>
      </c>
      <c r="D62" s="5">
        <v>421</v>
      </c>
      <c r="E62" s="5">
        <v>487</v>
      </c>
      <c r="F62" s="5">
        <v>304</v>
      </c>
      <c r="H62" s="5">
        <v>487</v>
      </c>
      <c r="I62" s="5">
        <v>263</v>
      </c>
      <c r="J62" s="5">
        <v>304</v>
      </c>
    </row>
    <row r="63" spans="1:10">
      <c r="A63" s="5">
        <v>591</v>
      </c>
      <c r="B63" s="5">
        <v>335</v>
      </c>
      <c r="D63" s="5">
        <v>417</v>
      </c>
      <c r="E63" s="5">
        <v>591</v>
      </c>
      <c r="F63" s="5">
        <v>335</v>
      </c>
      <c r="H63" s="5">
        <v>591</v>
      </c>
      <c r="I63" s="5">
        <v>319</v>
      </c>
      <c r="J63" s="5">
        <v>335</v>
      </c>
    </row>
    <row r="64" spans="1:10">
      <c r="A64" s="5">
        <v>952</v>
      </c>
      <c r="B64" s="5">
        <v>513</v>
      </c>
      <c r="D64" s="5">
        <v>630</v>
      </c>
      <c r="E64" s="5">
        <v>952</v>
      </c>
      <c r="F64" s="5">
        <v>513</v>
      </c>
      <c r="H64" s="5">
        <v>952</v>
      </c>
      <c r="I64" s="5">
        <v>346</v>
      </c>
      <c r="J64" s="5">
        <v>513</v>
      </c>
    </row>
    <row r="65" spans="1:10">
      <c r="A65" s="5">
        <v>1268</v>
      </c>
      <c r="B65" s="5">
        <v>654</v>
      </c>
      <c r="D65" s="5">
        <v>802</v>
      </c>
      <c r="E65" s="5">
        <v>1268</v>
      </c>
      <c r="F65" s="5">
        <v>654</v>
      </c>
      <c r="H65" s="5">
        <v>1268</v>
      </c>
      <c r="I65" s="5">
        <v>408</v>
      </c>
      <c r="J65" s="5">
        <v>654</v>
      </c>
    </row>
    <row r="66" spans="1:10">
      <c r="A66" s="5">
        <v>540</v>
      </c>
      <c r="B66" s="5">
        <v>335</v>
      </c>
      <c r="D66" s="5">
        <v>541</v>
      </c>
      <c r="E66" s="5">
        <v>540</v>
      </c>
      <c r="F66" s="5">
        <v>335</v>
      </c>
      <c r="H66" s="5">
        <v>540</v>
      </c>
      <c r="I66" s="5">
        <v>315</v>
      </c>
      <c r="J66" s="5">
        <v>335</v>
      </c>
    </row>
    <row r="67" spans="1:10">
      <c r="A67" s="5">
        <v>258</v>
      </c>
      <c r="B67" s="5">
        <v>182</v>
      </c>
      <c r="D67" s="5">
        <v>232</v>
      </c>
      <c r="E67" s="5">
        <v>258</v>
      </c>
      <c r="F67" s="5">
        <v>182</v>
      </c>
      <c r="H67" s="5">
        <v>258</v>
      </c>
      <c r="I67" s="5">
        <v>181</v>
      </c>
      <c r="J67" s="5">
        <v>182</v>
      </c>
    </row>
    <row r="68" spans="1:10">
      <c r="A68" s="5">
        <v>641</v>
      </c>
      <c r="B68" s="5">
        <v>298</v>
      </c>
      <c r="D68" s="5">
        <v>356</v>
      </c>
      <c r="E68" s="5">
        <v>641</v>
      </c>
      <c r="F68" s="5">
        <v>298</v>
      </c>
      <c r="H68" s="5">
        <v>641</v>
      </c>
      <c r="I68" s="5">
        <v>280</v>
      </c>
      <c r="J68" s="5">
        <v>298</v>
      </c>
    </row>
    <row r="69" spans="1:10">
      <c r="A69" s="5">
        <v>219</v>
      </c>
      <c r="B69" s="5">
        <v>156</v>
      </c>
      <c r="D69" s="5">
        <v>197</v>
      </c>
      <c r="E69" s="5">
        <v>219</v>
      </c>
      <c r="F69" s="5">
        <v>156</v>
      </c>
      <c r="H69" s="5">
        <v>219</v>
      </c>
      <c r="I69" s="5">
        <v>161</v>
      </c>
      <c r="J69" s="5">
        <v>156</v>
      </c>
    </row>
    <row r="70" spans="1:10">
      <c r="A70" s="5">
        <v>1469</v>
      </c>
      <c r="B70" s="5">
        <v>995</v>
      </c>
      <c r="D70" s="5">
        <v>1576</v>
      </c>
      <c r="E70" s="5">
        <v>1469</v>
      </c>
      <c r="F70" s="5">
        <v>995</v>
      </c>
      <c r="H70" s="5">
        <v>1469</v>
      </c>
      <c r="I70" s="5">
        <v>884</v>
      </c>
      <c r="J70" s="5">
        <v>995</v>
      </c>
    </row>
    <row r="71" spans="1:10">
      <c r="A71" s="5">
        <v>202</v>
      </c>
      <c r="B71" s="5">
        <v>168</v>
      </c>
      <c r="D71" s="5">
        <v>211</v>
      </c>
      <c r="E71" s="5">
        <v>202</v>
      </c>
      <c r="F71" s="5">
        <v>168</v>
      </c>
      <c r="H71" s="5">
        <v>202</v>
      </c>
      <c r="I71" s="5">
        <v>171</v>
      </c>
      <c r="J71" s="5">
        <v>168</v>
      </c>
    </row>
    <row r="72" spans="1:10">
      <c r="A72" s="5">
        <v>512</v>
      </c>
      <c r="B72" s="5">
        <v>288</v>
      </c>
      <c r="D72" s="5">
        <v>360</v>
      </c>
      <c r="E72" s="5">
        <v>512</v>
      </c>
      <c r="F72" s="5">
        <v>288</v>
      </c>
      <c r="H72" s="5">
        <v>512</v>
      </c>
      <c r="I72" s="5">
        <v>275</v>
      </c>
      <c r="J72" s="5">
        <v>288</v>
      </c>
    </row>
    <row r="73" spans="1:10">
      <c r="A73" s="5">
        <v>695</v>
      </c>
      <c r="B73" s="5">
        <v>460</v>
      </c>
      <c r="D73" s="5">
        <v>588</v>
      </c>
      <c r="E73" s="5">
        <v>695</v>
      </c>
      <c r="F73" s="5">
        <v>460</v>
      </c>
      <c r="H73" s="5">
        <v>695</v>
      </c>
      <c r="I73" s="5">
        <v>336</v>
      </c>
      <c r="J73" s="5">
        <v>460</v>
      </c>
    </row>
    <row r="74" spans="1:10">
      <c r="A74" s="5">
        <v>2331</v>
      </c>
      <c r="B74" s="5">
        <v>1735</v>
      </c>
      <c r="D74" s="5">
        <v>2101</v>
      </c>
      <c r="E74" s="5">
        <v>2331</v>
      </c>
      <c r="F74" s="5">
        <v>1735</v>
      </c>
      <c r="H74" s="5">
        <v>2331</v>
      </c>
      <c r="I74" s="5">
        <v>885</v>
      </c>
      <c r="J74" s="5">
        <v>1735</v>
      </c>
    </row>
    <row r="75" spans="1:10">
      <c r="A75" s="5">
        <v>1153</v>
      </c>
      <c r="B75" s="5">
        <v>847</v>
      </c>
      <c r="D75" s="5">
        <v>1006</v>
      </c>
      <c r="E75" s="5">
        <v>1153</v>
      </c>
      <c r="F75" s="5">
        <v>847</v>
      </c>
      <c r="H75" s="5">
        <v>1153</v>
      </c>
      <c r="I75" s="5">
        <v>740</v>
      </c>
      <c r="J75" s="5">
        <v>847</v>
      </c>
    </row>
    <row r="76" spans="1:10">
      <c r="A76" s="5">
        <v>717</v>
      </c>
      <c r="B76" s="5">
        <v>418</v>
      </c>
      <c r="D76" s="5">
        <v>555</v>
      </c>
      <c r="E76" s="5">
        <v>717</v>
      </c>
      <c r="F76" s="5">
        <v>418</v>
      </c>
      <c r="H76" s="5">
        <v>717</v>
      </c>
      <c r="I76" s="5">
        <v>438</v>
      </c>
      <c r="J76" s="5">
        <v>418</v>
      </c>
    </row>
    <row r="77" spans="1:10">
      <c r="A77" s="5">
        <v>667</v>
      </c>
      <c r="B77" s="5">
        <v>458</v>
      </c>
      <c r="D77" s="5">
        <v>517</v>
      </c>
      <c r="E77" s="5">
        <v>667</v>
      </c>
      <c r="F77" s="5">
        <v>458</v>
      </c>
      <c r="H77" s="5">
        <v>667</v>
      </c>
      <c r="I77" s="5">
        <v>447</v>
      </c>
      <c r="J77" s="5">
        <v>458</v>
      </c>
    </row>
    <row r="78" spans="1:10">
      <c r="A78" s="5">
        <v>1341</v>
      </c>
      <c r="B78" s="5">
        <v>808</v>
      </c>
      <c r="D78" s="5">
        <v>1150</v>
      </c>
      <c r="E78" s="5">
        <v>1341</v>
      </c>
      <c r="F78" s="5">
        <v>808</v>
      </c>
      <c r="H78" s="5">
        <v>1341</v>
      </c>
      <c r="I78" s="5">
        <v>724</v>
      </c>
      <c r="J78" s="5">
        <v>808</v>
      </c>
    </row>
    <row r="79" spans="1:10">
      <c r="A79" s="5">
        <v>19</v>
      </c>
      <c r="B79" s="5">
        <v>17</v>
      </c>
      <c r="D79" s="5">
        <v>17</v>
      </c>
      <c r="E79" s="5">
        <v>19</v>
      </c>
      <c r="F79" s="5">
        <v>17</v>
      </c>
      <c r="H79" s="5">
        <v>19</v>
      </c>
      <c r="I79" s="5">
        <v>17</v>
      </c>
      <c r="J79" s="5">
        <v>17</v>
      </c>
    </row>
    <row r="80" spans="1:10">
      <c r="A80" s="5">
        <v>542</v>
      </c>
      <c r="B80" s="5">
        <v>374</v>
      </c>
      <c r="D80" s="5">
        <v>438</v>
      </c>
      <c r="E80" s="5">
        <v>542</v>
      </c>
      <c r="F80" s="5">
        <v>374</v>
      </c>
      <c r="H80" s="5">
        <v>542</v>
      </c>
      <c r="I80" s="5">
        <v>262</v>
      </c>
      <c r="J80" s="5">
        <v>374</v>
      </c>
    </row>
    <row r="81" spans="1:10">
      <c r="A81" s="5">
        <v>211</v>
      </c>
      <c r="B81" s="5">
        <v>167</v>
      </c>
      <c r="D81" s="5">
        <v>217</v>
      </c>
      <c r="E81" s="5">
        <v>211</v>
      </c>
      <c r="F81" s="5">
        <v>167</v>
      </c>
      <c r="H81" s="5">
        <v>211</v>
      </c>
      <c r="I81" s="5">
        <v>154</v>
      </c>
      <c r="J81" s="5">
        <v>167</v>
      </c>
    </row>
    <row r="82" spans="1:10">
      <c r="A82" s="5">
        <v>2085</v>
      </c>
      <c r="B82" s="5">
        <v>640</v>
      </c>
      <c r="D82" s="5">
        <v>658</v>
      </c>
      <c r="E82" s="5">
        <v>2085</v>
      </c>
      <c r="F82" s="5">
        <v>640</v>
      </c>
      <c r="H82" s="5">
        <v>2085</v>
      </c>
      <c r="I82" s="5">
        <v>598</v>
      </c>
      <c r="J82" s="5">
        <v>640</v>
      </c>
    </row>
    <row r="83" spans="1:10">
      <c r="A83" s="5">
        <v>2828</v>
      </c>
      <c r="B83" s="5">
        <v>2235</v>
      </c>
      <c r="D83" s="5">
        <v>2295</v>
      </c>
      <c r="E83" s="5">
        <v>2828</v>
      </c>
      <c r="F83" s="5">
        <v>2235</v>
      </c>
      <c r="H83" s="5">
        <v>2828</v>
      </c>
      <c r="I83" s="5">
        <v>2099</v>
      </c>
      <c r="J83" s="5">
        <v>2235</v>
      </c>
    </row>
    <row r="84" spans="1:10">
      <c r="A84" s="5">
        <v>512</v>
      </c>
      <c r="B84" s="5">
        <v>361</v>
      </c>
      <c r="D84" s="5">
        <v>657</v>
      </c>
      <c r="E84" s="5">
        <v>512</v>
      </c>
      <c r="F84" s="5">
        <v>361</v>
      </c>
      <c r="H84" s="5">
        <v>512</v>
      </c>
      <c r="I84" s="5">
        <v>428</v>
      </c>
      <c r="J84" s="5">
        <v>361</v>
      </c>
    </row>
    <row r="85" spans="1:10">
      <c r="A85" s="5">
        <v>431</v>
      </c>
      <c r="B85" s="5">
        <v>306</v>
      </c>
      <c r="D85" s="5">
        <v>454</v>
      </c>
      <c r="E85" s="5">
        <v>431</v>
      </c>
      <c r="F85" s="5">
        <v>306</v>
      </c>
      <c r="H85" s="5">
        <v>431</v>
      </c>
      <c r="I85" s="5">
        <v>305</v>
      </c>
      <c r="J85" s="5">
        <v>306</v>
      </c>
    </row>
    <row r="86" spans="1:10">
      <c r="A86" s="5">
        <v>379</v>
      </c>
      <c r="B86" s="5">
        <v>243</v>
      </c>
      <c r="D86" s="5">
        <v>321</v>
      </c>
      <c r="E86" s="5">
        <v>379</v>
      </c>
      <c r="F86" s="5">
        <v>243</v>
      </c>
      <c r="H86" s="5">
        <v>379</v>
      </c>
      <c r="I86" s="5">
        <v>236</v>
      </c>
      <c r="J86" s="5">
        <v>243</v>
      </c>
    </row>
    <row r="87" spans="1:10">
      <c r="A87" s="5">
        <v>141</v>
      </c>
      <c r="B87" s="5">
        <v>108</v>
      </c>
      <c r="D87" s="5">
        <v>199</v>
      </c>
      <c r="E87" s="5">
        <v>141</v>
      </c>
      <c r="F87" s="5">
        <v>108</v>
      </c>
      <c r="H87" s="5">
        <v>141</v>
      </c>
      <c r="I87" s="5">
        <v>156</v>
      </c>
      <c r="J87" s="5">
        <v>108</v>
      </c>
    </row>
    <row r="88" spans="1:10">
      <c r="A88" s="5">
        <v>469</v>
      </c>
      <c r="B88" s="5">
        <v>280</v>
      </c>
      <c r="D88" s="5">
        <v>384</v>
      </c>
      <c r="E88" s="5">
        <v>469</v>
      </c>
      <c r="F88" s="5">
        <v>280</v>
      </c>
      <c r="H88" s="5">
        <v>469</v>
      </c>
      <c r="I88" s="5">
        <v>266</v>
      </c>
      <c r="J88" s="5">
        <v>280</v>
      </c>
    </row>
    <row r="89" spans="1:10">
      <c r="A89" s="5">
        <v>329</v>
      </c>
      <c r="B89" s="5">
        <v>228</v>
      </c>
      <c r="D89" s="5">
        <v>330</v>
      </c>
      <c r="E89" s="5">
        <v>329</v>
      </c>
      <c r="F89" s="5">
        <v>228</v>
      </c>
      <c r="H89" s="5">
        <v>329</v>
      </c>
      <c r="I89" s="5">
        <v>185</v>
      </c>
      <c r="J89" s="5">
        <v>228</v>
      </c>
    </row>
    <row r="90" spans="1:10">
      <c r="A90" s="5">
        <v>477</v>
      </c>
      <c r="B90" s="5">
        <v>319</v>
      </c>
      <c r="D90" s="5">
        <v>550</v>
      </c>
      <c r="E90" s="5">
        <v>477</v>
      </c>
      <c r="F90" s="5">
        <v>319</v>
      </c>
      <c r="H90" s="5">
        <v>477</v>
      </c>
      <c r="I90" s="5">
        <v>403</v>
      </c>
      <c r="J90" s="5">
        <v>319</v>
      </c>
    </row>
    <row r="91" spans="1:10">
      <c r="A91" s="5">
        <v>1359</v>
      </c>
      <c r="B91" s="5">
        <v>189</v>
      </c>
      <c r="D91" s="5">
        <v>212</v>
      </c>
      <c r="E91" s="5">
        <v>1359</v>
      </c>
      <c r="F91" s="5">
        <v>189</v>
      </c>
      <c r="H91" s="5">
        <v>1359</v>
      </c>
      <c r="I91" s="5">
        <v>143</v>
      </c>
      <c r="J91" s="5">
        <v>189</v>
      </c>
    </row>
    <row r="92" spans="1:10">
      <c r="A92" s="5">
        <v>483</v>
      </c>
      <c r="B92" s="5">
        <v>283</v>
      </c>
      <c r="D92" s="5">
        <v>374</v>
      </c>
      <c r="E92" s="5">
        <v>483</v>
      </c>
      <c r="F92" s="5">
        <v>283</v>
      </c>
      <c r="H92" s="5">
        <v>483</v>
      </c>
      <c r="I92" s="5">
        <v>287</v>
      </c>
      <c r="J92" s="5">
        <v>283</v>
      </c>
    </row>
    <row r="93" spans="1:10">
      <c r="A93" s="5">
        <v>850</v>
      </c>
      <c r="B93" s="5">
        <v>564</v>
      </c>
      <c r="D93" s="5">
        <v>845</v>
      </c>
      <c r="E93" s="5">
        <v>850</v>
      </c>
      <c r="F93" s="5">
        <v>564</v>
      </c>
      <c r="H93" s="5">
        <v>850</v>
      </c>
      <c r="I93" s="5">
        <v>504</v>
      </c>
      <c r="J93" s="5">
        <v>564</v>
      </c>
    </row>
    <row r="94" spans="1:10">
      <c r="A94" s="5">
        <v>329</v>
      </c>
      <c r="B94" s="5">
        <v>220</v>
      </c>
      <c r="D94" s="5">
        <v>287</v>
      </c>
      <c r="E94" s="5">
        <v>329</v>
      </c>
      <c r="F94" s="5">
        <v>220</v>
      </c>
      <c r="H94" s="5">
        <v>329</v>
      </c>
      <c r="I94" s="5">
        <v>221</v>
      </c>
      <c r="J94" s="5">
        <v>220</v>
      </c>
    </row>
    <row r="95" spans="1:10">
      <c r="A95" s="5">
        <v>518</v>
      </c>
      <c r="B95" s="5">
        <v>352</v>
      </c>
      <c r="D95" s="5">
        <v>607</v>
      </c>
      <c r="E95" s="5">
        <v>518</v>
      </c>
      <c r="F95" s="5">
        <v>352</v>
      </c>
      <c r="H95" s="5">
        <v>518</v>
      </c>
      <c r="I95" s="5">
        <v>445</v>
      </c>
      <c r="J95" s="5">
        <v>352</v>
      </c>
    </row>
    <row r="96" spans="1:10">
      <c r="A96" s="5">
        <v>289</v>
      </c>
      <c r="B96" s="5">
        <v>216</v>
      </c>
      <c r="D96" s="5">
        <v>310</v>
      </c>
      <c r="E96" s="5">
        <v>289</v>
      </c>
      <c r="F96" s="5">
        <v>216</v>
      </c>
      <c r="H96" s="5">
        <v>289</v>
      </c>
      <c r="I96" s="5">
        <v>233</v>
      </c>
      <c r="J96" s="5">
        <v>216</v>
      </c>
    </row>
    <row r="97" spans="1:10">
      <c r="A97" s="5">
        <v>299</v>
      </c>
      <c r="B97" s="5">
        <v>213</v>
      </c>
      <c r="D97" s="5">
        <v>316</v>
      </c>
      <c r="E97" s="5">
        <v>299</v>
      </c>
      <c r="F97" s="5">
        <v>213</v>
      </c>
      <c r="H97" s="5">
        <v>299</v>
      </c>
      <c r="I97" s="5">
        <v>244</v>
      </c>
      <c r="J97" s="5">
        <v>213</v>
      </c>
    </row>
    <row r="98" spans="1:10">
      <c r="A98" s="5">
        <v>360</v>
      </c>
      <c r="B98" s="5">
        <v>257</v>
      </c>
      <c r="D98" s="5">
        <v>391</v>
      </c>
      <c r="E98" s="5">
        <v>360</v>
      </c>
      <c r="F98" s="5">
        <v>257</v>
      </c>
      <c r="H98" s="5">
        <v>360</v>
      </c>
      <c r="I98" s="5">
        <v>293</v>
      </c>
      <c r="J98" s="5">
        <v>257</v>
      </c>
    </row>
    <row r="99" spans="1:10">
      <c r="A99" s="5">
        <v>2418</v>
      </c>
      <c r="B99" s="5">
        <v>287</v>
      </c>
      <c r="D99" s="5">
        <v>324</v>
      </c>
      <c r="E99" s="5">
        <v>2418</v>
      </c>
      <c r="F99" s="5">
        <v>287</v>
      </c>
      <c r="H99" s="5">
        <v>2418</v>
      </c>
      <c r="I99" s="5">
        <v>220</v>
      </c>
      <c r="J99" s="5">
        <v>287</v>
      </c>
    </row>
    <row r="100" spans="1:10">
      <c r="A100" s="5">
        <v>303</v>
      </c>
      <c r="B100" s="5">
        <v>218</v>
      </c>
      <c r="D100" s="5">
        <v>318</v>
      </c>
      <c r="E100" s="5">
        <v>303</v>
      </c>
      <c r="F100" s="5">
        <v>218</v>
      </c>
      <c r="H100" s="5">
        <v>303</v>
      </c>
      <c r="I100" s="5">
        <v>240</v>
      </c>
      <c r="J100" s="5">
        <v>218</v>
      </c>
    </row>
    <row r="101" spans="1:10">
      <c r="A101" s="5">
        <v>2576</v>
      </c>
      <c r="B101" s="5">
        <v>1966</v>
      </c>
      <c r="D101" s="5">
        <v>2143</v>
      </c>
      <c r="E101" s="5">
        <v>2576</v>
      </c>
      <c r="F101" s="5">
        <v>1966</v>
      </c>
      <c r="H101" s="5">
        <v>2576</v>
      </c>
      <c r="I101" s="5">
        <v>1661</v>
      </c>
      <c r="J101" s="5">
        <v>1966</v>
      </c>
    </row>
    <row r="102" spans="1:10">
      <c r="A102" s="5">
        <v>881</v>
      </c>
      <c r="B102" s="5">
        <v>539</v>
      </c>
      <c r="D102" s="5">
        <v>785</v>
      </c>
      <c r="E102" s="5">
        <v>881</v>
      </c>
      <c r="F102" s="5">
        <v>539</v>
      </c>
      <c r="H102" s="5">
        <v>881</v>
      </c>
      <c r="I102" s="5">
        <v>575</v>
      </c>
      <c r="J102" s="5">
        <v>539</v>
      </c>
    </row>
    <row r="103" spans="1:10">
      <c r="A103" s="5">
        <v>55</v>
      </c>
      <c r="B103" s="5">
        <v>37</v>
      </c>
      <c r="D103" s="5">
        <v>37</v>
      </c>
      <c r="E103" s="5">
        <v>55</v>
      </c>
      <c r="F103" s="5">
        <v>37</v>
      </c>
      <c r="H103" s="5">
        <v>55</v>
      </c>
      <c r="I103" s="5">
        <v>32</v>
      </c>
      <c r="J103" s="5">
        <v>37</v>
      </c>
    </row>
    <row r="104" spans="1:10">
      <c r="A104" s="5">
        <v>1952</v>
      </c>
      <c r="B104" s="5">
        <v>1326</v>
      </c>
      <c r="D104" s="5">
        <v>2624</v>
      </c>
      <c r="E104" s="5">
        <v>1952</v>
      </c>
      <c r="F104" s="5">
        <v>1326</v>
      </c>
      <c r="H104" s="5">
        <v>1952</v>
      </c>
      <c r="I104" s="5">
        <v>1354</v>
      </c>
      <c r="J104" s="5">
        <v>1326</v>
      </c>
    </row>
    <row r="105" spans="1:10">
      <c r="A105" s="5">
        <v>339</v>
      </c>
      <c r="B105" s="5">
        <v>245</v>
      </c>
      <c r="D105" s="5">
        <v>288</v>
      </c>
      <c r="E105" s="5">
        <v>339</v>
      </c>
      <c r="F105" s="5">
        <v>245</v>
      </c>
      <c r="H105" s="5">
        <v>339</v>
      </c>
      <c r="I105" s="5">
        <v>205</v>
      </c>
      <c r="J105" s="5">
        <v>245</v>
      </c>
    </row>
    <row r="106" spans="1:10">
      <c r="A106" s="5">
        <v>931</v>
      </c>
      <c r="B106" s="5">
        <v>219</v>
      </c>
      <c r="D106" s="5">
        <v>224</v>
      </c>
      <c r="E106" s="5">
        <v>931</v>
      </c>
      <c r="F106" s="5">
        <v>219</v>
      </c>
      <c r="H106" s="5">
        <v>931</v>
      </c>
      <c r="I106" s="5">
        <v>172</v>
      </c>
      <c r="J106" s="5">
        <v>219</v>
      </c>
    </row>
    <row r="107" spans="1:10">
      <c r="A107" s="5">
        <v>482</v>
      </c>
      <c r="B107" s="5">
        <v>315</v>
      </c>
      <c r="D107" s="5">
        <v>357</v>
      </c>
      <c r="E107" s="5">
        <v>482</v>
      </c>
      <c r="F107" s="5">
        <v>315</v>
      </c>
      <c r="H107" s="5">
        <v>482</v>
      </c>
      <c r="I107" s="5">
        <v>265</v>
      </c>
      <c r="J107" s="5">
        <v>315</v>
      </c>
    </row>
    <row r="108" spans="1:10">
      <c r="A108" s="5">
        <v>4782</v>
      </c>
      <c r="B108" s="5">
        <v>2628</v>
      </c>
      <c r="D108" s="5">
        <v>3216</v>
      </c>
      <c r="E108" s="5">
        <v>4782</v>
      </c>
      <c r="F108" s="5">
        <v>2628</v>
      </c>
      <c r="H108" s="5">
        <v>4782</v>
      </c>
      <c r="I108" s="5">
        <v>1542</v>
      </c>
      <c r="J108" s="5">
        <v>2628</v>
      </c>
    </row>
    <row r="109" spans="1:10">
      <c r="A109" s="5">
        <v>487</v>
      </c>
      <c r="B109" s="5">
        <v>330</v>
      </c>
      <c r="D109" s="5">
        <v>452</v>
      </c>
      <c r="E109" s="5">
        <v>487</v>
      </c>
      <c r="F109" s="5">
        <v>330</v>
      </c>
      <c r="H109" s="5">
        <v>487</v>
      </c>
      <c r="I109" s="5">
        <v>328</v>
      </c>
      <c r="J109" s="5">
        <v>330</v>
      </c>
    </row>
    <row r="110" spans="1:10">
      <c r="A110" s="5">
        <v>1512</v>
      </c>
      <c r="B110" s="5">
        <v>1032</v>
      </c>
      <c r="D110" s="5">
        <v>1132</v>
      </c>
      <c r="E110" s="5">
        <v>1512</v>
      </c>
      <c r="F110" s="5">
        <v>1032</v>
      </c>
      <c r="H110" s="5">
        <v>1512</v>
      </c>
      <c r="I110" s="5">
        <v>981</v>
      </c>
      <c r="J110" s="5">
        <v>1032</v>
      </c>
    </row>
    <row r="111" spans="1:10">
      <c r="A111" s="5">
        <v>325</v>
      </c>
      <c r="B111" s="5">
        <v>237</v>
      </c>
      <c r="D111" s="5">
        <v>320</v>
      </c>
      <c r="E111" s="5">
        <v>325</v>
      </c>
      <c r="F111" s="5">
        <v>237</v>
      </c>
      <c r="H111" s="5">
        <v>325</v>
      </c>
      <c r="I111" s="5">
        <v>248</v>
      </c>
      <c r="J111" s="5">
        <v>237</v>
      </c>
    </row>
    <row r="112" spans="1:10">
      <c r="A112" s="5">
        <v>3395</v>
      </c>
      <c r="B112" s="5">
        <v>2570</v>
      </c>
      <c r="D112" s="5">
        <v>2664</v>
      </c>
      <c r="E112" s="5">
        <v>3395</v>
      </c>
      <c r="F112" s="5">
        <v>2570</v>
      </c>
      <c r="H112" s="5">
        <v>3395</v>
      </c>
      <c r="I112" s="5">
        <v>2252</v>
      </c>
      <c r="J112" s="5">
        <v>2570</v>
      </c>
    </row>
    <row r="113" spans="1:10">
      <c r="A113" s="5">
        <v>1619</v>
      </c>
      <c r="B113" s="5">
        <v>324</v>
      </c>
      <c r="D113" s="5">
        <v>338</v>
      </c>
      <c r="E113" s="5">
        <v>1619</v>
      </c>
      <c r="F113" s="5">
        <v>324</v>
      </c>
      <c r="H113" s="5">
        <v>1619</v>
      </c>
      <c r="I113" s="5">
        <v>268</v>
      </c>
      <c r="J113" s="5">
        <v>324</v>
      </c>
    </row>
    <row r="114" spans="1:10">
      <c r="A114" s="5">
        <v>323</v>
      </c>
      <c r="B114" s="5">
        <v>238</v>
      </c>
      <c r="D114" s="5">
        <v>311</v>
      </c>
      <c r="E114" s="5">
        <v>323</v>
      </c>
      <c r="F114" s="5">
        <v>238</v>
      </c>
      <c r="H114" s="5">
        <v>323</v>
      </c>
      <c r="I114" s="5">
        <v>236</v>
      </c>
      <c r="J114" s="5">
        <v>238</v>
      </c>
    </row>
    <row r="115" spans="1:10">
      <c r="A115" s="5">
        <v>430</v>
      </c>
      <c r="B115" s="5">
        <v>314</v>
      </c>
      <c r="D115" s="5">
        <v>369</v>
      </c>
      <c r="E115" s="5">
        <v>430</v>
      </c>
      <c r="F115" s="5">
        <v>314</v>
      </c>
      <c r="H115" s="5">
        <v>430</v>
      </c>
      <c r="I115" s="5">
        <v>306</v>
      </c>
      <c r="J115" s="5">
        <v>314</v>
      </c>
    </row>
    <row r="116" spans="1:10">
      <c r="A116" s="5">
        <v>414</v>
      </c>
      <c r="B116" s="5">
        <v>356</v>
      </c>
      <c r="D116" s="5">
        <v>370</v>
      </c>
      <c r="E116" s="5">
        <v>414</v>
      </c>
      <c r="F116" s="5">
        <v>356</v>
      </c>
      <c r="H116" s="5">
        <v>414</v>
      </c>
      <c r="I116" s="5">
        <v>327</v>
      </c>
      <c r="J116" s="5">
        <v>356</v>
      </c>
    </row>
    <row r="117" spans="1:10">
      <c r="A117" s="5">
        <v>387</v>
      </c>
      <c r="B117" s="5">
        <v>319</v>
      </c>
      <c r="D117" s="5">
        <v>323</v>
      </c>
      <c r="E117" s="5">
        <v>387</v>
      </c>
      <c r="F117" s="5">
        <v>319</v>
      </c>
      <c r="H117" s="5">
        <v>387</v>
      </c>
      <c r="I117" s="5">
        <v>280</v>
      </c>
      <c r="J117" s="5">
        <v>319</v>
      </c>
    </row>
    <row r="118" spans="1:10">
      <c r="A118" s="5">
        <v>2286</v>
      </c>
      <c r="B118" s="5">
        <v>1490</v>
      </c>
      <c r="D118" s="5">
        <v>1810</v>
      </c>
      <c r="E118" s="5">
        <v>2286</v>
      </c>
      <c r="F118" s="5">
        <v>1490</v>
      </c>
      <c r="H118" s="5">
        <v>2286</v>
      </c>
      <c r="I118" s="5">
        <v>1724</v>
      </c>
      <c r="J118" s="5">
        <v>1490</v>
      </c>
    </row>
    <row r="119" spans="1:10">
      <c r="A119" s="5">
        <v>331</v>
      </c>
      <c r="B119" s="5">
        <v>298</v>
      </c>
      <c r="D119" s="5">
        <v>303</v>
      </c>
      <c r="E119" s="5">
        <v>331</v>
      </c>
      <c r="F119" s="5">
        <v>298</v>
      </c>
      <c r="H119" s="5">
        <v>331</v>
      </c>
      <c r="I119" s="5">
        <v>262</v>
      </c>
      <c r="J119" s="5">
        <v>298</v>
      </c>
    </row>
    <row r="120" spans="1:10">
      <c r="A120" s="5">
        <v>510</v>
      </c>
      <c r="B120" s="5">
        <v>392</v>
      </c>
      <c r="D120" s="5">
        <v>399</v>
      </c>
      <c r="E120" s="5">
        <v>510</v>
      </c>
      <c r="F120" s="5">
        <v>392</v>
      </c>
      <c r="H120" s="5">
        <v>510</v>
      </c>
      <c r="I120" s="5">
        <v>351</v>
      </c>
      <c r="J120" s="5">
        <v>392</v>
      </c>
    </row>
    <row r="121" spans="1:10">
      <c r="A121" s="5">
        <v>318</v>
      </c>
      <c r="B121" s="5">
        <v>257</v>
      </c>
      <c r="D121" s="5">
        <v>263</v>
      </c>
      <c r="E121" s="5">
        <v>318</v>
      </c>
      <c r="F121" s="5">
        <v>257</v>
      </c>
      <c r="H121" s="5">
        <v>318</v>
      </c>
      <c r="I121" s="5">
        <v>222</v>
      </c>
      <c r="J121" s="5">
        <v>257</v>
      </c>
    </row>
    <row r="122" spans="1:10">
      <c r="A122" s="5">
        <v>3289</v>
      </c>
      <c r="B122" s="5">
        <v>2654</v>
      </c>
      <c r="D122" s="5">
        <v>2733</v>
      </c>
      <c r="E122" s="5">
        <v>3289</v>
      </c>
      <c r="F122" s="5">
        <v>2654</v>
      </c>
      <c r="H122" s="5">
        <v>3289</v>
      </c>
      <c r="I122" s="5">
        <v>2361</v>
      </c>
      <c r="J122" s="5">
        <v>2654</v>
      </c>
    </row>
    <row r="123" spans="1:10">
      <c r="A123" s="5">
        <v>292</v>
      </c>
      <c r="B123" s="5">
        <v>254</v>
      </c>
      <c r="D123" s="5">
        <v>257</v>
      </c>
      <c r="E123" s="5">
        <v>292</v>
      </c>
      <c r="F123" s="5">
        <v>254</v>
      </c>
      <c r="H123" s="5">
        <v>292</v>
      </c>
      <c r="I123" s="5">
        <v>217</v>
      </c>
      <c r="J123" s="5">
        <v>254</v>
      </c>
    </row>
    <row r="124" spans="1:10">
      <c r="A124" s="5">
        <v>265</v>
      </c>
      <c r="B124" s="5">
        <v>223</v>
      </c>
      <c r="D124" s="5">
        <v>229</v>
      </c>
      <c r="E124" s="5">
        <v>265</v>
      </c>
      <c r="F124" s="5">
        <v>223</v>
      </c>
      <c r="H124" s="5">
        <v>265</v>
      </c>
      <c r="I124" s="5">
        <v>191</v>
      </c>
      <c r="J124" s="5">
        <v>223</v>
      </c>
    </row>
    <row r="125" spans="1:10">
      <c r="A125" s="5">
        <v>264</v>
      </c>
      <c r="B125" s="5">
        <v>228</v>
      </c>
      <c r="D125" s="5">
        <v>236</v>
      </c>
      <c r="E125" s="5">
        <v>264</v>
      </c>
      <c r="F125" s="5">
        <v>228</v>
      </c>
      <c r="H125" s="5">
        <v>264</v>
      </c>
      <c r="I125" s="5">
        <v>196</v>
      </c>
      <c r="J125" s="5">
        <v>228</v>
      </c>
    </row>
    <row r="126" spans="1:10">
      <c r="A126" s="5">
        <v>495</v>
      </c>
      <c r="B126" s="5">
        <v>345</v>
      </c>
      <c r="D126" s="5">
        <v>474</v>
      </c>
      <c r="E126" s="5">
        <v>495</v>
      </c>
      <c r="F126" s="5">
        <v>345</v>
      </c>
      <c r="H126" s="5">
        <v>495</v>
      </c>
      <c r="I126" s="5">
        <v>385</v>
      </c>
      <c r="J126" s="5">
        <v>345</v>
      </c>
    </row>
    <row r="127" spans="1:10">
      <c r="A127" s="5">
        <v>287</v>
      </c>
      <c r="B127" s="5">
        <v>220</v>
      </c>
      <c r="D127" s="5">
        <v>226</v>
      </c>
      <c r="E127" s="5">
        <v>287</v>
      </c>
      <c r="F127" s="5">
        <v>220</v>
      </c>
      <c r="H127" s="5">
        <v>287</v>
      </c>
      <c r="I127" s="5">
        <v>194</v>
      </c>
      <c r="J127" s="5">
        <v>220</v>
      </c>
    </row>
    <row r="128" spans="1:10">
      <c r="A128" s="5">
        <v>224</v>
      </c>
      <c r="B128" s="5">
        <v>192</v>
      </c>
      <c r="D128" s="5">
        <v>195</v>
      </c>
      <c r="E128" s="5">
        <v>224</v>
      </c>
      <c r="F128" s="5">
        <v>192</v>
      </c>
      <c r="H128" s="5">
        <v>224</v>
      </c>
      <c r="I128" s="5">
        <v>166</v>
      </c>
      <c r="J128" s="5">
        <v>192</v>
      </c>
    </row>
    <row r="129" spans="1:10">
      <c r="A129" s="5">
        <v>252</v>
      </c>
      <c r="B129" s="5">
        <v>205</v>
      </c>
      <c r="D129" s="5">
        <v>206</v>
      </c>
      <c r="E129" s="5">
        <v>252</v>
      </c>
      <c r="F129" s="5">
        <v>205</v>
      </c>
      <c r="H129" s="5">
        <v>252</v>
      </c>
      <c r="I129" s="5">
        <v>175</v>
      </c>
      <c r="J129" s="5">
        <v>205</v>
      </c>
    </row>
    <row r="130" spans="1:10">
      <c r="A130" s="5">
        <v>247</v>
      </c>
      <c r="B130" s="5">
        <v>201</v>
      </c>
      <c r="D130" s="5">
        <v>207</v>
      </c>
      <c r="E130" s="5">
        <v>247</v>
      </c>
      <c r="F130" s="5">
        <v>201</v>
      </c>
      <c r="H130" s="5">
        <v>247</v>
      </c>
      <c r="I130" s="5">
        <v>176</v>
      </c>
      <c r="J130" s="5">
        <v>201</v>
      </c>
    </row>
    <row r="131" spans="1:10">
      <c r="A131" s="5">
        <v>2632</v>
      </c>
      <c r="B131" s="5">
        <v>863</v>
      </c>
      <c r="D131" s="5">
        <v>868</v>
      </c>
      <c r="E131" s="5">
        <v>2632</v>
      </c>
      <c r="F131" s="5">
        <v>863</v>
      </c>
      <c r="H131" s="5">
        <v>2632</v>
      </c>
      <c r="I131" s="5">
        <v>774</v>
      </c>
      <c r="J131" s="5">
        <v>863</v>
      </c>
    </row>
    <row r="132" spans="1:10">
      <c r="A132" s="5">
        <v>239</v>
      </c>
      <c r="B132" s="5">
        <v>194</v>
      </c>
      <c r="D132" s="5">
        <v>199</v>
      </c>
      <c r="E132" s="5">
        <v>239</v>
      </c>
      <c r="F132" s="5">
        <v>194</v>
      </c>
      <c r="H132" s="5">
        <v>239</v>
      </c>
      <c r="I132" s="5">
        <v>169</v>
      </c>
      <c r="J132" s="5">
        <v>194</v>
      </c>
    </row>
    <row r="133" spans="1:10">
      <c r="A133" s="5">
        <v>249</v>
      </c>
      <c r="B133" s="5">
        <v>206</v>
      </c>
      <c r="D133" s="5">
        <v>214</v>
      </c>
      <c r="E133" s="5">
        <v>249</v>
      </c>
      <c r="F133" s="5">
        <v>206</v>
      </c>
      <c r="H133" s="5">
        <v>249</v>
      </c>
      <c r="I133" s="5">
        <v>182</v>
      </c>
      <c r="J133" s="5">
        <v>206</v>
      </c>
    </row>
    <row r="134" spans="1:10">
      <c r="A134" s="5">
        <v>239</v>
      </c>
      <c r="B134" s="5">
        <v>192</v>
      </c>
      <c r="D134" s="5">
        <v>214</v>
      </c>
      <c r="E134" s="5">
        <v>239</v>
      </c>
      <c r="F134" s="5">
        <v>192</v>
      </c>
      <c r="H134" s="5">
        <v>239</v>
      </c>
      <c r="I134" s="5">
        <v>180</v>
      </c>
      <c r="J134" s="5">
        <v>192</v>
      </c>
    </row>
    <row r="135" spans="1:10">
      <c r="A135" s="5">
        <v>644</v>
      </c>
      <c r="B135" s="5">
        <v>388</v>
      </c>
      <c r="D135" s="5">
        <v>424</v>
      </c>
      <c r="E135" s="5">
        <v>644</v>
      </c>
      <c r="F135" s="5">
        <v>388</v>
      </c>
      <c r="H135" s="5">
        <v>644</v>
      </c>
      <c r="I135" s="5">
        <v>377</v>
      </c>
      <c r="J135" s="5">
        <v>388</v>
      </c>
    </row>
    <row r="136" spans="1:10">
      <c r="A136" s="5">
        <v>251</v>
      </c>
      <c r="B136" s="5">
        <v>182</v>
      </c>
      <c r="D136" s="5">
        <v>204</v>
      </c>
      <c r="E136" s="5">
        <v>251</v>
      </c>
      <c r="F136" s="5">
        <v>182</v>
      </c>
      <c r="H136" s="5">
        <v>251</v>
      </c>
      <c r="I136" s="5">
        <v>173</v>
      </c>
      <c r="J136" s="5">
        <v>182</v>
      </c>
    </row>
    <row r="137" spans="1:10">
      <c r="A137" s="5">
        <v>249</v>
      </c>
      <c r="B137" s="5">
        <v>189</v>
      </c>
      <c r="D137" s="5">
        <v>210</v>
      </c>
      <c r="E137" s="5">
        <v>249</v>
      </c>
      <c r="F137" s="5">
        <v>189</v>
      </c>
      <c r="H137" s="5">
        <v>249</v>
      </c>
      <c r="I137" s="5">
        <v>184</v>
      </c>
      <c r="J137" s="5">
        <v>189</v>
      </c>
    </row>
    <row r="138" spans="1:10">
      <c r="A138" s="5">
        <v>1932</v>
      </c>
      <c r="B138" s="5">
        <v>1426</v>
      </c>
      <c r="D138" s="5">
        <v>1480</v>
      </c>
      <c r="E138" s="5">
        <v>1932</v>
      </c>
      <c r="F138" s="5">
        <v>1426</v>
      </c>
      <c r="H138" s="5">
        <v>1932</v>
      </c>
      <c r="I138" s="5">
        <v>1292</v>
      </c>
      <c r="J138" s="5">
        <v>1426</v>
      </c>
    </row>
    <row r="139" spans="1:10">
      <c r="A139" s="5">
        <v>616</v>
      </c>
      <c r="B139" s="5">
        <v>374</v>
      </c>
      <c r="D139" s="5">
        <v>428</v>
      </c>
      <c r="E139" s="5">
        <v>616</v>
      </c>
      <c r="F139" s="5">
        <v>374</v>
      </c>
      <c r="H139" s="5">
        <v>616</v>
      </c>
      <c r="I139" s="5">
        <v>351</v>
      </c>
      <c r="J139" s="5">
        <v>374</v>
      </c>
    </row>
    <row r="140" spans="1:10">
      <c r="A140" s="5">
        <v>1345</v>
      </c>
      <c r="B140" s="5">
        <v>975</v>
      </c>
      <c r="D140" s="5">
        <v>1032</v>
      </c>
      <c r="E140" s="5">
        <v>1345</v>
      </c>
      <c r="F140" s="5">
        <v>975</v>
      </c>
      <c r="H140" s="5">
        <v>1345</v>
      </c>
      <c r="I140" s="5">
        <v>635</v>
      </c>
      <c r="J140" s="5">
        <v>975</v>
      </c>
    </row>
    <row r="141" spans="1:10">
      <c r="A141" s="5">
        <v>3179</v>
      </c>
      <c r="B141" s="5">
        <v>2438</v>
      </c>
      <c r="D141" s="5">
        <v>2543</v>
      </c>
      <c r="E141" s="5">
        <v>3179</v>
      </c>
      <c r="F141" s="5">
        <v>2438</v>
      </c>
      <c r="H141" s="5">
        <v>3179</v>
      </c>
      <c r="I141" s="5">
        <v>2278</v>
      </c>
      <c r="J141" s="5">
        <v>2438</v>
      </c>
    </row>
    <row r="142" spans="1:10">
      <c r="A142" s="5">
        <v>9237</v>
      </c>
      <c r="B142" s="5">
        <v>5934</v>
      </c>
      <c r="D142" s="5">
        <v>6164</v>
      </c>
      <c r="E142" s="5">
        <v>9237</v>
      </c>
      <c r="F142" s="5">
        <v>5934</v>
      </c>
      <c r="H142" s="5">
        <v>9237</v>
      </c>
      <c r="I142" s="5">
        <v>4376</v>
      </c>
      <c r="J142" s="5">
        <v>5934</v>
      </c>
    </row>
    <row r="143" spans="1:10">
      <c r="A143" s="5">
        <v>720</v>
      </c>
      <c r="B143" s="5">
        <v>440</v>
      </c>
      <c r="D143" s="5">
        <v>714</v>
      </c>
      <c r="E143" s="5">
        <v>720</v>
      </c>
      <c r="F143" s="5">
        <v>440</v>
      </c>
      <c r="H143" s="5">
        <v>720</v>
      </c>
      <c r="I143" s="5">
        <v>590</v>
      </c>
      <c r="J143" s="5">
        <v>440</v>
      </c>
    </row>
    <row r="144" spans="1:10">
      <c r="A144" s="5">
        <v>8308</v>
      </c>
      <c r="B144" s="5">
        <v>1450</v>
      </c>
      <c r="D144" s="5">
        <v>1462</v>
      </c>
      <c r="E144" s="5">
        <v>8308</v>
      </c>
      <c r="F144" s="5">
        <v>1450</v>
      </c>
      <c r="H144" s="5">
        <v>8308</v>
      </c>
      <c r="I144" s="5">
        <v>1275</v>
      </c>
      <c r="J144" s="5">
        <v>1450</v>
      </c>
    </row>
    <row r="145" spans="1:10">
      <c r="A145" s="5">
        <v>861</v>
      </c>
      <c r="B145" s="5">
        <v>483</v>
      </c>
      <c r="D145" s="5">
        <v>528</v>
      </c>
      <c r="E145" s="5">
        <v>861</v>
      </c>
      <c r="F145" s="5">
        <v>483</v>
      </c>
      <c r="H145" s="5">
        <v>861</v>
      </c>
      <c r="I145" s="5">
        <v>448</v>
      </c>
      <c r="J145" s="5">
        <v>483</v>
      </c>
    </row>
    <row r="146" spans="1:10">
      <c r="A146" s="5">
        <v>463</v>
      </c>
      <c r="B146" s="5">
        <v>282</v>
      </c>
      <c r="D146" s="5">
        <v>421</v>
      </c>
      <c r="E146" s="5">
        <v>463</v>
      </c>
      <c r="F146" s="5">
        <v>282</v>
      </c>
      <c r="H146" s="5">
        <v>463</v>
      </c>
      <c r="I146" s="5">
        <v>327</v>
      </c>
      <c r="J146" s="5">
        <v>282</v>
      </c>
    </row>
    <row r="147" spans="1:10">
      <c r="A147" s="5">
        <v>325</v>
      </c>
      <c r="B147" s="5">
        <v>243</v>
      </c>
      <c r="D147" s="5">
        <v>303</v>
      </c>
      <c r="E147" s="5">
        <v>325</v>
      </c>
      <c r="F147" s="5">
        <v>243</v>
      </c>
      <c r="H147" s="5">
        <v>325</v>
      </c>
      <c r="I147" s="5">
        <v>253</v>
      </c>
      <c r="J147" s="5">
        <v>243</v>
      </c>
    </row>
    <row r="148" spans="1:10">
      <c r="A148" s="5">
        <v>2201</v>
      </c>
      <c r="B148" s="5">
        <v>1877</v>
      </c>
      <c r="D148" s="5">
        <v>1967</v>
      </c>
      <c r="E148" s="5">
        <v>2201</v>
      </c>
      <c r="F148" s="5">
        <v>1877</v>
      </c>
      <c r="H148" s="5">
        <v>2201</v>
      </c>
      <c r="I148" s="5">
        <v>1834</v>
      </c>
      <c r="J148" s="5">
        <v>1877</v>
      </c>
    </row>
    <row r="149" spans="1:10">
      <c r="A149" s="5">
        <v>118</v>
      </c>
      <c r="B149" s="5">
        <v>90</v>
      </c>
      <c r="D149" s="5">
        <v>111</v>
      </c>
      <c r="E149" s="5">
        <v>118</v>
      </c>
      <c r="F149" s="5">
        <v>90</v>
      </c>
      <c r="H149" s="5">
        <v>118</v>
      </c>
      <c r="I149" s="5">
        <v>93</v>
      </c>
      <c r="J149" s="5">
        <v>90</v>
      </c>
    </row>
    <row r="150" spans="1:10">
      <c r="A150" s="5">
        <v>3932</v>
      </c>
      <c r="B150" s="5">
        <v>1921</v>
      </c>
      <c r="D150" s="5">
        <v>2105</v>
      </c>
      <c r="E150" s="5">
        <v>3932</v>
      </c>
      <c r="F150" s="5">
        <v>1921</v>
      </c>
      <c r="H150" s="5">
        <v>3932</v>
      </c>
      <c r="I150" s="5">
        <v>1609</v>
      </c>
      <c r="J150" s="5">
        <v>1921</v>
      </c>
    </row>
    <row r="151" spans="1:10">
      <c r="A151" s="5">
        <v>534</v>
      </c>
      <c r="B151" s="5">
        <v>370</v>
      </c>
      <c r="D151" s="5">
        <v>477</v>
      </c>
      <c r="E151" s="5">
        <v>534</v>
      </c>
      <c r="F151" s="5">
        <v>370</v>
      </c>
      <c r="H151" s="5">
        <v>534</v>
      </c>
      <c r="I151" s="5">
        <v>354</v>
      </c>
      <c r="J151" s="5">
        <v>370</v>
      </c>
    </row>
    <row r="152" spans="1:10">
      <c r="A152" s="5">
        <v>957</v>
      </c>
      <c r="B152" s="5">
        <v>602</v>
      </c>
      <c r="D152" s="5">
        <v>806</v>
      </c>
      <c r="E152" s="5">
        <v>957</v>
      </c>
      <c r="F152" s="5">
        <v>602</v>
      </c>
      <c r="H152" s="5">
        <v>957</v>
      </c>
      <c r="I152" s="5">
        <v>563</v>
      </c>
      <c r="J152" s="5">
        <v>602</v>
      </c>
    </row>
    <row r="153" spans="1:10">
      <c r="A153" s="5">
        <v>1390</v>
      </c>
      <c r="B153" s="5">
        <v>727</v>
      </c>
      <c r="D153" s="5">
        <v>813</v>
      </c>
      <c r="E153" s="5">
        <v>1390</v>
      </c>
      <c r="F153" s="5">
        <v>727</v>
      </c>
      <c r="H153" s="5">
        <v>1390</v>
      </c>
      <c r="I153" s="5">
        <v>630</v>
      </c>
      <c r="J153" s="5">
        <v>727</v>
      </c>
    </row>
    <row r="154" spans="1:10">
      <c r="A154" s="5">
        <v>867</v>
      </c>
      <c r="B154" s="5">
        <v>545</v>
      </c>
      <c r="D154" s="5">
        <v>746</v>
      </c>
      <c r="E154" s="5">
        <v>867</v>
      </c>
      <c r="F154" s="5">
        <v>545</v>
      </c>
      <c r="H154" s="5">
        <v>867</v>
      </c>
      <c r="I154" s="5">
        <v>537</v>
      </c>
      <c r="J154" s="5">
        <v>545</v>
      </c>
    </row>
    <row r="155" spans="1:10">
      <c r="A155" s="5">
        <v>424</v>
      </c>
      <c r="B155" s="5">
        <v>295</v>
      </c>
      <c r="D155" s="5">
        <v>322</v>
      </c>
      <c r="E155" s="5">
        <v>424</v>
      </c>
      <c r="F155" s="5">
        <v>295</v>
      </c>
      <c r="H155" s="5">
        <v>424</v>
      </c>
      <c r="I155" s="5">
        <v>237</v>
      </c>
      <c r="J155" s="5">
        <v>295</v>
      </c>
    </row>
    <row r="156" spans="1:10">
      <c r="A156" s="5">
        <v>613</v>
      </c>
      <c r="B156" s="5">
        <v>408</v>
      </c>
      <c r="D156" s="5">
        <v>469</v>
      </c>
      <c r="E156" s="5">
        <v>613</v>
      </c>
      <c r="F156" s="5">
        <v>408</v>
      </c>
      <c r="H156" s="5">
        <v>613</v>
      </c>
      <c r="I156" s="5">
        <v>365</v>
      </c>
      <c r="J156" s="5">
        <v>408</v>
      </c>
    </row>
    <row r="157" spans="1:10">
      <c r="A157" s="5">
        <v>445</v>
      </c>
      <c r="B157" s="5">
        <v>309</v>
      </c>
      <c r="D157" s="5">
        <v>390</v>
      </c>
      <c r="E157" s="5">
        <v>445</v>
      </c>
      <c r="F157" s="5">
        <v>309</v>
      </c>
      <c r="H157" s="5">
        <v>445</v>
      </c>
      <c r="I157" s="5">
        <v>309</v>
      </c>
      <c r="J157" s="5">
        <v>309</v>
      </c>
    </row>
    <row r="158" spans="1:10">
      <c r="A158" s="5">
        <v>757</v>
      </c>
      <c r="B158" s="5">
        <v>509</v>
      </c>
      <c r="D158" s="5">
        <v>622</v>
      </c>
      <c r="E158" s="5">
        <v>757</v>
      </c>
      <c r="F158" s="5">
        <v>509</v>
      </c>
      <c r="H158" s="5">
        <v>757</v>
      </c>
      <c r="I158" s="5">
        <v>489</v>
      </c>
      <c r="J158" s="5">
        <v>509</v>
      </c>
    </row>
    <row r="159" spans="1:10">
      <c r="A159" s="5">
        <v>412</v>
      </c>
      <c r="B159" s="5">
        <v>288</v>
      </c>
      <c r="D159" s="5">
        <v>346</v>
      </c>
      <c r="E159" s="5">
        <v>412</v>
      </c>
      <c r="F159" s="5">
        <v>288</v>
      </c>
      <c r="H159" s="5">
        <v>412</v>
      </c>
      <c r="I159" s="5">
        <v>277</v>
      </c>
      <c r="J159" s="5">
        <v>288</v>
      </c>
    </row>
    <row r="160" spans="1:10">
      <c r="A160" s="5">
        <v>652</v>
      </c>
      <c r="B160" s="5">
        <v>452</v>
      </c>
      <c r="D160" s="5">
        <v>757</v>
      </c>
      <c r="E160" s="5">
        <v>652</v>
      </c>
      <c r="F160" s="5">
        <v>452</v>
      </c>
      <c r="H160" s="5">
        <v>652</v>
      </c>
      <c r="I160" s="5">
        <v>604</v>
      </c>
      <c r="J160" s="5">
        <v>452</v>
      </c>
    </row>
    <row r="161" spans="1:10">
      <c r="A161" s="5">
        <v>688</v>
      </c>
      <c r="B161" s="5">
        <v>447</v>
      </c>
      <c r="D161" s="5">
        <v>598</v>
      </c>
      <c r="E161" s="5">
        <v>688</v>
      </c>
      <c r="F161" s="5">
        <v>447</v>
      </c>
      <c r="H161" s="5">
        <v>688</v>
      </c>
      <c r="I161" s="5">
        <v>435</v>
      </c>
      <c r="J161" s="5">
        <v>447</v>
      </c>
    </row>
    <row r="162" spans="1:10">
      <c r="A162" s="5">
        <v>951</v>
      </c>
      <c r="B162" s="5">
        <v>614</v>
      </c>
      <c r="D162" s="5">
        <v>769</v>
      </c>
      <c r="E162" s="5">
        <v>951</v>
      </c>
      <c r="F162" s="5">
        <v>614</v>
      </c>
      <c r="H162" s="5">
        <v>951</v>
      </c>
      <c r="I162" s="5">
        <v>530</v>
      </c>
      <c r="J162" s="5">
        <v>614</v>
      </c>
    </row>
    <row r="163" spans="1:10">
      <c r="A163" s="5">
        <v>2106</v>
      </c>
      <c r="B163" s="5">
        <v>1724</v>
      </c>
      <c r="D163" s="5">
        <v>1843</v>
      </c>
      <c r="E163" s="5">
        <v>2106</v>
      </c>
      <c r="F163" s="5">
        <v>1724</v>
      </c>
      <c r="H163" s="5">
        <v>2106</v>
      </c>
      <c r="I163" s="5">
        <v>1604</v>
      </c>
      <c r="J163" s="5">
        <v>1724</v>
      </c>
    </row>
    <row r="164" spans="1:10">
      <c r="A164" s="5">
        <v>513</v>
      </c>
      <c r="B164" s="5">
        <v>360</v>
      </c>
      <c r="D164" s="5">
        <v>435</v>
      </c>
      <c r="E164" s="5">
        <v>513</v>
      </c>
      <c r="F164" s="5">
        <v>360</v>
      </c>
      <c r="H164" s="5">
        <v>513</v>
      </c>
      <c r="I164" s="5">
        <v>351</v>
      </c>
      <c r="J164" s="5">
        <v>360</v>
      </c>
    </row>
    <row r="165" spans="1:10">
      <c r="A165" s="5">
        <v>672</v>
      </c>
      <c r="B165" s="5">
        <v>450</v>
      </c>
      <c r="D165" s="5">
        <v>519</v>
      </c>
      <c r="E165" s="5">
        <v>672</v>
      </c>
      <c r="F165" s="5">
        <v>450</v>
      </c>
      <c r="H165" s="5">
        <v>672</v>
      </c>
      <c r="I165" s="5">
        <v>389</v>
      </c>
      <c r="J165" s="5">
        <v>450</v>
      </c>
    </row>
    <row r="166" spans="1:10">
      <c r="A166" s="5">
        <v>719</v>
      </c>
      <c r="B166" s="5">
        <v>498</v>
      </c>
      <c r="D166" s="5">
        <v>892</v>
      </c>
      <c r="E166" s="5">
        <v>719</v>
      </c>
      <c r="F166" s="5">
        <v>498</v>
      </c>
      <c r="H166" s="5">
        <v>719</v>
      </c>
      <c r="I166" s="5">
        <v>704</v>
      </c>
      <c r="J166" s="5">
        <v>498</v>
      </c>
    </row>
    <row r="167" spans="1:10">
      <c r="A167" s="5">
        <v>4074</v>
      </c>
      <c r="B167" s="5">
        <v>2420</v>
      </c>
      <c r="D167" s="5">
        <v>3370</v>
      </c>
      <c r="E167" s="5">
        <v>4074</v>
      </c>
      <c r="F167" s="5">
        <v>2420</v>
      </c>
      <c r="H167" s="5">
        <v>4074</v>
      </c>
      <c r="I167" s="5">
        <v>2126</v>
      </c>
      <c r="J167" s="5">
        <v>2420</v>
      </c>
    </row>
    <row r="168" spans="1:10">
      <c r="A168" s="5">
        <v>547</v>
      </c>
      <c r="B168" s="5">
        <v>390</v>
      </c>
      <c r="D168" s="5">
        <v>455</v>
      </c>
      <c r="E168" s="5">
        <v>547</v>
      </c>
      <c r="F168" s="5">
        <v>390</v>
      </c>
      <c r="H168" s="5">
        <v>547</v>
      </c>
      <c r="I168" s="5">
        <v>333</v>
      </c>
      <c r="J168" s="5">
        <v>390</v>
      </c>
    </row>
    <row r="169" spans="1:10">
      <c r="A169" s="5">
        <v>599</v>
      </c>
      <c r="B169" s="5">
        <v>430</v>
      </c>
      <c r="D169" s="5">
        <v>572</v>
      </c>
      <c r="E169" s="5">
        <v>599</v>
      </c>
      <c r="F169" s="5">
        <v>430</v>
      </c>
      <c r="H169" s="5">
        <v>599</v>
      </c>
      <c r="I169" s="5">
        <v>416</v>
      </c>
      <c r="J169" s="5">
        <v>430</v>
      </c>
    </row>
    <row r="170" spans="1:10">
      <c r="A170" s="5">
        <v>463</v>
      </c>
      <c r="B170" s="5">
        <v>334</v>
      </c>
      <c r="D170" s="5">
        <v>360</v>
      </c>
      <c r="E170" s="5">
        <v>463</v>
      </c>
      <c r="F170" s="5">
        <v>334</v>
      </c>
      <c r="H170" s="5">
        <v>463</v>
      </c>
      <c r="I170" s="5">
        <v>267</v>
      </c>
      <c r="J170" s="5">
        <v>334</v>
      </c>
    </row>
    <row r="171" spans="1:10">
      <c r="A171" s="5">
        <v>5906</v>
      </c>
      <c r="B171" s="5">
        <v>4754</v>
      </c>
      <c r="D171" s="5">
        <v>4840</v>
      </c>
      <c r="E171" s="5">
        <v>5906</v>
      </c>
      <c r="F171" s="5">
        <v>4754</v>
      </c>
      <c r="H171" s="5">
        <v>5906</v>
      </c>
      <c r="I171" s="5">
        <v>4318</v>
      </c>
      <c r="J171" s="5">
        <v>4754</v>
      </c>
    </row>
    <row r="172" spans="1:10">
      <c r="A172" s="5">
        <v>629</v>
      </c>
      <c r="B172" s="5">
        <v>424</v>
      </c>
      <c r="D172" s="5">
        <v>545</v>
      </c>
      <c r="E172" s="5">
        <v>629</v>
      </c>
      <c r="F172" s="5">
        <v>424</v>
      </c>
      <c r="H172" s="5">
        <v>629</v>
      </c>
      <c r="I172" s="5">
        <v>382</v>
      </c>
      <c r="J172" s="5">
        <v>424</v>
      </c>
    </row>
    <row r="173" spans="1:10">
      <c r="A173" s="5">
        <v>669</v>
      </c>
      <c r="B173" s="5">
        <v>446</v>
      </c>
      <c r="D173" s="5">
        <v>584</v>
      </c>
      <c r="E173" s="5">
        <v>669</v>
      </c>
      <c r="F173" s="5">
        <v>446</v>
      </c>
      <c r="H173" s="5">
        <v>669</v>
      </c>
      <c r="I173" s="5">
        <v>431</v>
      </c>
      <c r="J173" s="5">
        <v>446</v>
      </c>
    </row>
    <row r="174" spans="1:10">
      <c r="A174" s="5">
        <v>2969</v>
      </c>
      <c r="B174" s="5">
        <v>2584</v>
      </c>
      <c r="D174" s="5">
        <v>2675</v>
      </c>
      <c r="E174" s="5">
        <v>2969</v>
      </c>
      <c r="F174" s="5">
        <v>2584</v>
      </c>
      <c r="H174" s="5">
        <v>2969</v>
      </c>
      <c r="I174" s="5">
        <v>2342</v>
      </c>
      <c r="J174" s="5">
        <v>2584</v>
      </c>
    </row>
    <row r="175" spans="1:10">
      <c r="A175" s="5">
        <v>1618</v>
      </c>
      <c r="B175" s="5">
        <v>984</v>
      </c>
      <c r="D175" s="5">
        <v>1805</v>
      </c>
      <c r="E175" s="5">
        <v>1618</v>
      </c>
      <c r="F175" s="5">
        <v>984</v>
      </c>
      <c r="H175" s="5">
        <v>1618</v>
      </c>
      <c r="I175" s="5">
        <v>1349</v>
      </c>
      <c r="J175" s="5">
        <v>984</v>
      </c>
    </row>
    <row r="176" spans="1:10">
      <c r="A176" s="5">
        <v>678</v>
      </c>
      <c r="B176" s="5">
        <v>473</v>
      </c>
      <c r="D176" s="5">
        <v>644</v>
      </c>
      <c r="E176" s="5">
        <v>678</v>
      </c>
      <c r="F176" s="5">
        <v>473</v>
      </c>
      <c r="H176" s="5">
        <v>678</v>
      </c>
      <c r="I176" s="5">
        <v>495</v>
      </c>
      <c r="J176" s="5">
        <v>473</v>
      </c>
    </row>
    <row r="177" spans="1:10">
      <c r="A177" s="5">
        <v>729</v>
      </c>
      <c r="B177" s="5">
        <v>482</v>
      </c>
      <c r="D177" s="5">
        <v>626</v>
      </c>
      <c r="E177" s="5">
        <v>729</v>
      </c>
      <c r="F177" s="5">
        <v>482</v>
      </c>
      <c r="H177" s="5">
        <v>729</v>
      </c>
      <c r="I177" s="5">
        <v>439</v>
      </c>
      <c r="J177" s="5">
        <v>482</v>
      </c>
    </row>
    <row r="178" spans="1:10">
      <c r="A178" s="5">
        <v>597</v>
      </c>
      <c r="B178" s="5">
        <v>430</v>
      </c>
      <c r="D178" s="5">
        <v>537</v>
      </c>
      <c r="E178" s="5">
        <v>597</v>
      </c>
      <c r="F178" s="5">
        <v>430</v>
      </c>
      <c r="H178" s="5">
        <v>597</v>
      </c>
      <c r="I178" s="5">
        <v>404</v>
      </c>
      <c r="J178" s="5">
        <v>430</v>
      </c>
    </row>
    <row r="179" spans="1:10">
      <c r="A179" s="5">
        <v>1797</v>
      </c>
      <c r="B179" s="5">
        <v>1397</v>
      </c>
      <c r="D179" s="5">
        <v>1476</v>
      </c>
      <c r="E179" s="5">
        <v>1797</v>
      </c>
      <c r="F179" s="5">
        <v>1397</v>
      </c>
      <c r="H179" s="5">
        <v>1797</v>
      </c>
      <c r="I179" s="5">
        <v>1331</v>
      </c>
      <c r="J179" s="5">
        <v>1397</v>
      </c>
    </row>
    <row r="180" spans="1:10">
      <c r="A180" s="5">
        <v>836</v>
      </c>
      <c r="B180" s="5">
        <v>549</v>
      </c>
      <c r="D180" s="5">
        <v>631</v>
      </c>
      <c r="E180" s="5">
        <v>836</v>
      </c>
      <c r="F180" s="5">
        <v>549</v>
      </c>
      <c r="H180" s="5">
        <v>836</v>
      </c>
      <c r="I180" s="5">
        <v>404</v>
      </c>
      <c r="J180" s="5">
        <v>549</v>
      </c>
    </row>
    <row r="181" spans="1:10">
      <c r="A181" s="5">
        <v>622</v>
      </c>
      <c r="B181" s="5">
        <v>435</v>
      </c>
      <c r="D181" s="5">
        <v>588</v>
      </c>
      <c r="E181" s="5">
        <v>622</v>
      </c>
      <c r="F181" s="5">
        <v>435</v>
      </c>
      <c r="H181" s="5">
        <v>622</v>
      </c>
      <c r="I181" s="5">
        <v>436</v>
      </c>
      <c r="J181" s="5">
        <v>435</v>
      </c>
    </row>
    <row r="182" spans="1:10">
      <c r="A182" s="5">
        <v>3253</v>
      </c>
      <c r="B182" s="5">
        <v>1956</v>
      </c>
      <c r="D182" s="5">
        <v>2080</v>
      </c>
      <c r="E182" s="5">
        <v>3253</v>
      </c>
      <c r="F182" s="5">
        <v>1956</v>
      </c>
      <c r="H182" s="5">
        <v>3253</v>
      </c>
      <c r="I182" s="5">
        <v>1376</v>
      </c>
      <c r="J182" s="5">
        <v>1956</v>
      </c>
    </row>
    <row r="183" spans="1:10">
      <c r="A183" s="5">
        <v>476</v>
      </c>
      <c r="B183" s="5">
        <v>348</v>
      </c>
      <c r="D183" s="5">
        <v>393</v>
      </c>
      <c r="E183" s="5">
        <v>476</v>
      </c>
      <c r="F183" s="5">
        <v>348</v>
      </c>
      <c r="H183" s="5">
        <v>476</v>
      </c>
      <c r="I183" s="5">
        <v>297</v>
      </c>
      <c r="J183" s="5">
        <v>348</v>
      </c>
    </row>
    <row r="184" spans="1:10">
      <c r="A184" s="5">
        <v>458</v>
      </c>
      <c r="B184" s="5">
        <v>335</v>
      </c>
      <c r="D184" s="5">
        <v>374</v>
      </c>
      <c r="E184" s="5">
        <v>458</v>
      </c>
      <c r="F184" s="5">
        <v>335</v>
      </c>
      <c r="H184" s="5">
        <v>458</v>
      </c>
      <c r="I184" s="5">
        <v>278</v>
      </c>
      <c r="J184" s="5">
        <v>335</v>
      </c>
    </row>
    <row r="185" spans="1:10">
      <c r="A185" s="5">
        <v>602</v>
      </c>
      <c r="B185" s="5">
        <v>405</v>
      </c>
      <c r="D185" s="5">
        <v>544</v>
      </c>
      <c r="E185" s="5">
        <v>602</v>
      </c>
      <c r="F185" s="5">
        <v>405</v>
      </c>
      <c r="H185" s="5">
        <v>602</v>
      </c>
      <c r="I185" s="5">
        <v>368</v>
      </c>
      <c r="J185" s="5">
        <v>405</v>
      </c>
    </row>
    <row r="186" spans="1:10">
      <c r="A186" s="5">
        <v>352</v>
      </c>
      <c r="B186" s="5">
        <v>280</v>
      </c>
      <c r="D186" s="5">
        <v>330</v>
      </c>
      <c r="E186" s="5">
        <v>352</v>
      </c>
      <c r="F186" s="5">
        <v>280</v>
      </c>
      <c r="H186" s="5">
        <v>352</v>
      </c>
      <c r="I186" s="5">
        <v>234</v>
      </c>
      <c r="J186" s="5">
        <v>280</v>
      </c>
    </row>
    <row r="187" spans="1:10">
      <c r="A187" s="5">
        <v>392</v>
      </c>
      <c r="B187" s="5">
        <v>298</v>
      </c>
      <c r="D187" s="5">
        <v>371</v>
      </c>
      <c r="E187" s="5">
        <v>392</v>
      </c>
      <c r="F187" s="5">
        <v>298</v>
      </c>
      <c r="H187" s="5">
        <v>392</v>
      </c>
      <c r="I187" s="5">
        <v>288</v>
      </c>
      <c r="J187" s="5">
        <v>298</v>
      </c>
    </row>
    <row r="188" spans="1:10">
      <c r="A188" s="5">
        <v>609</v>
      </c>
      <c r="B188" s="5">
        <v>422</v>
      </c>
      <c r="D188" s="5">
        <v>518</v>
      </c>
      <c r="E188" s="5">
        <v>609</v>
      </c>
      <c r="F188" s="5">
        <v>422</v>
      </c>
      <c r="H188" s="5">
        <v>609</v>
      </c>
      <c r="I188" s="5">
        <v>367</v>
      </c>
      <c r="J188" s="5">
        <v>422</v>
      </c>
    </row>
    <row r="189" spans="1:10">
      <c r="A189" s="5">
        <v>486</v>
      </c>
      <c r="B189" s="5">
        <v>365</v>
      </c>
      <c r="D189" s="5">
        <v>436</v>
      </c>
      <c r="E189" s="5">
        <v>486</v>
      </c>
      <c r="F189" s="5">
        <v>365</v>
      </c>
      <c r="H189" s="5">
        <v>486</v>
      </c>
      <c r="I189" s="5">
        <v>300</v>
      </c>
      <c r="J189" s="5">
        <v>365</v>
      </c>
    </row>
    <row r="190" spans="1:10">
      <c r="A190" s="5">
        <v>990</v>
      </c>
      <c r="B190" s="5">
        <v>695</v>
      </c>
      <c r="D190" s="5">
        <v>1359</v>
      </c>
      <c r="E190" s="5">
        <v>990</v>
      </c>
      <c r="F190" s="5">
        <v>695</v>
      </c>
      <c r="H190" s="5">
        <v>990</v>
      </c>
      <c r="I190" s="5">
        <v>1020</v>
      </c>
      <c r="J190" s="5">
        <v>695</v>
      </c>
    </row>
    <row r="191" spans="1:10">
      <c r="A191" s="5">
        <v>402</v>
      </c>
      <c r="B191" s="5">
        <v>324</v>
      </c>
      <c r="D191" s="5">
        <v>377</v>
      </c>
      <c r="E191" s="5">
        <v>402</v>
      </c>
      <c r="F191" s="5">
        <v>324</v>
      </c>
      <c r="H191" s="5">
        <v>402</v>
      </c>
      <c r="I191" s="5">
        <v>269</v>
      </c>
      <c r="J191" s="5">
        <v>324</v>
      </c>
    </row>
    <row r="192" spans="1:10">
      <c r="A192" s="5">
        <v>599</v>
      </c>
      <c r="B192" s="5">
        <v>437</v>
      </c>
      <c r="D192" s="5">
        <v>512</v>
      </c>
      <c r="E192" s="5">
        <v>599</v>
      </c>
      <c r="F192" s="5">
        <v>437</v>
      </c>
      <c r="H192" s="5">
        <v>599</v>
      </c>
      <c r="I192" s="5">
        <v>384</v>
      </c>
      <c r="J192" s="5">
        <v>437</v>
      </c>
    </row>
    <row r="193" spans="1:10">
      <c r="A193" s="5">
        <v>1977</v>
      </c>
      <c r="B193" s="5">
        <v>1333</v>
      </c>
      <c r="D193" s="5">
        <v>1666</v>
      </c>
      <c r="E193" s="5">
        <v>1977</v>
      </c>
      <c r="F193" s="5">
        <v>1333</v>
      </c>
      <c r="H193" s="5">
        <v>1977</v>
      </c>
      <c r="I193" s="5">
        <v>1278</v>
      </c>
      <c r="J193" s="5">
        <v>1333</v>
      </c>
    </row>
    <row r="194" spans="1:10">
      <c r="A194" s="5">
        <v>772</v>
      </c>
      <c r="B194" s="5">
        <v>530</v>
      </c>
      <c r="D194" s="5">
        <v>703</v>
      </c>
      <c r="E194" s="5">
        <v>772</v>
      </c>
      <c r="F194" s="5">
        <v>530</v>
      </c>
      <c r="H194" s="5">
        <v>772</v>
      </c>
      <c r="I194" s="5">
        <v>470</v>
      </c>
      <c r="J194" s="5">
        <v>530</v>
      </c>
    </row>
    <row r="195" spans="1:10">
      <c r="A195" s="5">
        <v>494</v>
      </c>
      <c r="B195" s="5">
        <v>359</v>
      </c>
      <c r="D195" s="5">
        <v>399</v>
      </c>
      <c r="E195" s="5">
        <v>494</v>
      </c>
      <c r="F195" s="5">
        <v>359</v>
      </c>
      <c r="H195" s="5">
        <v>494</v>
      </c>
      <c r="I195" s="5">
        <v>289</v>
      </c>
      <c r="J195" s="5">
        <v>359</v>
      </c>
    </row>
    <row r="196" spans="1:10">
      <c r="A196" s="5">
        <v>428</v>
      </c>
      <c r="B196" s="5">
        <v>331</v>
      </c>
      <c r="D196" s="5">
        <v>365</v>
      </c>
      <c r="E196" s="5">
        <v>428</v>
      </c>
      <c r="F196" s="5">
        <v>331</v>
      </c>
      <c r="H196" s="5">
        <v>428</v>
      </c>
      <c r="I196" s="5">
        <v>251</v>
      </c>
      <c r="J196" s="5">
        <v>331</v>
      </c>
    </row>
    <row r="197" spans="1:10">
      <c r="A197" s="5">
        <v>443</v>
      </c>
      <c r="B197" s="5">
        <v>333</v>
      </c>
      <c r="D197" s="5">
        <v>356</v>
      </c>
      <c r="E197" s="5">
        <v>443</v>
      </c>
      <c r="F197" s="5">
        <v>333</v>
      </c>
      <c r="H197" s="5">
        <v>443</v>
      </c>
      <c r="I197" s="5">
        <v>252</v>
      </c>
      <c r="J197" s="5">
        <v>333</v>
      </c>
    </row>
    <row r="198" spans="1:10">
      <c r="A198" s="5">
        <v>1678</v>
      </c>
      <c r="B198" s="5">
        <v>1016</v>
      </c>
      <c r="D198" s="5">
        <v>1954</v>
      </c>
      <c r="E198" s="5">
        <v>1678</v>
      </c>
      <c r="F198" s="5">
        <v>1016</v>
      </c>
      <c r="H198" s="5">
        <v>1678</v>
      </c>
      <c r="I198" s="5">
        <v>1564</v>
      </c>
      <c r="J198" s="5">
        <v>1016</v>
      </c>
    </row>
    <row r="199" spans="1:10">
      <c r="A199" s="5">
        <v>596</v>
      </c>
      <c r="B199" s="5">
        <v>408</v>
      </c>
      <c r="D199" s="5">
        <v>498</v>
      </c>
      <c r="E199" s="5">
        <v>596</v>
      </c>
      <c r="F199" s="5">
        <v>408</v>
      </c>
      <c r="H199" s="5">
        <v>596</v>
      </c>
      <c r="I199" s="5">
        <v>387</v>
      </c>
      <c r="J199" s="5">
        <v>408</v>
      </c>
    </row>
    <row r="200" spans="1:10">
      <c r="A200" s="5">
        <v>631</v>
      </c>
      <c r="B200" s="5">
        <v>409</v>
      </c>
      <c r="D200" s="5">
        <v>428</v>
      </c>
      <c r="E200" s="5">
        <v>631</v>
      </c>
      <c r="F200" s="5">
        <v>409</v>
      </c>
      <c r="H200" s="5">
        <v>631</v>
      </c>
      <c r="I200" s="5">
        <v>331</v>
      </c>
      <c r="J200" s="5">
        <v>409</v>
      </c>
    </row>
    <row r="201" spans="1:10">
      <c r="A201" s="5">
        <v>1560</v>
      </c>
      <c r="B201" s="5">
        <v>1130</v>
      </c>
      <c r="D201" s="5">
        <v>1151</v>
      </c>
      <c r="E201" s="5">
        <v>1560</v>
      </c>
      <c r="F201" s="5">
        <v>1130</v>
      </c>
      <c r="H201" s="5">
        <v>1560</v>
      </c>
      <c r="I201" s="5">
        <v>1075</v>
      </c>
      <c r="J201" s="5">
        <v>1130</v>
      </c>
    </row>
    <row r="202" spans="1:10">
      <c r="A202" s="5">
        <v>1158</v>
      </c>
      <c r="B202" s="5">
        <v>759</v>
      </c>
      <c r="D202" s="5">
        <v>946</v>
      </c>
      <c r="E202" s="5">
        <v>1158</v>
      </c>
      <c r="F202" s="5">
        <v>759</v>
      </c>
      <c r="H202" s="5">
        <v>1158</v>
      </c>
      <c r="I202" s="5">
        <v>646</v>
      </c>
      <c r="J202" s="5">
        <v>759</v>
      </c>
    </row>
    <row r="203" spans="1:10">
      <c r="A203" s="5">
        <v>523</v>
      </c>
      <c r="B203" s="5">
        <v>323</v>
      </c>
      <c r="D203" s="5">
        <v>394</v>
      </c>
      <c r="E203" s="5">
        <v>523</v>
      </c>
      <c r="F203" s="5">
        <v>323</v>
      </c>
      <c r="H203" s="5">
        <v>523</v>
      </c>
      <c r="I203" s="5">
        <v>298</v>
      </c>
      <c r="J203" s="5">
        <v>323</v>
      </c>
    </row>
    <row r="204" spans="1:10">
      <c r="A204" s="5">
        <v>513</v>
      </c>
      <c r="B204" s="5">
        <v>344</v>
      </c>
      <c r="D204" s="5">
        <v>371</v>
      </c>
      <c r="E204" s="5">
        <v>513</v>
      </c>
      <c r="F204" s="5">
        <v>344</v>
      </c>
      <c r="H204" s="5">
        <v>513</v>
      </c>
      <c r="I204" s="5">
        <v>283</v>
      </c>
      <c r="J204" s="5">
        <v>344</v>
      </c>
    </row>
    <row r="205" spans="1:10">
      <c r="A205" s="5">
        <v>2779</v>
      </c>
      <c r="B205" s="5">
        <v>1577</v>
      </c>
      <c r="D205" s="5">
        <v>2240</v>
      </c>
      <c r="E205" s="5">
        <v>2779</v>
      </c>
      <c r="F205" s="5">
        <v>1577</v>
      </c>
      <c r="H205" s="5">
        <v>2779</v>
      </c>
      <c r="I205" s="5">
        <v>1790</v>
      </c>
      <c r="J205" s="5">
        <v>1577</v>
      </c>
    </row>
    <row r="206" spans="1:10">
      <c r="A206" s="5">
        <v>794</v>
      </c>
      <c r="B206" s="5">
        <v>434</v>
      </c>
      <c r="D206" s="5">
        <v>529</v>
      </c>
      <c r="E206" s="5">
        <v>794</v>
      </c>
      <c r="F206" s="5">
        <v>434</v>
      </c>
      <c r="H206" s="5">
        <v>794</v>
      </c>
      <c r="I206" s="5">
        <v>389</v>
      </c>
      <c r="J206" s="5">
        <v>434</v>
      </c>
    </row>
    <row r="207" spans="1:10">
      <c r="A207" s="5">
        <v>529</v>
      </c>
      <c r="B207" s="5">
        <v>315</v>
      </c>
      <c r="D207" s="5">
        <v>347</v>
      </c>
      <c r="E207" s="5">
        <v>529</v>
      </c>
      <c r="F207" s="5">
        <v>315</v>
      </c>
      <c r="H207" s="5">
        <v>529</v>
      </c>
      <c r="I207" s="5">
        <v>248</v>
      </c>
      <c r="J207" s="5">
        <v>315</v>
      </c>
    </row>
    <row r="208" spans="1:10">
      <c r="A208" s="5">
        <v>440</v>
      </c>
      <c r="B208" s="5">
        <v>322</v>
      </c>
      <c r="D208" s="5">
        <v>376</v>
      </c>
      <c r="E208" s="5">
        <v>440</v>
      </c>
      <c r="F208" s="5">
        <v>322</v>
      </c>
      <c r="H208" s="5">
        <v>440</v>
      </c>
      <c r="I208" s="5">
        <v>257</v>
      </c>
      <c r="J208" s="5">
        <v>322</v>
      </c>
    </row>
    <row r="209" spans="1:10">
      <c r="A209" s="5">
        <v>1751</v>
      </c>
      <c r="B209" s="5">
        <v>906</v>
      </c>
      <c r="D209" s="5">
        <v>979</v>
      </c>
      <c r="E209" s="5">
        <v>1751</v>
      </c>
      <c r="F209" s="5">
        <v>906</v>
      </c>
      <c r="H209" s="5">
        <v>1751</v>
      </c>
      <c r="I209" s="5">
        <v>796</v>
      </c>
      <c r="J209" s="5">
        <v>906</v>
      </c>
    </row>
    <row r="210" spans="1:10">
      <c r="A210" s="5">
        <v>521</v>
      </c>
      <c r="B210" s="5">
        <v>398</v>
      </c>
      <c r="D210" s="5">
        <v>630</v>
      </c>
      <c r="E210" s="5">
        <v>521</v>
      </c>
      <c r="F210" s="5">
        <v>398</v>
      </c>
      <c r="H210" s="5">
        <v>521</v>
      </c>
      <c r="I210" s="5">
        <v>467</v>
      </c>
      <c r="J210" s="5">
        <v>398</v>
      </c>
    </row>
    <row r="211" spans="1:10">
      <c r="A211" s="5">
        <v>424</v>
      </c>
      <c r="B211" s="5">
        <v>321</v>
      </c>
      <c r="D211" s="5">
        <v>345</v>
      </c>
      <c r="E211" s="5">
        <v>424</v>
      </c>
      <c r="F211" s="5">
        <v>321</v>
      </c>
      <c r="H211" s="5">
        <v>424</v>
      </c>
      <c r="I211" s="5">
        <v>239</v>
      </c>
      <c r="J211" s="5">
        <v>321</v>
      </c>
    </row>
    <row r="212" spans="1:10">
      <c r="A212" s="5">
        <v>354</v>
      </c>
      <c r="B212" s="5">
        <v>268</v>
      </c>
      <c r="D212" s="5">
        <v>277</v>
      </c>
      <c r="E212" s="5">
        <v>354</v>
      </c>
      <c r="F212" s="5">
        <v>268</v>
      </c>
      <c r="H212" s="5">
        <v>354</v>
      </c>
      <c r="I212" s="5">
        <v>187</v>
      </c>
      <c r="J212" s="5">
        <v>268</v>
      </c>
    </row>
    <row r="213" spans="1:10">
      <c r="A213" s="5">
        <v>683</v>
      </c>
      <c r="B213" s="5">
        <v>461</v>
      </c>
      <c r="D213" s="5">
        <v>844</v>
      </c>
      <c r="E213" s="5">
        <v>683</v>
      </c>
      <c r="F213" s="5">
        <v>461</v>
      </c>
      <c r="H213" s="5">
        <v>683</v>
      </c>
      <c r="I213" s="5">
        <v>657</v>
      </c>
      <c r="J213" s="5">
        <v>461</v>
      </c>
    </row>
    <row r="214" spans="1:10">
      <c r="A214" s="5">
        <v>1971</v>
      </c>
      <c r="B214" s="5">
        <v>991</v>
      </c>
      <c r="D214" s="5">
        <v>1062</v>
      </c>
      <c r="E214" s="5">
        <v>1971</v>
      </c>
      <c r="F214" s="5">
        <v>991</v>
      </c>
      <c r="H214" s="5">
        <v>1971</v>
      </c>
      <c r="I214" s="5">
        <v>740</v>
      </c>
      <c r="J214" s="5">
        <v>991</v>
      </c>
    </row>
    <row r="215" spans="1:10">
      <c r="A215" s="5">
        <v>433</v>
      </c>
      <c r="B215" s="5">
        <v>351</v>
      </c>
      <c r="D215" s="5">
        <v>363</v>
      </c>
      <c r="E215" s="5">
        <v>433</v>
      </c>
      <c r="F215" s="5">
        <v>351</v>
      </c>
      <c r="H215" s="5">
        <v>433</v>
      </c>
      <c r="I215" s="5">
        <v>230</v>
      </c>
      <c r="J215" s="5">
        <v>351</v>
      </c>
    </row>
    <row r="216" spans="1:10">
      <c r="A216" s="5">
        <v>383</v>
      </c>
      <c r="B216" s="5">
        <v>286</v>
      </c>
      <c r="D216" s="5">
        <v>304</v>
      </c>
      <c r="E216" s="5">
        <v>383</v>
      </c>
      <c r="F216" s="5">
        <v>286</v>
      </c>
      <c r="H216" s="5">
        <v>383</v>
      </c>
      <c r="I216" s="5">
        <v>291</v>
      </c>
      <c r="J216" s="5">
        <v>286</v>
      </c>
    </row>
    <row r="217" spans="1:10">
      <c r="A217" s="5">
        <v>3214</v>
      </c>
      <c r="B217" s="5">
        <v>1354</v>
      </c>
      <c r="D217" s="5">
        <v>1393</v>
      </c>
      <c r="E217" s="5">
        <v>3214</v>
      </c>
      <c r="F217" s="5">
        <v>1354</v>
      </c>
      <c r="H217" s="5">
        <v>3214</v>
      </c>
      <c r="I217" s="5">
        <v>1233</v>
      </c>
      <c r="J217" s="5">
        <v>1354</v>
      </c>
    </row>
    <row r="218" spans="1:10">
      <c r="A218" s="5">
        <v>1063</v>
      </c>
      <c r="B218" s="5">
        <v>632</v>
      </c>
      <c r="D218" s="5">
        <v>769</v>
      </c>
      <c r="E218" s="5">
        <v>1063</v>
      </c>
      <c r="F218" s="5">
        <v>632</v>
      </c>
      <c r="H218" s="5">
        <v>1063</v>
      </c>
      <c r="I218" s="5">
        <v>584</v>
      </c>
      <c r="J218" s="5">
        <v>632</v>
      </c>
    </row>
    <row r="219" spans="1:10">
      <c r="A219" s="5">
        <v>458</v>
      </c>
      <c r="B219" s="5">
        <v>330</v>
      </c>
      <c r="D219" s="5">
        <v>389</v>
      </c>
      <c r="E219" s="5">
        <v>458</v>
      </c>
      <c r="F219" s="5">
        <v>330</v>
      </c>
      <c r="H219" s="5">
        <v>458</v>
      </c>
      <c r="I219" s="5">
        <v>279</v>
      </c>
      <c r="J219" s="5">
        <v>330</v>
      </c>
    </row>
    <row r="220" spans="1:10">
      <c r="A220" s="5">
        <v>676</v>
      </c>
      <c r="B220" s="5">
        <v>431</v>
      </c>
      <c r="D220" s="5">
        <v>548</v>
      </c>
      <c r="E220" s="5">
        <v>676</v>
      </c>
      <c r="F220" s="5">
        <v>431</v>
      </c>
      <c r="H220" s="5">
        <v>676</v>
      </c>
      <c r="I220" s="5">
        <v>401</v>
      </c>
      <c r="J220" s="5">
        <v>431</v>
      </c>
    </row>
    <row r="221" spans="1:10">
      <c r="A221" s="5">
        <v>1211</v>
      </c>
      <c r="B221" s="5">
        <v>953</v>
      </c>
      <c r="D221" s="5">
        <v>997</v>
      </c>
      <c r="E221" s="5">
        <v>1211</v>
      </c>
      <c r="F221" s="5">
        <v>953</v>
      </c>
      <c r="H221" s="5">
        <v>1211</v>
      </c>
      <c r="I221" s="5">
        <v>956</v>
      </c>
      <c r="J221" s="5">
        <v>953</v>
      </c>
    </row>
    <row r="222" spans="1:10">
      <c r="A222" s="5">
        <v>5106</v>
      </c>
      <c r="B222" s="5">
        <v>3244</v>
      </c>
      <c r="D222" s="5">
        <v>3370</v>
      </c>
      <c r="E222" s="5">
        <v>5106</v>
      </c>
      <c r="F222" s="5">
        <v>3244</v>
      </c>
      <c r="H222" s="5">
        <v>5106</v>
      </c>
      <c r="I222" s="5">
        <v>2806</v>
      </c>
      <c r="J222" s="5">
        <v>3244</v>
      </c>
    </row>
    <row r="223" spans="1:10">
      <c r="A223" s="5">
        <v>906</v>
      </c>
      <c r="B223" s="5">
        <v>477</v>
      </c>
      <c r="D223" s="5">
        <v>528</v>
      </c>
      <c r="E223" s="5">
        <v>906</v>
      </c>
      <c r="F223" s="5">
        <v>477</v>
      </c>
      <c r="H223" s="5">
        <v>906</v>
      </c>
      <c r="I223" s="5">
        <v>421</v>
      </c>
      <c r="J223" s="5">
        <v>477</v>
      </c>
    </row>
    <row r="224" spans="1:10">
      <c r="A224" s="5">
        <v>3627</v>
      </c>
      <c r="B224" s="5">
        <v>2781</v>
      </c>
      <c r="D224" s="5">
        <v>2827</v>
      </c>
      <c r="E224" s="5">
        <v>3627</v>
      </c>
      <c r="F224" s="5">
        <v>2781</v>
      </c>
      <c r="H224" s="5">
        <v>3627</v>
      </c>
      <c r="I224" s="5">
        <v>2602</v>
      </c>
      <c r="J224" s="5">
        <v>2781</v>
      </c>
    </row>
    <row r="225" spans="1:10">
      <c r="A225" s="5">
        <v>525</v>
      </c>
      <c r="B225" s="5">
        <v>342</v>
      </c>
      <c r="D225" s="5">
        <v>473</v>
      </c>
      <c r="E225" s="5">
        <v>525</v>
      </c>
      <c r="F225" s="5">
        <v>342</v>
      </c>
      <c r="H225" s="5">
        <v>525</v>
      </c>
      <c r="I225" s="5">
        <v>360</v>
      </c>
      <c r="J225" s="5">
        <v>342</v>
      </c>
    </row>
    <row r="226" spans="1:10">
      <c r="A226" s="5">
        <v>882</v>
      </c>
      <c r="B226" s="5">
        <v>575</v>
      </c>
      <c r="D226" s="5">
        <v>699</v>
      </c>
      <c r="E226" s="5">
        <v>882</v>
      </c>
      <c r="F226" s="5">
        <v>575</v>
      </c>
      <c r="H226" s="5">
        <v>882</v>
      </c>
      <c r="I226" s="5">
        <v>417</v>
      </c>
      <c r="J226" s="5">
        <v>575</v>
      </c>
    </row>
    <row r="227" spans="1:10">
      <c r="A227" s="5">
        <v>966</v>
      </c>
      <c r="B227" s="5">
        <v>591</v>
      </c>
      <c r="D227" s="5">
        <v>868</v>
      </c>
      <c r="E227" s="5">
        <v>966</v>
      </c>
      <c r="F227" s="5">
        <v>591</v>
      </c>
      <c r="H227" s="5">
        <v>966</v>
      </c>
      <c r="I227" s="5">
        <v>650</v>
      </c>
      <c r="J227" s="5">
        <v>591</v>
      </c>
    </row>
    <row r="228" spans="1:10">
      <c r="A228" s="5">
        <v>497</v>
      </c>
      <c r="B228" s="5">
        <v>374</v>
      </c>
      <c r="D228" s="5">
        <v>444</v>
      </c>
      <c r="E228" s="5">
        <v>497</v>
      </c>
      <c r="F228" s="5">
        <v>374</v>
      </c>
      <c r="H228" s="5">
        <v>497</v>
      </c>
      <c r="I228" s="5">
        <v>348</v>
      </c>
      <c r="J228" s="5">
        <v>374</v>
      </c>
    </row>
    <row r="229" spans="1:10">
      <c r="A229" s="5">
        <v>486</v>
      </c>
      <c r="B229" s="5">
        <v>351</v>
      </c>
      <c r="D229" s="5">
        <v>424</v>
      </c>
      <c r="E229" s="5">
        <v>486</v>
      </c>
      <c r="F229" s="5">
        <v>351</v>
      </c>
      <c r="H229" s="5">
        <v>486</v>
      </c>
      <c r="I229" s="5">
        <v>327</v>
      </c>
      <c r="J229" s="5">
        <v>351</v>
      </c>
    </row>
    <row r="230" spans="1:10">
      <c r="A230" s="5">
        <v>415</v>
      </c>
      <c r="B230" s="5">
        <v>297</v>
      </c>
      <c r="D230" s="5">
        <v>356</v>
      </c>
      <c r="E230" s="5">
        <v>415</v>
      </c>
      <c r="F230" s="5">
        <v>297</v>
      </c>
      <c r="H230" s="5">
        <v>415</v>
      </c>
      <c r="I230" s="5">
        <v>266</v>
      </c>
      <c r="J230" s="5">
        <v>297</v>
      </c>
    </row>
    <row r="231" spans="1:10">
      <c r="A231" s="5">
        <v>153</v>
      </c>
      <c r="B231" s="5">
        <v>126</v>
      </c>
      <c r="D231" s="5">
        <v>135</v>
      </c>
      <c r="E231" s="5">
        <v>153</v>
      </c>
      <c r="F231" s="5">
        <v>126</v>
      </c>
      <c r="H231" s="5">
        <v>153</v>
      </c>
      <c r="I231" s="5">
        <v>126</v>
      </c>
      <c r="J231" s="5">
        <v>126</v>
      </c>
    </row>
    <row r="232" spans="1:10">
      <c r="A232" s="5">
        <v>423</v>
      </c>
      <c r="B232" s="5">
        <v>289</v>
      </c>
      <c r="D232" s="5">
        <v>320</v>
      </c>
      <c r="E232" s="5">
        <v>423</v>
      </c>
      <c r="F232" s="5">
        <v>289</v>
      </c>
      <c r="H232" s="5">
        <v>423</v>
      </c>
      <c r="I232" s="5">
        <v>222</v>
      </c>
      <c r="J232" s="5">
        <v>289</v>
      </c>
    </row>
    <row r="233" spans="1:10">
      <c r="A233" s="5">
        <v>577</v>
      </c>
      <c r="B233" s="5">
        <v>319</v>
      </c>
      <c r="D233" s="5">
        <v>372</v>
      </c>
      <c r="E233" s="5">
        <v>577</v>
      </c>
      <c r="F233" s="5">
        <v>319</v>
      </c>
      <c r="H233" s="5">
        <v>577</v>
      </c>
      <c r="I233" s="5">
        <v>279</v>
      </c>
      <c r="J233" s="5">
        <v>319</v>
      </c>
    </row>
    <row r="234" spans="1:10">
      <c r="A234" s="5">
        <v>130</v>
      </c>
      <c r="B234" s="5">
        <v>119</v>
      </c>
      <c r="D234" s="5">
        <v>128</v>
      </c>
      <c r="E234" s="5">
        <v>130</v>
      </c>
      <c r="F234" s="5">
        <v>119</v>
      </c>
      <c r="H234" s="5">
        <v>130</v>
      </c>
      <c r="I234" s="5">
        <v>123</v>
      </c>
      <c r="J234" s="5">
        <v>119</v>
      </c>
    </row>
    <row r="235" spans="1:10">
      <c r="A235" s="5">
        <v>1370</v>
      </c>
      <c r="B235" s="5">
        <v>783</v>
      </c>
      <c r="D235" s="5">
        <v>913</v>
      </c>
      <c r="E235" s="5">
        <v>1370</v>
      </c>
      <c r="F235" s="5">
        <v>783</v>
      </c>
      <c r="H235" s="5">
        <v>1370</v>
      </c>
      <c r="I235" s="5">
        <v>722</v>
      </c>
      <c r="J235" s="5">
        <v>783</v>
      </c>
    </row>
    <row r="236" spans="1:10">
      <c r="A236" s="5">
        <v>530</v>
      </c>
      <c r="B236" s="5">
        <v>354</v>
      </c>
      <c r="D236" s="5">
        <v>424</v>
      </c>
      <c r="E236" s="5">
        <v>530</v>
      </c>
      <c r="F236" s="5">
        <v>354</v>
      </c>
      <c r="H236" s="5">
        <v>530</v>
      </c>
      <c r="I236" s="5">
        <v>309</v>
      </c>
      <c r="J236" s="5">
        <v>354</v>
      </c>
    </row>
    <row r="237" spans="1:10">
      <c r="A237" s="5">
        <v>561</v>
      </c>
      <c r="B237" s="5">
        <v>395</v>
      </c>
      <c r="D237" s="5">
        <v>451</v>
      </c>
      <c r="E237" s="5">
        <v>561</v>
      </c>
      <c r="F237" s="5">
        <v>395</v>
      </c>
      <c r="H237" s="5">
        <v>561</v>
      </c>
      <c r="I237" s="5">
        <v>344</v>
      </c>
      <c r="J237" s="5">
        <v>395</v>
      </c>
    </row>
    <row r="238" spans="1:10">
      <c r="A238" s="5">
        <v>723</v>
      </c>
      <c r="B238" s="5">
        <v>406</v>
      </c>
      <c r="D238" s="5">
        <v>487</v>
      </c>
      <c r="E238" s="5">
        <v>723</v>
      </c>
      <c r="F238" s="5">
        <v>406</v>
      </c>
      <c r="H238" s="5">
        <v>723</v>
      </c>
      <c r="I238" s="5">
        <v>355</v>
      </c>
      <c r="J238" s="5">
        <v>406</v>
      </c>
    </row>
    <row r="239" spans="1:10">
      <c r="A239" s="5">
        <v>909</v>
      </c>
      <c r="B239" s="5">
        <v>592</v>
      </c>
      <c r="D239" s="5">
        <v>1016</v>
      </c>
      <c r="E239" s="5">
        <v>909</v>
      </c>
      <c r="F239" s="5">
        <v>592</v>
      </c>
      <c r="H239" s="5">
        <v>909</v>
      </c>
      <c r="I239" s="5">
        <v>757</v>
      </c>
      <c r="J239" s="5">
        <v>592</v>
      </c>
    </row>
    <row r="240" spans="1:10">
      <c r="A240" s="5">
        <v>721</v>
      </c>
      <c r="B240" s="5">
        <v>460</v>
      </c>
      <c r="D240" s="5">
        <v>536</v>
      </c>
      <c r="E240" s="5">
        <v>721</v>
      </c>
      <c r="F240" s="5">
        <v>460</v>
      </c>
      <c r="H240" s="5">
        <v>721</v>
      </c>
      <c r="I240" s="5">
        <v>428</v>
      </c>
      <c r="J240" s="5">
        <v>460</v>
      </c>
    </row>
    <row r="241" spans="1:10">
      <c r="A241" s="5">
        <v>6017</v>
      </c>
      <c r="B241" s="5">
        <v>2448</v>
      </c>
      <c r="D241" s="5">
        <v>2573</v>
      </c>
      <c r="E241" s="5">
        <v>6017</v>
      </c>
      <c r="F241" s="5">
        <v>2448</v>
      </c>
      <c r="H241" s="5">
        <v>6017</v>
      </c>
      <c r="I241" s="5">
        <v>1905</v>
      </c>
      <c r="J241" s="5">
        <v>2448</v>
      </c>
    </row>
    <row r="242" spans="1:10">
      <c r="A242" s="5">
        <v>7327</v>
      </c>
      <c r="B242" s="5">
        <v>3822</v>
      </c>
      <c r="D242" s="5">
        <v>3872</v>
      </c>
      <c r="E242" s="5">
        <v>7327</v>
      </c>
      <c r="F242" s="5">
        <v>3822</v>
      </c>
      <c r="H242" s="5">
        <v>7327</v>
      </c>
      <c r="I242" s="5">
        <v>2218</v>
      </c>
      <c r="J242" s="5">
        <v>3822</v>
      </c>
    </row>
    <row r="243" spans="1:10">
      <c r="A243" s="5">
        <v>6242</v>
      </c>
      <c r="B243" s="5">
        <v>4010</v>
      </c>
      <c r="D243" s="5">
        <v>8072</v>
      </c>
      <c r="E243" s="5">
        <v>6242</v>
      </c>
      <c r="F243" s="5">
        <v>4010</v>
      </c>
      <c r="H243" s="5">
        <v>6242</v>
      </c>
      <c r="I243" s="5">
        <v>3316</v>
      </c>
      <c r="J243" s="5">
        <v>4010</v>
      </c>
    </row>
    <row r="244" spans="1:10">
      <c r="A244" s="5">
        <v>1571</v>
      </c>
      <c r="B244" s="5">
        <v>930</v>
      </c>
      <c r="D244" s="5">
        <v>1052</v>
      </c>
      <c r="E244" s="5">
        <v>1571</v>
      </c>
      <c r="F244" s="5">
        <v>930</v>
      </c>
      <c r="H244" s="5">
        <v>1571</v>
      </c>
      <c r="I244" s="5">
        <v>559</v>
      </c>
      <c r="J244" s="5">
        <v>930</v>
      </c>
    </row>
    <row r="245" spans="1:10">
      <c r="A245" s="5">
        <v>730</v>
      </c>
      <c r="B245" s="5">
        <v>503</v>
      </c>
      <c r="D245" s="5">
        <v>550</v>
      </c>
      <c r="E245" s="5">
        <v>730</v>
      </c>
      <c r="F245" s="5">
        <v>503</v>
      </c>
      <c r="H245" s="5">
        <v>730</v>
      </c>
      <c r="I245" s="5">
        <v>323</v>
      </c>
      <c r="J245" s="5">
        <v>503</v>
      </c>
    </row>
    <row r="246" spans="1:10">
      <c r="A246" s="5">
        <v>667</v>
      </c>
      <c r="B246" s="5">
        <v>482</v>
      </c>
      <c r="D246" s="5">
        <v>541</v>
      </c>
      <c r="E246" s="5">
        <v>667</v>
      </c>
      <c r="F246" s="5">
        <v>482</v>
      </c>
      <c r="H246" s="5">
        <v>667</v>
      </c>
      <c r="I246" s="5">
        <v>314</v>
      </c>
      <c r="J246" s="5">
        <v>482</v>
      </c>
    </row>
    <row r="247" spans="1:10">
      <c r="A247" s="5">
        <v>731</v>
      </c>
      <c r="B247" s="5">
        <v>512</v>
      </c>
      <c r="D247" s="5">
        <v>571</v>
      </c>
      <c r="E247" s="5">
        <v>731</v>
      </c>
      <c r="F247" s="5">
        <v>512</v>
      </c>
      <c r="H247" s="5">
        <v>731</v>
      </c>
      <c r="I247" s="5">
        <v>355</v>
      </c>
      <c r="J247" s="5">
        <v>512</v>
      </c>
    </row>
    <row r="248" spans="1:10">
      <c r="A248" s="5">
        <v>588</v>
      </c>
      <c r="B248" s="5">
        <v>444</v>
      </c>
      <c r="D248" s="5">
        <v>479</v>
      </c>
      <c r="E248" s="5">
        <v>588</v>
      </c>
      <c r="F248" s="5">
        <v>444</v>
      </c>
      <c r="H248" s="5">
        <v>588</v>
      </c>
      <c r="I248" s="5">
        <v>287</v>
      </c>
      <c r="J248" s="5">
        <v>444</v>
      </c>
    </row>
    <row r="249" spans="1:10">
      <c r="A249" s="5">
        <v>795</v>
      </c>
      <c r="B249" s="5">
        <v>570</v>
      </c>
      <c r="D249" s="5">
        <v>622</v>
      </c>
      <c r="E249" s="5">
        <v>795</v>
      </c>
      <c r="F249" s="5">
        <v>570</v>
      </c>
      <c r="H249" s="5">
        <v>795</v>
      </c>
      <c r="I249" s="5">
        <v>383</v>
      </c>
      <c r="J249" s="5">
        <v>570</v>
      </c>
    </row>
    <row r="250" spans="1:10">
      <c r="A250" s="5">
        <v>1097</v>
      </c>
      <c r="B250" s="5">
        <v>740</v>
      </c>
      <c r="D250" s="5">
        <v>877</v>
      </c>
      <c r="E250" s="5">
        <v>1097</v>
      </c>
      <c r="F250" s="5">
        <v>740</v>
      </c>
      <c r="H250" s="5">
        <v>1097</v>
      </c>
      <c r="I250" s="5">
        <v>563</v>
      </c>
      <c r="J250" s="5">
        <v>740</v>
      </c>
    </row>
    <row r="251" spans="1:10">
      <c r="A251" s="5">
        <v>1033</v>
      </c>
      <c r="B251" s="5">
        <v>646</v>
      </c>
      <c r="D251" s="5">
        <v>756</v>
      </c>
      <c r="E251" s="5">
        <v>1033</v>
      </c>
      <c r="F251" s="5">
        <v>646</v>
      </c>
      <c r="H251" s="5">
        <v>1033</v>
      </c>
      <c r="I251" s="5">
        <v>516</v>
      </c>
      <c r="J251" s="5">
        <v>646</v>
      </c>
    </row>
    <row r="252" spans="1:10">
      <c r="A252" s="5">
        <v>3098</v>
      </c>
      <c r="B252" s="5">
        <v>2327</v>
      </c>
      <c r="D252" s="5">
        <v>2417</v>
      </c>
      <c r="E252" s="5">
        <v>3098</v>
      </c>
      <c r="F252" s="5">
        <v>2327</v>
      </c>
      <c r="H252" s="5">
        <v>3098</v>
      </c>
      <c r="I252" s="5">
        <v>1839</v>
      </c>
      <c r="J252" s="5">
        <v>2327</v>
      </c>
    </row>
    <row r="253" spans="1:10">
      <c r="A253" s="5">
        <v>1419</v>
      </c>
      <c r="B253" s="5">
        <v>963</v>
      </c>
      <c r="D253" s="5">
        <v>1620</v>
      </c>
      <c r="E253" s="5">
        <v>1419</v>
      </c>
      <c r="F253" s="5">
        <v>963</v>
      </c>
      <c r="H253" s="5">
        <v>1419</v>
      </c>
      <c r="I253" s="5">
        <v>977</v>
      </c>
      <c r="J253" s="5">
        <v>963</v>
      </c>
    </row>
    <row r="254" spans="1:10">
      <c r="A254" s="5">
        <v>785</v>
      </c>
      <c r="B254" s="5">
        <v>574</v>
      </c>
      <c r="D254" s="5">
        <v>602</v>
      </c>
      <c r="E254" s="5">
        <v>785</v>
      </c>
      <c r="F254" s="5">
        <v>574</v>
      </c>
      <c r="H254" s="5">
        <v>785</v>
      </c>
      <c r="I254" s="5">
        <v>399</v>
      </c>
      <c r="J254" s="5">
        <v>574</v>
      </c>
    </row>
    <row r="255" spans="1:10">
      <c r="A255" s="5">
        <v>1106</v>
      </c>
      <c r="B255" s="5">
        <v>770</v>
      </c>
      <c r="D255" s="5">
        <v>863</v>
      </c>
      <c r="E255" s="5">
        <v>1106</v>
      </c>
      <c r="F255" s="5">
        <v>770</v>
      </c>
      <c r="H255" s="5">
        <v>1106</v>
      </c>
      <c r="I255" s="5">
        <v>583</v>
      </c>
      <c r="J255" s="5">
        <v>770</v>
      </c>
    </row>
    <row r="256" spans="1:10">
      <c r="A256" s="5">
        <v>2251</v>
      </c>
      <c r="B256" s="5">
        <v>1330</v>
      </c>
      <c r="D256" s="5">
        <v>1407</v>
      </c>
      <c r="E256" s="5">
        <v>2251</v>
      </c>
      <c r="F256" s="5">
        <v>1330</v>
      </c>
      <c r="H256" s="5">
        <v>2251</v>
      </c>
      <c r="I256" s="5">
        <v>907</v>
      </c>
      <c r="J256" s="5">
        <v>1330</v>
      </c>
    </row>
    <row r="257" spans="1:10">
      <c r="A257" s="5">
        <v>838</v>
      </c>
      <c r="B257" s="5">
        <v>597</v>
      </c>
      <c r="D257" s="5">
        <v>685</v>
      </c>
      <c r="E257" s="5">
        <v>838</v>
      </c>
      <c r="F257" s="5">
        <v>597</v>
      </c>
      <c r="H257" s="5">
        <v>838</v>
      </c>
      <c r="I257" s="5">
        <v>407</v>
      </c>
      <c r="J257" s="5">
        <v>597</v>
      </c>
    </row>
    <row r="258" spans="1:10">
      <c r="A258" s="5">
        <v>1014</v>
      </c>
      <c r="B258" s="5">
        <v>648</v>
      </c>
      <c r="D258" s="5">
        <v>729</v>
      </c>
      <c r="E258" s="5">
        <v>1014</v>
      </c>
      <c r="F258" s="5">
        <v>648</v>
      </c>
      <c r="H258" s="5">
        <v>1014</v>
      </c>
      <c r="I258" s="5">
        <v>459</v>
      </c>
      <c r="J258" s="5">
        <v>648</v>
      </c>
    </row>
    <row r="259" spans="1:10">
      <c r="A259" s="5">
        <v>1020</v>
      </c>
      <c r="B259" s="5">
        <v>638</v>
      </c>
      <c r="D259" s="5">
        <v>701</v>
      </c>
      <c r="E259" s="5">
        <v>1020</v>
      </c>
      <c r="F259" s="5">
        <v>638</v>
      </c>
      <c r="H259" s="5">
        <v>1020</v>
      </c>
      <c r="I259" s="5">
        <v>460</v>
      </c>
      <c r="J259" s="5">
        <v>638</v>
      </c>
    </row>
    <row r="260" spans="1:10">
      <c r="A260" s="5">
        <v>1237</v>
      </c>
      <c r="B260" s="5">
        <v>827</v>
      </c>
      <c r="D260" s="5">
        <v>964</v>
      </c>
      <c r="E260" s="5">
        <v>1237</v>
      </c>
      <c r="F260" s="5">
        <v>827</v>
      </c>
      <c r="H260" s="5">
        <v>1237</v>
      </c>
      <c r="I260" s="5">
        <v>636</v>
      </c>
      <c r="J260" s="5">
        <v>827</v>
      </c>
    </row>
    <row r="261" spans="1:10">
      <c r="A261" s="5">
        <v>652</v>
      </c>
      <c r="B261" s="5">
        <v>478</v>
      </c>
      <c r="D261" s="5">
        <v>513</v>
      </c>
      <c r="E261" s="5">
        <v>652</v>
      </c>
      <c r="F261" s="5">
        <v>478</v>
      </c>
      <c r="H261" s="5">
        <v>652</v>
      </c>
      <c r="I261" s="5">
        <v>307</v>
      </c>
      <c r="J261" s="5">
        <v>478</v>
      </c>
    </row>
    <row r="262" spans="1:10">
      <c r="A262" s="5">
        <v>787</v>
      </c>
      <c r="B262" s="5">
        <v>513</v>
      </c>
      <c r="D262" s="5">
        <v>550</v>
      </c>
      <c r="E262" s="5">
        <v>787</v>
      </c>
      <c r="F262" s="5">
        <v>513</v>
      </c>
      <c r="H262" s="5">
        <v>787</v>
      </c>
      <c r="I262" s="5">
        <v>360</v>
      </c>
      <c r="J262" s="5">
        <v>513</v>
      </c>
    </row>
    <row r="263" spans="1:10">
      <c r="A263" s="5">
        <v>1328</v>
      </c>
      <c r="B263" s="5">
        <v>890</v>
      </c>
      <c r="D263" s="5">
        <v>1355</v>
      </c>
      <c r="E263" s="5">
        <v>1328</v>
      </c>
      <c r="F263" s="5">
        <v>890</v>
      </c>
      <c r="H263" s="5">
        <v>1328</v>
      </c>
      <c r="I263" s="5">
        <v>827</v>
      </c>
      <c r="J263" s="5">
        <v>890</v>
      </c>
    </row>
    <row r="264" spans="1:10">
      <c r="A264" s="5">
        <v>652</v>
      </c>
      <c r="B264" s="5">
        <v>503</v>
      </c>
      <c r="D264" s="5">
        <v>528</v>
      </c>
      <c r="E264" s="5">
        <v>652</v>
      </c>
      <c r="F264" s="5">
        <v>503</v>
      </c>
      <c r="H264" s="5">
        <v>652</v>
      </c>
      <c r="I264" s="5">
        <v>328</v>
      </c>
      <c r="J264" s="5">
        <v>503</v>
      </c>
    </row>
    <row r="265" spans="1:10">
      <c r="A265" s="5">
        <v>1236</v>
      </c>
      <c r="B265" s="5">
        <v>700</v>
      </c>
      <c r="D265" s="5">
        <v>758</v>
      </c>
      <c r="E265" s="5">
        <v>1236</v>
      </c>
      <c r="F265" s="5">
        <v>700</v>
      </c>
      <c r="H265" s="5">
        <v>1236</v>
      </c>
      <c r="I265" s="5">
        <v>471</v>
      </c>
      <c r="J265" s="5">
        <v>700</v>
      </c>
    </row>
    <row r="266" spans="1:10">
      <c r="A266" s="5">
        <v>2136</v>
      </c>
      <c r="B266" s="5">
        <v>1441</v>
      </c>
      <c r="D266" s="5">
        <v>1473</v>
      </c>
      <c r="E266" s="5">
        <v>2136</v>
      </c>
      <c r="F266" s="5">
        <v>1441</v>
      </c>
      <c r="H266" s="5">
        <v>2136</v>
      </c>
      <c r="I266" s="5">
        <v>1395</v>
      </c>
      <c r="J266" s="5">
        <v>1441</v>
      </c>
    </row>
    <row r="267" spans="1:10">
      <c r="A267" s="5">
        <v>14974</v>
      </c>
      <c r="B267" s="5">
        <v>861</v>
      </c>
      <c r="D267" s="5">
        <v>909</v>
      </c>
      <c r="E267" s="5">
        <v>14974</v>
      </c>
      <c r="F267" s="5">
        <v>861</v>
      </c>
      <c r="H267" s="5">
        <v>14974</v>
      </c>
      <c r="I267" s="5">
        <v>490</v>
      </c>
      <c r="J267" s="5">
        <v>861</v>
      </c>
    </row>
    <row r="268" spans="1:10">
      <c r="A268" s="5">
        <v>710</v>
      </c>
      <c r="B268" s="5">
        <v>493</v>
      </c>
      <c r="D268" s="5">
        <v>515</v>
      </c>
      <c r="E268" s="5">
        <v>710</v>
      </c>
      <c r="F268" s="5">
        <v>493</v>
      </c>
      <c r="H268" s="5">
        <v>710</v>
      </c>
      <c r="I268" s="5">
        <v>340</v>
      </c>
      <c r="J268" s="5">
        <v>493</v>
      </c>
    </row>
    <row r="269" spans="1:10">
      <c r="A269" s="5">
        <v>2089</v>
      </c>
      <c r="B269" s="5">
        <v>1412</v>
      </c>
      <c r="D269" s="5">
        <v>2003</v>
      </c>
      <c r="E269" s="5">
        <v>2089</v>
      </c>
      <c r="F269" s="5">
        <v>1412</v>
      </c>
      <c r="H269" s="5">
        <v>2089</v>
      </c>
      <c r="I269" s="5">
        <v>975</v>
      </c>
      <c r="J269" s="5">
        <v>1412</v>
      </c>
    </row>
    <row r="270" spans="1:10">
      <c r="A270" s="5">
        <v>1641</v>
      </c>
      <c r="B270" s="5">
        <v>1054</v>
      </c>
      <c r="D270" s="5">
        <v>1191</v>
      </c>
      <c r="E270" s="5">
        <v>1641</v>
      </c>
      <c r="F270" s="5">
        <v>1054</v>
      </c>
      <c r="H270" s="5">
        <v>1641</v>
      </c>
      <c r="I270" s="5">
        <v>708</v>
      </c>
      <c r="J270" s="5">
        <v>1054</v>
      </c>
    </row>
    <row r="271" spans="1:10">
      <c r="A271" s="5">
        <v>4596</v>
      </c>
      <c r="B271" s="5">
        <v>2495</v>
      </c>
      <c r="D271" s="5">
        <v>2889</v>
      </c>
      <c r="E271" s="5">
        <v>4596</v>
      </c>
      <c r="F271" s="5">
        <v>2495</v>
      </c>
      <c r="H271" s="5">
        <v>4596</v>
      </c>
      <c r="I271" s="5">
        <v>1276</v>
      </c>
      <c r="J271" s="5">
        <v>2495</v>
      </c>
    </row>
    <row r="272" spans="1:10">
      <c r="A272" s="5">
        <v>1181</v>
      </c>
      <c r="B272" s="5">
        <v>933</v>
      </c>
      <c r="D272" s="5">
        <v>1007</v>
      </c>
      <c r="E272" s="5">
        <v>1181</v>
      </c>
      <c r="F272" s="5">
        <v>933</v>
      </c>
      <c r="H272" s="5">
        <v>1181</v>
      </c>
      <c r="I272" s="5">
        <v>537</v>
      </c>
      <c r="J272" s="5">
        <v>933</v>
      </c>
    </row>
    <row r="273" spans="1:10">
      <c r="A273" s="5">
        <v>1173</v>
      </c>
      <c r="B273" s="5">
        <v>884</v>
      </c>
      <c r="D273" s="5">
        <v>895</v>
      </c>
      <c r="E273" s="5">
        <v>1173</v>
      </c>
      <c r="F273" s="5">
        <v>884</v>
      </c>
      <c r="H273" s="5">
        <v>1173</v>
      </c>
      <c r="I273" s="5">
        <v>493</v>
      </c>
      <c r="J273" s="5">
        <v>884</v>
      </c>
    </row>
    <row r="274" spans="1:10">
      <c r="A274" s="5">
        <v>7854</v>
      </c>
      <c r="B274" s="5">
        <v>3682</v>
      </c>
      <c r="D274" s="5">
        <v>3742</v>
      </c>
      <c r="E274" s="5">
        <v>7854</v>
      </c>
      <c r="F274" s="5">
        <v>3682</v>
      </c>
      <c r="H274" s="5">
        <v>7854</v>
      </c>
      <c r="I274" s="5">
        <v>3300</v>
      </c>
      <c r="J274" s="5">
        <v>3682</v>
      </c>
    </row>
    <row r="275" spans="1:10">
      <c r="A275" s="5">
        <v>862</v>
      </c>
      <c r="B275" s="5">
        <v>716</v>
      </c>
      <c r="D275" s="5">
        <v>722</v>
      </c>
      <c r="E275" s="5">
        <v>862</v>
      </c>
      <c r="F275" s="5">
        <v>716</v>
      </c>
      <c r="H275" s="5">
        <v>862</v>
      </c>
      <c r="I275" s="5">
        <v>372</v>
      </c>
      <c r="J275" s="5">
        <v>716</v>
      </c>
    </row>
    <row r="276" spans="1:10">
      <c r="A276" s="5">
        <v>2356</v>
      </c>
      <c r="B276" s="5">
        <v>1643</v>
      </c>
      <c r="D276" s="5">
        <v>1779</v>
      </c>
      <c r="E276" s="5">
        <v>2356</v>
      </c>
      <c r="F276" s="5">
        <v>1643</v>
      </c>
      <c r="H276" s="5">
        <v>2356</v>
      </c>
      <c r="I276" s="5">
        <v>1008</v>
      </c>
      <c r="J276" s="5">
        <v>1643</v>
      </c>
    </row>
    <row r="277" spans="1:10">
      <c r="A277" s="5">
        <v>19779</v>
      </c>
      <c r="B277" s="5">
        <v>947</v>
      </c>
      <c r="D277" s="5">
        <v>1043</v>
      </c>
      <c r="E277" s="5">
        <v>19779</v>
      </c>
      <c r="F277" s="5">
        <v>947</v>
      </c>
      <c r="H277" s="5">
        <v>19779</v>
      </c>
      <c r="I277" s="5">
        <v>583</v>
      </c>
      <c r="J277" s="5">
        <v>947</v>
      </c>
    </row>
    <row r="278" spans="1:10">
      <c r="A278" s="5">
        <v>4906</v>
      </c>
      <c r="B278" s="5">
        <v>2457</v>
      </c>
      <c r="D278" s="5">
        <v>2552</v>
      </c>
      <c r="E278" s="5">
        <v>4906</v>
      </c>
      <c r="F278" s="5">
        <v>2457</v>
      </c>
      <c r="H278" s="5">
        <v>4906</v>
      </c>
      <c r="I278" s="5">
        <v>1353</v>
      </c>
      <c r="J278" s="5">
        <v>2457</v>
      </c>
    </row>
    <row r="279" spans="1:10">
      <c r="A279" s="5">
        <v>897</v>
      </c>
      <c r="B279" s="5">
        <v>720</v>
      </c>
      <c r="D279" s="5">
        <v>735</v>
      </c>
      <c r="E279" s="5">
        <v>897</v>
      </c>
      <c r="F279" s="5">
        <v>720</v>
      </c>
      <c r="H279" s="5">
        <v>897</v>
      </c>
      <c r="I279" s="5">
        <v>375</v>
      </c>
      <c r="J279" s="5">
        <v>720</v>
      </c>
    </row>
    <row r="280" spans="1:10">
      <c r="A280" s="5">
        <v>1147</v>
      </c>
      <c r="B280" s="5">
        <v>872</v>
      </c>
      <c r="D280" s="5">
        <v>909</v>
      </c>
      <c r="E280" s="5">
        <v>1147</v>
      </c>
      <c r="F280" s="5">
        <v>872</v>
      </c>
      <c r="H280" s="5">
        <v>1147</v>
      </c>
      <c r="I280" s="5">
        <v>477</v>
      </c>
      <c r="J280" s="5">
        <v>872</v>
      </c>
    </row>
    <row r="281" spans="1:10">
      <c r="A281" s="5">
        <v>3599</v>
      </c>
      <c r="B281" s="5">
        <v>2193</v>
      </c>
      <c r="D281" s="5">
        <v>2240</v>
      </c>
      <c r="E281" s="5">
        <v>3599</v>
      </c>
      <c r="F281" s="5">
        <v>2193</v>
      </c>
      <c r="H281" s="5">
        <v>3599</v>
      </c>
      <c r="I281" s="5">
        <v>2119</v>
      </c>
      <c r="J281" s="5">
        <v>2193</v>
      </c>
    </row>
    <row r="282" spans="1:10">
      <c r="A282" s="5">
        <v>2801</v>
      </c>
      <c r="B282" s="5">
        <v>1381</v>
      </c>
      <c r="D282" s="5">
        <v>1400</v>
      </c>
      <c r="E282" s="5">
        <v>2801</v>
      </c>
      <c r="F282" s="5">
        <v>1381</v>
      </c>
      <c r="H282" s="5">
        <v>2801</v>
      </c>
      <c r="I282" s="5">
        <v>1035</v>
      </c>
      <c r="J282" s="5">
        <v>1381</v>
      </c>
    </row>
    <row r="283" spans="1:10">
      <c r="A283" s="5">
        <v>2438</v>
      </c>
      <c r="B283" s="5">
        <v>1537</v>
      </c>
      <c r="D283" s="5">
        <v>1631</v>
      </c>
      <c r="E283" s="5">
        <v>2438</v>
      </c>
      <c r="F283" s="5">
        <v>1537</v>
      </c>
      <c r="H283" s="5">
        <v>2438</v>
      </c>
      <c r="I283" s="5">
        <v>1225</v>
      </c>
      <c r="J283" s="5">
        <v>1537</v>
      </c>
    </row>
    <row r="284" spans="1:10">
      <c r="A284" s="5">
        <v>1692</v>
      </c>
      <c r="B284" s="5">
        <v>843</v>
      </c>
      <c r="D284" s="5">
        <v>870</v>
      </c>
      <c r="E284" s="5">
        <v>1692</v>
      </c>
      <c r="F284" s="5">
        <v>843</v>
      </c>
      <c r="H284" s="5">
        <v>1692</v>
      </c>
      <c r="I284" s="5">
        <v>774</v>
      </c>
      <c r="J284" s="5">
        <v>843</v>
      </c>
    </row>
    <row r="285" spans="1:10">
      <c r="A285" s="5">
        <v>7980</v>
      </c>
      <c r="B285" s="5">
        <v>383</v>
      </c>
      <c r="D285" s="5">
        <v>389</v>
      </c>
      <c r="E285" s="5">
        <v>7980</v>
      </c>
      <c r="F285" s="5">
        <v>383</v>
      </c>
      <c r="H285" s="5">
        <v>7980</v>
      </c>
      <c r="I285" s="5">
        <v>342</v>
      </c>
      <c r="J285" s="5">
        <v>383</v>
      </c>
    </row>
    <row r="286" spans="1:10">
      <c r="A286" s="5">
        <v>1126</v>
      </c>
      <c r="B286" s="5">
        <v>860</v>
      </c>
      <c r="D286" s="5">
        <v>936</v>
      </c>
      <c r="E286" s="5">
        <v>1126</v>
      </c>
      <c r="F286" s="5">
        <v>860</v>
      </c>
      <c r="H286" s="5">
        <v>1126</v>
      </c>
      <c r="I286" s="5">
        <v>460</v>
      </c>
      <c r="J286" s="5">
        <v>860</v>
      </c>
    </row>
    <row r="287" spans="1:10">
      <c r="A287" s="5">
        <v>2048</v>
      </c>
      <c r="B287" s="5">
        <v>1038</v>
      </c>
      <c r="D287" s="5">
        <v>1418</v>
      </c>
      <c r="E287" s="5">
        <v>2048</v>
      </c>
      <c r="F287" s="5">
        <v>1038</v>
      </c>
      <c r="H287" s="5">
        <v>2048</v>
      </c>
      <c r="I287" s="5">
        <v>998</v>
      </c>
      <c r="J287" s="5">
        <v>1038</v>
      </c>
    </row>
    <row r="288" spans="1:10">
      <c r="A288" s="5">
        <v>286</v>
      </c>
      <c r="B288" s="5">
        <v>145</v>
      </c>
      <c r="D288" s="5">
        <v>170</v>
      </c>
      <c r="E288" s="5">
        <v>286</v>
      </c>
      <c r="F288" s="5">
        <v>145</v>
      </c>
      <c r="H288" s="5">
        <v>286</v>
      </c>
      <c r="I288" s="5">
        <v>137</v>
      </c>
      <c r="J288" s="5">
        <v>145</v>
      </c>
    </row>
    <row r="289" spans="1:10">
      <c r="A289" s="5">
        <v>735</v>
      </c>
      <c r="B289" s="5">
        <v>591</v>
      </c>
      <c r="D289" s="5">
        <v>596</v>
      </c>
      <c r="E289" s="5">
        <v>735</v>
      </c>
      <c r="F289" s="5">
        <v>591</v>
      </c>
      <c r="H289" s="5">
        <v>735</v>
      </c>
      <c r="I289" s="5">
        <v>340</v>
      </c>
      <c r="J289" s="5">
        <v>591</v>
      </c>
    </row>
    <row r="290" spans="1:10">
      <c r="A290" s="5">
        <v>1021</v>
      </c>
      <c r="B290" s="5">
        <v>681</v>
      </c>
      <c r="D290" s="5">
        <v>753</v>
      </c>
      <c r="E290" s="5">
        <v>1021</v>
      </c>
      <c r="F290" s="5">
        <v>681</v>
      </c>
      <c r="H290" s="5">
        <v>1021</v>
      </c>
      <c r="I290" s="5">
        <v>459</v>
      </c>
      <c r="J290" s="5">
        <v>681</v>
      </c>
    </row>
    <row r="291" spans="1:10">
      <c r="A291" s="5">
        <v>781</v>
      </c>
      <c r="B291" s="5">
        <v>560</v>
      </c>
      <c r="D291" s="5">
        <v>569</v>
      </c>
      <c r="E291" s="5">
        <v>781</v>
      </c>
      <c r="F291" s="5">
        <v>560</v>
      </c>
      <c r="H291" s="5">
        <v>781</v>
      </c>
      <c r="I291" s="5">
        <v>348</v>
      </c>
      <c r="J291" s="5">
        <v>560</v>
      </c>
    </row>
    <row r="292" spans="1:10">
      <c r="A292" s="5">
        <v>852</v>
      </c>
      <c r="B292" s="5">
        <v>569</v>
      </c>
      <c r="D292" s="5">
        <v>610</v>
      </c>
      <c r="E292" s="5">
        <v>852</v>
      </c>
      <c r="F292" s="5">
        <v>569</v>
      </c>
      <c r="H292" s="5">
        <v>852</v>
      </c>
      <c r="I292" s="5">
        <v>375</v>
      </c>
      <c r="J292" s="5">
        <v>569</v>
      </c>
    </row>
    <row r="293" spans="1:10">
      <c r="A293" s="5">
        <v>913</v>
      </c>
      <c r="B293" s="5">
        <v>656</v>
      </c>
      <c r="D293" s="5">
        <v>691</v>
      </c>
      <c r="E293" s="5">
        <v>913</v>
      </c>
      <c r="F293" s="5">
        <v>656</v>
      </c>
      <c r="H293" s="5">
        <v>913</v>
      </c>
      <c r="I293" s="5">
        <v>436</v>
      </c>
      <c r="J293" s="5">
        <v>656</v>
      </c>
    </row>
    <row r="294" spans="1:10">
      <c r="A294" s="5">
        <v>2042</v>
      </c>
      <c r="B294" s="5">
        <v>1138</v>
      </c>
      <c r="D294" s="5">
        <v>1160</v>
      </c>
      <c r="E294" s="5">
        <v>2042</v>
      </c>
      <c r="F294" s="5">
        <v>1138</v>
      </c>
      <c r="H294" s="5">
        <v>2042</v>
      </c>
      <c r="I294" s="5">
        <v>920</v>
      </c>
      <c r="J294" s="5">
        <v>1138</v>
      </c>
    </row>
    <row r="295" spans="1:10">
      <c r="A295" s="5">
        <v>920</v>
      </c>
      <c r="B295" s="5">
        <v>671</v>
      </c>
      <c r="D295" s="5">
        <v>724</v>
      </c>
      <c r="E295" s="5">
        <v>920</v>
      </c>
      <c r="F295" s="5">
        <v>671</v>
      </c>
      <c r="H295" s="5">
        <v>920</v>
      </c>
      <c r="I295" s="5">
        <v>501</v>
      </c>
      <c r="J295" s="5">
        <v>671</v>
      </c>
    </row>
    <row r="296" spans="1:10">
      <c r="A296" s="5">
        <v>650</v>
      </c>
      <c r="B296" s="5">
        <v>523</v>
      </c>
      <c r="D296" s="5">
        <v>564</v>
      </c>
      <c r="E296" s="5">
        <v>650</v>
      </c>
      <c r="F296" s="5">
        <v>523</v>
      </c>
      <c r="H296" s="5">
        <v>650</v>
      </c>
      <c r="I296" s="5">
        <v>375</v>
      </c>
      <c r="J296" s="5">
        <v>523</v>
      </c>
    </row>
    <row r="297" spans="1:10">
      <c r="A297" s="5">
        <v>775</v>
      </c>
      <c r="B297" s="5">
        <v>568</v>
      </c>
      <c r="D297" s="5">
        <v>621</v>
      </c>
      <c r="E297" s="5">
        <v>775</v>
      </c>
      <c r="F297" s="5">
        <v>568</v>
      </c>
      <c r="H297" s="5">
        <v>775</v>
      </c>
      <c r="I297" s="5">
        <v>403</v>
      </c>
      <c r="J297" s="5">
        <v>568</v>
      </c>
    </row>
    <row r="298" spans="1:10">
      <c r="A298" s="5">
        <v>1388</v>
      </c>
      <c r="B298" s="5">
        <v>834</v>
      </c>
      <c r="D298" s="5">
        <v>840</v>
      </c>
      <c r="E298" s="5">
        <v>1388</v>
      </c>
      <c r="F298" s="5">
        <v>834</v>
      </c>
      <c r="H298" s="5">
        <v>1388</v>
      </c>
      <c r="I298" s="5">
        <v>662</v>
      </c>
      <c r="J298" s="5">
        <v>834</v>
      </c>
    </row>
    <row r="299" spans="1:10">
      <c r="A299" s="5">
        <v>1229</v>
      </c>
      <c r="B299" s="5">
        <v>779</v>
      </c>
      <c r="D299" s="5">
        <v>909</v>
      </c>
      <c r="E299" s="5">
        <v>1229</v>
      </c>
      <c r="F299" s="5">
        <v>779</v>
      </c>
      <c r="H299" s="5">
        <v>1229</v>
      </c>
      <c r="I299" s="5">
        <v>646</v>
      </c>
      <c r="J299" s="5">
        <v>779</v>
      </c>
    </row>
    <row r="300" spans="1:10">
      <c r="A300" s="5">
        <v>622</v>
      </c>
      <c r="B300" s="5">
        <v>503</v>
      </c>
      <c r="D300" s="5">
        <v>552</v>
      </c>
      <c r="E300" s="5">
        <v>622</v>
      </c>
      <c r="F300" s="5">
        <v>503</v>
      </c>
      <c r="H300" s="5">
        <v>622</v>
      </c>
      <c r="I300" s="5">
        <v>348</v>
      </c>
      <c r="J300" s="5">
        <v>503</v>
      </c>
    </row>
    <row r="301" spans="1:10">
      <c r="A301" s="5">
        <v>1871</v>
      </c>
      <c r="B301" s="5">
        <v>1229</v>
      </c>
      <c r="D301" s="5">
        <v>1382</v>
      </c>
      <c r="E301" s="5">
        <v>1871</v>
      </c>
      <c r="F301" s="5">
        <v>1229</v>
      </c>
      <c r="H301" s="5">
        <v>1871</v>
      </c>
      <c r="I301" s="5">
        <v>760</v>
      </c>
      <c r="J301" s="5">
        <v>1229</v>
      </c>
    </row>
    <row r="302" spans="1:10">
      <c r="A302" s="5">
        <v>940</v>
      </c>
      <c r="B302" s="5">
        <v>705</v>
      </c>
      <c r="D302" s="5">
        <v>985</v>
      </c>
      <c r="E302" s="5">
        <v>940</v>
      </c>
      <c r="F302" s="5">
        <v>705</v>
      </c>
      <c r="H302" s="5">
        <v>940</v>
      </c>
      <c r="I302" s="5">
        <v>594</v>
      </c>
      <c r="J302" s="5">
        <v>705</v>
      </c>
    </row>
    <row r="303" spans="1:10">
      <c r="A303" s="5">
        <v>1034</v>
      </c>
      <c r="B303" s="5">
        <v>715</v>
      </c>
      <c r="D303" s="5">
        <v>884</v>
      </c>
      <c r="E303" s="5">
        <v>1034</v>
      </c>
      <c r="F303" s="5">
        <v>715</v>
      </c>
      <c r="H303" s="5">
        <v>1034</v>
      </c>
      <c r="I303" s="5">
        <v>340</v>
      </c>
      <c r="J303" s="5">
        <v>715</v>
      </c>
    </row>
    <row r="304" spans="1:10">
      <c r="A304" s="5">
        <v>1014</v>
      </c>
      <c r="B304" s="5">
        <v>725</v>
      </c>
      <c r="D304" s="5">
        <v>842</v>
      </c>
      <c r="E304" s="5">
        <v>1014</v>
      </c>
      <c r="F304" s="5">
        <v>725</v>
      </c>
      <c r="H304" s="5">
        <v>1014</v>
      </c>
      <c r="I304" s="5">
        <v>569</v>
      </c>
      <c r="J304" s="5">
        <v>725</v>
      </c>
    </row>
    <row r="305" spans="1:10">
      <c r="A305" s="5">
        <v>969</v>
      </c>
      <c r="B305" s="5">
        <v>676</v>
      </c>
      <c r="D305" s="5">
        <v>750</v>
      </c>
      <c r="E305" s="5">
        <v>969</v>
      </c>
      <c r="F305" s="5">
        <v>676</v>
      </c>
      <c r="H305" s="5">
        <v>969</v>
      </c>
      <c r="I305" s="5">
        <v>445</v>
      </c>
      <c r="J305" s="5">
        <v>676</v>
      </c>
    </row>
    <row r="306" spans="1:10">
      <c r="A306" s="5">
        <v>1000</v>
      </c>
      <c r="B306" s="5">
        <v>683</v>
      </c>
      <c r="D306" s="5">
        <v>768</v>
      </c>
      <c r="E306" s="5">
        <v>1000</v>
      </c>
      <c r="F306" s="5">
        <v>683</v>
      </c>
      <c r="H306" s="5">
        <v>1000</v>
      </c>
      <c r="I306" s="5">
        <v>506</v>
      </c>
      <c r="J306" s="5">
        <v>683</v>
      </c>
    </row>
    <row r="307" spans="1:10">
      <c r="A307" s="5">
        <v>1408</v>
      </c>
      <c r="B307" s="5">
        <v>934</v>
      </c>
      <c r="D307" s="5">
        <v>1029</v>
      </c>
      <c r="E307" s="5">
        <v>1408</v>
      </c>
      <c r="F307" s="5">
        <v>934</v>
      </c>
      <c r="H307" s="5">
        <v>1408</v>
      </c>
      <c r="I307" s="5">
        <v>546</v>
      </c>
      <c r="J307" s="5">
        <v>934</v>
      </c>
    </row>
    <row r="308" spans="1:10">
      <c r="A308" s="5">
        <v>1072</v>
      </c>
      <c r="B308" s="5">
        <v>730</v>
      </c>
      <c r="D308" s="5">
        <v>791</v>
      </c>
      <c r="E308" s="5">
        <v>1072</v>
      </c>
      <c r="F308" s="5">
        <v>730</v>
      </c>
      <c r="H308" s="5">
        <v>1072</v>
      </c>
      <c r="I308" s="5">
        <v>482</v>
      </c>
      <c r="J308" s="5">
        <v>730</v>
      </c>
    </row>
    <row r="309" spans="1:10">
      <c r="A309" s="5">
        <v>948</v>
      </c>
      <c r="B309" s="5">
        <v>658</v>
      </c>
      <c r="D309" s="5">
        <v>666</v>
      </c>
      <c r="E309" s="5">
        <v>948</v>
      </c>
      <c r="F309" s="5">
        <v>658</v>
      </c>
      <c r="H309" s="5">
        <v>948</v>
      </c>
      <c r="I309" s="5">
        <v>397</v>
      </c>
      <c r="J309" s="5">
        <v>658</v>
      </c>
    </row>
    <row r="310" spans="1:10">
      <c r="A310" s="5">
        <v>870</v>
      </c>
      <c r="B310" s="5">
        <v>618</v>
      </c>
      <c r="D310" s="5">
        <v>664</v>
      </c>
      <c r="E310" s="5">
        <v>870</v>
      </c>
      <c r="F310" s="5">
        <v>618</v>
      </c>
      <c r="H310" s="5">
        <v>870</v>
      </c>
      <c r="I310" s="5">
        <v>403</v>
      </c>
      <c r="J310" s="5">
        <v>618</v>
      </c>
    </row>
    <row r="311" spans="1:10">
      <c r="A311" s="5">
        <v>740</v>
      </c>
      <c r="B311" s="5">
        <v>548</v>
      </c>
      <c r="D311" s="5">
        <v>579</v>
      </c>
      <c r="E311" s="5">
        <v>740</v>
      </c>
      <c r="F311" s="5">
        <v>548</v>
      </c>
      <c r="H311" s="5">
        <v>740</v>
      </c>
      <c r="I311" s="5">
        <v>349</v>
      </c>
      <c r="J311" s="5">
        <v>548</v>
      </c>
    </row>
    <row r="312" spans="1:10">
      <c r="A312" s="5">
        <v>995</v>
      </c>
      <c r="B312" s="5">
        <v>616</v>
      </c>
      <c r="D312" s="5">
        <v>647</v>
      </c>
      <c r="E312" s="5">
        <v>995</v>
      </c>
      <c r="F312" s="5">
        <v>616</v>
      </c>
      <c r="H312" s="5">
        <v>995</v>
      </c>
      <c r="I312" s="5">
        <v>423</v>
      </c>
      <c r="J312" s="5">
        <v>616</v>
      </c>
    </row>
    <row r="313" spans="1:10">
      <c r="A313" s="5">
        <v>2824</v>
      </c>
      <c r="B313" s="5">
        <v>1622</v>
      </c>
      <c r="D313" s="5">
        <v>1635</v>
      </c>
      <c r="E313" s="5">
        <v>2824</v>
      </c>
      <c r="F313" s="5">
        <v>1622</v>
      </c>
      <c r="H313" s="5">
        <v>2824</v>
      </c>
      <c r="I313" s="5">
        <v>876</v>
      </c>
      <c r="J313" s="5">
        <v>1622</v>
      </c>
    </row>
    <row r="314" spans="1:10">
      <c r="A314" s="5">
        <v>2051</v>
      </c>
      <c r="B314" s="5">
        <v>1426</v>
      </c>
      <c r="D314" s="5">
        <v>1557</v>
      </c>
      <c r="E314" s="5">
        <v>2051</v>
      </c>
      <c r="F314" s="5">
        <v>1426</v>
      </c>
      <c r="H314" s="5">
        <v>2051</v>
      </c>
      <c r="I314" s="5">
        <v>697</v>
      </c>
      <c r="J314" s="5">
        <v>1426</v>
      </c>
    </row>
    <row r="315" spans="1:10">
      <c r="A315" s="5">
        <v>937</v>
      </c>
      <c r="B315" s="5">
        <v>724</v>
      </c>
      <c r="D315" s="5">
        <v>756</v>
      </c>
      <c r="E315" s="5">
        <v>937</v>
      </c>
      <c r="F315" s="5">
        <v>724</v>
      </c>
      <c r="H315" s="5">
        <v>937</v>
      </c>
      <c r="I315" s="5">
        <v>347</v>
      </c>
      <c r="J315" s="5">
        <v>724</v>
      </c>
    </row>
    <row r="316" spans="1:10">
      <c r="A316" s="5">
        <v>863</v>
      </c>
      <c r="B316" s="5">
        <v>656</v>
      </c>
      <c r="D316" s="5">
        <v>702</v>
      </c>
      <c r="E316" s="5">
        <v>863</v>
      </c>
      <c r="F316" s="5">
        <v>656</v>
      </c>
      <c r="H316" s="5">
        <v>863</v>
      </c>
      <c r="I316" s="5">
        <v>328</v>
      </c>
      <c r="J316" s="5">
        <v>656</v>
      </c>
    </row>
    <row r="317" spans="1:10">
      <c r="A317" s="5">
        <v>930</v>
      </c>
      <c r="B317" s="5">
        <v>672</v>
      </c>
      <c r="D317" s="5">
        <v>768</v>
      </c>
      <c r="E317" s="5">
        <v>930</v>
      </c>
      <c r="F317" s="5">
        <v>672</v>
      </c>
      <c r="H317" s="5">
        <v>930</v>
      </c>
      <c r="I317" s="5">
        <v>408</v>
      </c>
      <c r="J317" s="5">
        <v>672</v>
      </c>
    </row>
    <row r="318" spans="1:10">
      <c r="A318" s="5">
        <v>1874</v>
      </c>
      <c r="B318" s="5">
        <v>1065</v>
      </c>
      <c r="D318" s="5">
        <v>1141</v>
      </c>
      <c r="E318" s="5">
        <v>1874</v>
      </c>
      <c r="F318" s="5">
        <v>1065</v>
      </c>
      <c r="H318" s="5">
        <v>1874</v>
      </c>
      <c r="I318" s="5">
        <v>732</v>
      </c>
      <c r="J318" s="5">
        <v>1065</v>
      </c>
    </row>
    <row r="319" spans="1:10">
      <c r="A319" s="5">
        <v>1082</v>
      </c>
      <c r="B319" s="5">
        <v>733</v>
      </c>
      <c r="D319" s="5">
        <v>759</v>
      </c>
      <c r="E319" s="5">
        <v>1082</v>
      </c>
      <c r="F319" s="5">
        <v>733</v>
      </c>
      <c r="H319" s="5">
        <v>1082</v>
      </c>
      <c r="I319" s="5">
        <v>408</v>
      </c>
      <c r="J319" s="5">
        <v>733</v>
      </c>
    </row>
    <row r="320" spans="1:10">
      <c r="A320" s="5">
        <v>770</v>
      </c>
      <c r="B320" s="5">
        <v>546</v>
      </c>
      <c r="D320" s="5">
        <v>581</v>
      </c>
      <c r="E320" s="5">
        <v>770</v>
      </c>
      <c r="F320" s="5">
        <v>546</v>
      </c>
      <c r="H320" s="5">
        <v>770</v>
      </c>
      <c r="I320" s="5">
        <v>327</v>
      </c>
      <c r="J320" s="5">
        <v>546</v>
      </c>
    </row>
    <row r="321" spans="1:10">
      <c r="A321" s="5">
        <v>677</v>
      </c>
      <c r="B321" s="5">
        <v>522</v>
      </c>
      <c r="D321" s="5">
        <v>560</v>
      </c>
      <c r="E321" s="5">
        <v>677</v>
      </c>
      <c r="F321" s="5">
        <v>522</v>
      </c>
      <c r="H321" s="5">
        <v>677</v>
      </c>
      <c r="I321" s="5">
        <v>319</v>
      </c>
      <c r="J321" s="5">
        <v>522</v>
      </c>
    </row>
    <row r="322" spans="1:10">
      <c r="A322" s="5">
        <v>1850</v>
      </c>
      <c r="B322" s="5">
        <v>1334</v>
      </c>
      <c r="D322" s="5">
        <v>2579</v>
      </c>
      <c r="E322" s="5">
        <v>1850</v>
      </c>
      <c r="F322" s="5">
        <v>1334</v>
      </c>
      <c r="H322" s="5">
        <v>1850</v>
      </c>
      <c r="I322" s="5">
        <v>1831</v>
      </c>
      <c r="J322" s="5">
        <v>1334</v>
      </c>
    </row>
    <row r="323" spans="1:10">
      <c r="A323" s="5">
        <v>599</v>
      </c>
      <c r="B323" s="5">
        <v>488</v>
      </c>
      <c r="D323" s="5">
        <v>526</v>
      </c>
      <c r="E323" s="5">
        <v>599</v>
      </c>
      <c r="F323" s="5">
        <v>488</v>
      </c>
      <c r="H323" s="5">
        <v>599</v>
      </c>
      <c r="I323" s="5">
        <v>305</v>
      </c>
      <c r="J323" s="5">
        <v>488</v>
      </c>
    </row>
    <row r="324" spans="1:10">
      <c r="A324" s="5">
        <v>892</v>
      </c>
      <c r="B324" s="5">
        <v>712</v>
      </c>
      <c r="D324" s="5">
        <v>732</v>
      </c>
      <c r="E324" s="5">
        <v>892</v>
      </c>
      <c r="F324" s="5">
        <v>712</v>
      </c>
      <c r="H324" s="5">
        <v>892</v>
      </c>
      <c r="I324" s="5">
        <v>342</v>
      </c>
      <c r="J324" s="5">
        <v>712</v>
      </c>
    </row>
    <row r="325" spans="1:10">
      <c r="A325" s="5">
        <v>880</v>
      </c>
      <c r="B325" s="5">
        <v>658</v>
      </c>
      <c r="D325" s="5">
        <v>722</v>
      </c>
      <c r="E325" s="5">
        <v>880</v>
      </c>
      <c r="F325" s="5">
        <v>658</v>
      </c>
      <c r="H325" s="5">
        <v>880</v>
      </c>
      <c r="I325" s="5">
        <v>361</v>
      </c>
      <c r="J325" s="5">
        <v>658</v>
      </c>
    </row>
    <row r="326" spans="1:10">
      <c r="A326" s="5">
        <v>719</v>
      </c>
      <c r="B326" s="5">
        <v>529</v>
      </c>
      <c r="D326" s="5">
        <v>577</v>
      </c>
      <c r="E326" s="5">
        <v>719</v>
      </c>
      <c r="F326" s="5">
        <v>529</v>
      </c>
      <c r="H326" s="5">
        <v>719</v>
      </c>
      <c r="I326" s="5">
        <v>371</v>
      </c>
      <c r="J326" s="5">
        <v>529</v>
      </c>
    </row>
    <row r="327" spans="1:10">
      <c r="A327" s="5">
        <v>2123</v>
      </c>
      <c r="B327" s="5">
        <v>1183</v>
      </c>
      <c r="D327" s="5">
        <v>1684</v>
      </c>
      <c r="E327" s="5">
        <v>2123</v>
      </c>
      <c r="F327" s="5">
        <v>1183</v>
      </c>
      <c r="H327" s="5">
        <v>2123</v>
      </c>
      <c r="I327" s="5">
        <v>1101</v>
      </c>
      <c r="J327" s="5">
        <v>1183</v>
      </c>
    </row>
    <row r="328" spans="1:10">
      <c r="A328" s="5">
        <v>848</v>
      </c>
      <c r="B328" s="5">
        <v>607</v>
      </c>
      <c r="D328" s="5">
        <v>684</v>
      </c>
      <c r="E328" s="5">
        <v>848</v>
      </c>
      <c r="F328" s="5">
        <v>607</v>
      </c>
      <c r="H328" s="5">
        <v>848</v>
      </c>
      <c r="I328" s="5">
        <v>432</v>
      </c>
      <c r="J328" s="5">
        <v>607</v>
      </c>
    </row>
    <row r="329" spans="1:10">
      <c r="A329" s="5">
        <v>1438</v>
      </c>
      <c r="B329" s="5">
        <v>918</v>
      </c>
      <c r="D329" s="5">
        <v>1049</v>
      </c>
      <c r="E329" s="5">
        <v>1438</v>
      </c>
      <c r="F329" s="5">
        <v>918</v>
      </c>
      <c r="H329" s="5">
        <v>1438</v>
      </c>
      <c r="I329" s="5">
        <v>536</v>
      </c>
      <c r="J329" s="5">
        <v>918</v>
      </c>
    </row>
    <row r="330" spans="1:10">
      <c r="A330" s="5">
        <v>872</v>
      </c>
      <c r="B330" s="5">
        <v>626</v>
      </c>
      <c r="D330" s="5">
        <v>692</v>
      </c>
      <c r="E330" s="5">
        <v>872</v>
      </c>
      <c r="F330" s="5">
        <v>626</v>
      </c>
      <c r="H330" s="5">
        <v>872</v>
      </c>
      <c r="I330" s="5">
        <v>367</v>
      </c>
      <c r="J330" s="5">
        <v>626</v>
      </c>
    </row>
    <row r="331" spans="1:10">
      <c r="A331" s="5">
        <v>663</v>
      </c>
      <c r="B331" s="5">
        <v>528</v>
      </c>
      <c r="D331" s="5">
        <v>566</v>
      </c>
      <c r="E331" s="5">
        <v>663</v>
      </c>
      <c r="F331" s="5">
        <v>528</v>
      </c>
      <c r="H331" s="5">
        <v>663</v>
      </c>
      <c r="I331" s="5">
        <v>306</v>
      </c>
      <c r="J331" s="5">
        <v>528</v>
      </c>
    </row>
    <row r="332" spans="1:10">
      <c r="A332" s="5">
        <v>721</v>
      </c>
      <c r="B332" s="5">
        <v>560</v>
      </c>
      <c r="D332" s="5">
        <v>596</v>
      </c>
      <c r="E332" s="5">
        <v>721</v>
      </c>
      <c r="F332" s="5">
        <v>560</v>
      </c>
      <c r="H332" s="5">
        <v>721</v>
      </c>
      <c r="I332" s="5">
        <v>341</v>
      </c>
      <c r="J332" s="5">
        <v>560</v>
      </c>
    </row>
    <row r="333" spans="1:10">
      <c r="A333" s="5">
        <v>2755</v>
      </c>
      <c r="B333" s="5">
        <v>1599</v>
      </c>
      <c r="D333" s="5">
        <v>1636</v>
      </c>
      <c r="E333" s="5">
        <v>2755</v>
      </c>
      <c r="F333" s="5">
        <v>1599</v>
      </c>
      <c r="H333" s="5">
        <v>2755</v>
      </c>
      <c r="I333" s="5">
        <v>1613</v>
      </c>
      <c r="J333" s="5">
        <v>1599</v>
      </c>
    </row>
    <row r="334" spans="1:10">
      <c r="A334" s="5">
        <v>889</v>
      </c>
      <c r="B334" s="5">
        <v>594</v>
      </c>
      <c r="D334" s="5">
        <v>678</v>
      </c>
      <c r="E334" s="5">
        <v>889</v>
      </c>
      <c r="F334" s="5">
        <v>594</v>
      </c>
      <c r="H334" s="5">
        <v>889</v>
      </c>
      <c r="I334" s="5">
        <v>390</v>
      </c>
      <c r="J334" s="5">
        <v>594</v>
      </c>
    </row>
    <row r="335" spans="1:10">
      <c r="A335" s="5">
        <v>604</v>
      </c>
      <c r="B335" s="5">
        <v>479</v>
      </c>
      <c r="D335" s="5">
        <v>526</v>
      </c>
      <c r="E335" s="5">
        <v>604</v>
      </c>
      <c r="F335" s="5">
        <v>479</v>
      </c>
      <c r="H335" s="5">
        <v>604</v>
      </c>
      <c r="I335" s="5">
        <v>305</v>
      </c>
      <c r="J335" s="5">
        <v>479</v>
      </c>
    </row>
    <row r="336" spans="1:10">
      <c r="A336" s="5">
        <v>672</v>
      </c>
      <c r="B336" s="5">
        <v>485</v>
      </c>
      <c r="D336" s="5">
        <v>536</v>
      </c>
      <c r="E336" s="5">
        <v>672</v>
      </c>
      <c r="F336" s="5">
        <v>485</v>
      </c>
      <c r="H336" s="5">
        <v>672</v>
      </c>
      <c r="I336" s="5">
        <v>323</v>
      </c>
      <c r="J336" s="5">
        <v>485</v>
      </c>
    </row>
    <row r="337" spans="1:10">
      <c r="A337" s="5">
        <v>1197</v>
      </c>
      <c r="B337" s="5">
        <v>706</v>
      </c>
      <c r="D337" s="5">
        <v>823</v>
      </c>
      <c r="E337" s="5">
        <v>1197</v>
      </c>
      <c r="F337" s="5">
        <v>706</v>
      </c>
      <c r="H337" s="5">
        <v>1197</v>
      </c>
      <c r="I337" s="5">
        <v>505</v>
      </c>
      <c r="J337" s="5">
        <v>706</v>
      </c>
    </row>
    <row r="338" spans="1:10">
      <c r="A338" s="5">
        <v>1389</v>
      </c>
      <c r="B338" s="5">
        <v>875</v>
      </c>
      <c r="D338" s="5">
        <v>1062</v>
      </c>
      <c r="E338" s="5">
        <v>1389</v>
      </c>
      <c r="F338" s="5">
        <v>875</v>
      </c>
      <c r="H338" s="5">
        <v>1389</v>
      </c>
      <c r="I338" s="5">
        <v>701</v>
      </c>
      <c r="J338" s="5">
        <v>875</v>
      </c>
    </row>
    <row r="339" spans="1:10">
      <c r="A339" s="5">
        <v>966</v>
      </c>
      <c r="B339" s="5">
        <v>569</v>
      </c>
      <c r="D339" s="5">
        <v>679</v>
      </c>
      <c r="E339" s="5">
        <v>966</v>
      </c>
      <c r="F339" s="5">
        <v>569</v>
      </c>
      <c r="H339" s="5">
        <v>966</v>
      </c>
      <c r="I339" s="5">
        <v>488</v>
      </c>
      <c r="J339" s="5">
        <v>569</v>
      </c>
    </row>
    <row r="340" spans="1:10">
      <c r="A340" s="5">
        <v>583</v>
      </c>
      <c r="B340" s="5">
        <v>415</v>
      </c>
      <c r="D340" s="5">
        <v>470</v>
      </c>
      <c r="E340" s="5">
        <v>583</v>
      </c>
      <c r="F340" s="5">
        <v>415</v>
      </c>
      <c r="H340" s="5">
        <v>583</v>
      </c>
      <c r="I340" s="5">
        <v>322</v>
      </c>
      <c r="J340" s="5">
        <v>415</v>
      </c>
    </row>
    <row r="341" spans="1:10">
      <c r="A341" s="5">
        <v>1157</v>
      </c>
      <c r="B341" s="5">
        <v>625</v>
      </c>
      <c r="D341" s="5">
        <v>734</v>
      </c>
      <c r="E341" s="5">
        <v>1157</v>
      </c>
      <c r="F341" s="5">
        <v>625</v>
      </c>
      <c r="H341" s="5">
        <v>1157</v>
      </c>
      <c r="I341" s="5">
        <v>512</v>
      </c>
      <c r="J341" s="5">
        <v>625</v>
      </c>
    </row>
    <row r="342" spans="1:10">
      <c r="A342" s="5">
        <v>676</v>
      </c>
      <c r="B342" s="5">
        <v>432</v>
      </c>
      <c r="D342" s="5">
        <v>491</v>
      </c>
      <c r="E342" s="5">
        <v>676</v>
      </c>
      <c r="F342" s="5">
        <v>432</v>
      </c>
      <c r="H342" s="5">
        <v>676</v>
      </c>
      <c r="I342" s="5">
        <v>340</v>
      </c>
      <c r="J342" s="5">
        <v>432</v>
      </c>
    </row>
    <row r="343" spans="1:10">
      <c r="A343" s="5">
        <v>396</v>
      </c>
      <c r="B343" s="5">
        <v>322</v>
      </c>
      <c r="D343" s="5">
        <v>344</v>
      </c>
      <c r="E343" s="5">
        <v>396</v>
      </c>
      <c r="F343" s="5">
        <v>322</v>
      </c>
      <c r="H343" s="5">
        <v>396</v>
      </c>
      <c r="I343" s="5">
        <v>289</v>
      </c>
      <c r="J343" s="5">
        <v>322</v>
      </c>
    </row>
    <row r="344" spans="1:10">
      <c r="A344" s="5">
        <v>767</v>
      </c>
      <c r="B344" s="5">
        <v>509</v>
      </c>
      <c r="D344" s="5">
        <v>604</v>
      </c>
      <c r="E344" s="5">
        <v>767</v>
      </c>
      <c r="F344" s="5">
        <v>509</v>
      </c>
      <c r="H344" s="5">
        <v>767</v>
      </c>
      <c r="I344" s="5">
        <v>469</v>
      </c>
      <c r="J344" s="5">
        <v>509</v>
      </c>
    </row>
    <row r="345" spans="1:10">
      <c r="A345" s="5">
        <v>3000</v>
      </c>
      <c r="B345" s="5">
        <v>1702</v>
      </c>
      <c r="D345" s="5">
        <v>2298</v>
      </c>
      <c r="E345" s="5">
        <v>3000</v>
      </c>
      <c r="F345" s="5">
        <v>1702</v>
      </c>
      <c r="H345" s="5">
        <v>3000</v>
      </c>
      <c r="I345" s="5">
        <v>1978</v>
      </c>
      <c r="J345" s="5">
        <v>1702</v>
      </c>
    </row>
    <row r="346" spans="1:10">
      <c r="A346" s="5">
        <v>507</v>
      </c>
      <c r="B346" s="5">
        <v>356</v>
      </c>
      <c r="D346" s="5">
        <v>392</v>
      </c>
      <c r="E346" s="5">
        <v>507</v>
      </c>
      <c r="F346" s="5">
        <v>356</v>
      </c>
      <c r="H346" s="5">
        <v>507</v>
      </c>
      <c r="I346" s="5">
        <v>271</v>
      </c>
      <c r="J346" s="5">
        <v>356</v>
      </c>
    </row>
    <row r="347" spans="1:10">
      <c r="A347" s="5">
        <v>847</v>
      </c>
      <c r="B347" s="5">
        <v>484</v>
      </c>
      <c r="D347" s="5">
        <v>574</v>
      </c>
      <c r="E347" s="5">
        <v>847</v>
      </c>
      <c r="F347" s="5">
        <v>484</v>
      </c>
      <c r="H347" s="5">
        <v>847</v>
      </c>
      <c r="I347" s="5">
        <v>403</v>
      </c>
      <c r="J347" s="5">
        <v>484</v>
      </c>
    </row>
    <row r="348" spans="1:10">
      <c r="A348" s="5">
        <v>2718</v>
      </c>
      <c r="B348" s="5">
        <v>1637</v>
      </c>
      <c r="D348" s="5">
        <v>3000</v>
      </c>
      <c r="E348" s="5">
        <v>2718</v>
      </c>
      <c r="F348" s="5">
        <v>1637</v>
      </c>
      <c r="H348" s="5">
        <v>2718</v>
      </c>
      <c r="I348" s="5">
        <v>1756</v>
      </c>
      <c r="J348" s="5">
        <v>1637</v>
      </c>
    </row>
    <row r="349" spans="1:10">
      <c r="A349" s="5">
        <v>1049</v>
      </c>
      <c r="B349" s="5">
        <v>587</v>
      </c>
      <c r="D349" s="5">
        <v>676</v>
      </c>
      <c r="E349" s="5">
        <v>1049</v>
      </c>
      <c r="F349" s="5">
        <v>587</v>
      </c>
      <c r="H349" s="5">
        <v>1049</v>
      </c>
      <c r="I349" s="5">
        <v>475</v>
      </c>
      <c r="J349" s="5">
        <v>587</v>
      </c>
    </row>
    <row r="350" spans="1:10">
      <c r="A350" s="5">
        <v>847</v>
      </c>
      <c r="B350" s="5">
        <v>555</v>
      </c>
      <c r="D350" s="5">
        <v>647</v>
      </c>
      <c r="E350" s="5">
        <v>847</v>
      </c>
      <c r="F350" s="5">
        <v>555</v>
      </c>
      <c r="H350" s="5">
        <v>847</v>
      </c>
      <c r="I350" s="5">
        <v>476</v>
      </c>
      <c r="J350" s="5">
        <v>555</v>
      </c>
    </row>
    <row r="351" spans="1:10">
      <c r="A351" s="5">
        <v>2838</v>
      </c>
      <c r="B351" s="5">
        <v>1570</v>
      </c>
      <c r="D351" s="5">
        <v>1701</v>
      </c>
      <c r="E351" s="5">
        <v>2838</v>
      </c>
      <c r="F351" s="5">
        <v>1570</v>
      </c>
      <c r="H351" s="5">
        <v>2838</v>
      </c>
      <c r="I351" s="5">
        <v>1578</v>
      </c>
      <c r="J351" s="5">
        <v>1570</v>
      </c>
    </row>
    <row r="352" spans="1:10">
      <c r="A352" s="5">
        <v>1021</v>
      </c>
      <c r="B352" s="5">
        <v>676</v>
      </c>
      <c r="D352" s="5">
        <v>1005</v>
      </c>
      <c r="E352" s="5">
        <v>1021</v>
      </c>
      <c r="F352" s="5">
        <v>676</v>
      </c>
      <c r="H352" s="5">
        <v>1021</v>
      </c>
      <c r="I352" s="5">
        <v>676</v>
      </c>
      <c r="J352" s="5">
        <v>676</v>
      </c>
    </row>
    <row r="353" spans="1:10">
      <c r="A353" s="5">
        <v>713</v>
      </c>
      <c r="B353" s="5">
        <v>495</v>
      </c>
      <c r="D353" s="5">
        <v>552</v>
      </c>
      <c r="E353" s="5">
        <v>713</v>
      </c>
      <c r="F353" s="5">
        <v>495</v>
      </c>
      <c r="H353" s="5">
        <v>713</v>
      </c>
      <c r="I353" s="5">
        <v>398</v>
      </c>
      <c r="J353" s="5">
        <v>495</v>
      </c>
    </row>
    <row r="354" spans="1:10">
      <c r="A354" s="5">
        <v>869</v>
      </c>
      <c r="B354" s="5">
        <v>561</v>
      </c>
      <c r="D354" s="5">
        <v>625</v>
      </c>
      <c r="E354" s="5">
        <v>869</v>
      </c>
      <c r="F354" s="5">
        <v>561</v>
      </c>
      <c r="H354" s="5">
        <v>869</v>
      </c>
      <c r="I354" s="5">
        <v>411</v>
      </c>
      <c r="J354" s="5">
        <v>561</v>
      </c>
    </row>
    <row r="355" spans="1:10">
      <c r="A355" s="5">
        <v>730</v>
      </c>
      <c r="B355" s="5">
        <v>481</v>
      </c>
      <c r="D355" s="5">
        <v>562</v>
      </c>
      <c r="E355" s="5">
        <v>730</v>
      </c>
      <c r="F355" s="5">
        <v>481</v>
      </c>
      <c r="H355" s="5">
        <v>730</v>
      </c>
      <c r="I355" s="5">
        <v>428</v>
      </c>
      <c r="J355" s="5">
        <v>481</v>
      </c>
    </row>
    <row r="356" spans="1:10">
      <c r="A356" s="5">
        <v>833</v>
      </c>
      <c r="B356" s="5">
        <v>544</v>
      </c>
      <c r="D356" s="5">
        <v>689</v>
      </c>
      <c r="E356" s="5">
        <v>833</v>
      </c>
      <c r="F356" s="5">
        <v>544</v>
      </c>
      <c r="H356" s="5">
        <v>833</v>
      </c>
      <c r="I356" s="5">
        <v>487</v>
      </c>
      <c r="J356" s="5">
        <v>544</v>
      </c>
    </row>
    <row r="357" spans="1:10">
      <c r="A357" s="5">
        <v>878</v>
      </c>
      <c r="B357" s="5">
        <v>492</v>
      </c>
      <c r="D357" s="5">
        <v>565</v>
      </c>
      <c r="E357" s="5">
        <v>878</v>
      </c>
      <c r="F357" s="5">
        <v>492</v>
      </c>
      <c r="H357" s="5">
        <v>878</v>
      </c>
      <c r="I357" s="5">
        <v>414</v>
      </c>
      <c r="J357" s="5">
        <v>492</v>
      </c>
    </row>
    <row r="358" spans="1:10">
      <c r="A358" s="5">
        <v>1116</v>
      </c>
      <c r="B358" s="5">
        <v>631</v>
      </c>
      <c r="D358" s="5">
        <v>780</v>
      </c>
      <c r="E358" s="5">
        <v>1116</v>
      </c>
      <c r="F358" s="5">
        <v>631</v>
      </c>
      <c r="H358" s="5">
        <v>1116</v>
      </c>
      <c r="I358" s="5">
        <v>570</v>
      </c>
      <c r="J358" s="5">
        <v>631</v>
      </c>
    </row>
    <row r="359" spans="1:10">
      <c r="A359" s="5">
        <v>886</v>
      </c>
      <c r="B359" s="5">
        <v>539</v>
      </c>
      <c r="D359" s="5">
        <v>577</v>
      </c>
      <c r="E359" s="5">
        <v>886</v>
      </c>
      <c r="F359" s="5">
        <v>539</v>
      </c>
      <c r="H359" s="5">
        <v>886</v>
      </c>
      <c r="I359" s="5">
        <v>429</v>
      </c>
      <c r="J359" s="5">
        <v>539</v>
      </c>
    </row>
    <row r="360" spans="1:10">
      <c r="A360" s="5">
        <v>552</v>
      </c>
      <c r="B360" s="5">
        <v>406</v>
      </c>
      <c r="D360" s="5">
        <v>463</v>
      </c>
      <c r="E360" s="5">
        <v>552</v>
      </c>
      <c r="F360" s="5">
        <v>406</v>
      </c>
      <c r="H360" s="5">
        <v>552</v>
      </c>
      <c r="I360" s="5">
        <v>341</v>
      </c>
      <c r="J360" s="5">
        <v>406</v>
      </c>
    </row>
    <row r="361" spans="1:10">
      <c r="A361" s="5">
        <v>1967</v>
      </c>
      <c r="B361" s="5">
        <v>861</v>
      </c>
      <c r="D361" s="5">
        <v>908</v>
      </c>
      <c r="E361" s="5">
        <v>1967</v>
      </c>
      <c r="F361" s="5">
        <v>861</v>
      </c>
      <c r="H361" s="5">
        <v>1967</v>
      </c>
      <c r="I361" s="5">
        <v>843</v>
      </c>
      <c r="J361" s="5">
        <v>861</v>
      </c>
    </row>
    <row r="362" spans="1:10">
      <c r="A362" s="5">
        <v>1005</v>
      </c>
      <c r="B362" s="5">
        <v>642</v>
      </c>
      <c r="D362" s="5">
        <v>736</v>
      </c>
      <c r="E362" s="5">
        <v>1005</v>
      </c>
      <c r="F362" s="5">
        <v>642</v>
      </c>
      <c r="H362" s="5">
        <v>1005</v>
      </c>
      <c r="I362" s="5">
        <v>597</v>
      </c>
      <c r="J362" s="5">
        <v>642</v>
      </c>
    </row>
    <row r="363" spans="1:10">
      <c r="A363" s="5">
        <v>3153</v>
      </c>
      <c r="B363" s="5">
        <v>1485</v>
      </c>
      <c r="D363" s="5">
        <v>1599</v>
      </c>
      <c r="E363" s="5">
        <v>3153</v>
      </c>
      <c r="F363" s="5">
        <v>1485</v>
      </c>
      <c r="H363" s="5">
        <v>3153</v>
      </c>
      <c r="I363" s="5">
        <v>1392</v>
      </c>
      <c r="J363" s="5">
        <v>1485</v>
      </c>
    </row>
    <row r="364" spans="1:10">
      <c r="A364" s="5">
        <v>771</v>
      </c>
      <c r="B364" s="5">
        <v>555</v>
      </c>
      <c r="D364" s="5">
        <v>624</v>
      </c>
      <c r="E364" s="5">
        <v>771</v>
      </c>
      <c r="F364" s="5">
        <v>555</v>
      </c>
      <c r="H364" s="5">
        <v>771</v>
      </c>
      <c r="I364" s="5">
        <v>497</v>
      </c>
      <c r="J364" s="5">
        <v>555</v>
      </c>
    </row>
    <row r="365" spans="1:10">
      <c r="A365" s="5">
        <v>1165</v>
      </c>
      <c r="B365" s="5">
        <v>742</v>
      </c>
      <c r="D365" s="5">
        <v>905</v>
      </c>
      <c r="E365" s="5">
        <v>1165</v>
      </c>
      <c r="F365" s="5">
        <v>742</v>
      </c>
      <c r="H365" s="5">
        <v>1165</v>
      </c>
      <c r="I365" s="5">
        <v>737</v>
      </c>
      <c r="J365" s="5">
        <v>742</v>
      </c>
    </row>
    <row r="366" spans="1:10">
      <c r="A366" s="5">
        <v>1048</v>
      </c>
      <c r="B366" s="5">
        <v>670</v>
      </c>
      <c r="D366" s="5">
        <v>739</v>
      </c>
      <c r="E366" s="5">
        <v>1048</v>
      </c>
      <c r="F366" s="5">
        <v>670</v>
      </c>
      <c r="H366" s="5">
        <v>1048</v>
      </c>
      <c r="I366" s="5">
        <v>555</v>
      </c>
      <c r="J366" s="5">
        <v>670</v>
      </c>
    </row>
    <row r="367" spans="1:10">
      <c r="A367" s="5">
        <v>724</v>
      </c>
      <c r="B367" s="5">
        <v>547</v>
      </c>
      <c r="D367" s="5">
        <v>583</v>
      </c>
      <c r="E367" s="5">
        <v>724</v>
      </c>
      <c r="F367" s="5">
        <v>547</v>
      </c>
      <c r="H367" s="5">
        <v>724</v>
      </c>
      <c r="I367" s="5">
        <v>484</v>
      </c>
      <c r="J367" s="5">
        <v>547</v>
      </c>
    </row>
    <row r="368" spans="1:10">
      <c r="A368" s="5">
        <v>923</v>
      </c>
      <c r="B368" s="5">
        <v>620</v>
      </c>
      <c r="D368" s="5">
        <v>708</v>
      </c>
      <c r="E368" s="5">
        <v>923</v>
      </c>
      <c r="F368" s="5">
        <v>620</v>
      </c>
      <c r="H368" s="5">
        <v>923</v>
      </c>
      <c r="I368" s="5">
        <v>557</v>
      </c>
      <c r="J368" s="5">
        <v>620</v>
      </c>
    </row>
    <row r="369" spans="1:10">
      <c r="A369" s="5">
        <v>1990</v>
      </c>
      <c r="B369" s="5">
        <v>1242</v>
      </c>
      <c r="D369" s="5">
        <v>1476</v>
      </c>
      <c r="E369" s="5">
        <v>1990</v>
      </c>
      <c r="F369" s="5">
        <v>1242</v>
      </c>
      <c r="H369" s="5">
        <v>1990</v>
      </c>
      <c r="I369" s="5">
        <v>1185</v>
      </c>
      <c r="J369" s="5">
        <v>1242</v>
      </c>
    </row>
    <row r="370" spans="1:10">
      <c r="A370" s="5">
        <v>6591</v>
      </c>
      <c r="B370" s="5">
        <v>2567</v>
      </c>
      <c r="D370" s="5">
        <v>2750</v>
      </c>
      <c r="E370" s="5">
        <v>6591</v>
      </c>
      <c r="F370" s="5">
        <v>2567</v>
      </c>
      <c r="H370" s="5">
        <v>6591</v>
      </c>
      <c r="I370" s="5">
        <v>2256</v>
      </c>
      <c r="J370" s="5">
        <v>2567</v>
      </c>
    </row>
    <row r="371" spans="1:10">
      <c r="A371" s="5">
        <v>477</v>
      </c>
      <c r="B371" s="5">
        <v>325</v>
      </c>
      <c r="D371" s="5">
        <v>339</v>
      </c>
      <c r="E371" s="5">
        <v>477</v>
      </c>
      <c r="F371" s="5">
        <v>325</v>
      </c>
      <c r="H371" s="5">
        <v>477</v>
      </c>
      <c r="I371" s="5">
        <v>156</v>
      </c>
      <c r="J371" s="5">
        <v>325</v>
      </c>
    </row>
    <row r="372" spans="1:10">
      <c r="A372" s="5">
        <v>1897</v>
      </c>
      <c r="B372" s="5">
        <v>916</v>
      </c>
      <c r="D372" s="5">
        <v>962</v>
      </c>
      <c r="E372" s="5">
        <v>1897</v>
      </c>
      <c r="F372" s="5">
        <v>916</v>
      </c>
      <c r="H372" s="5">
        <v>1897</v>
      </c>
      <c r="I372" s="5">
        <v>758</v>
      </c>
      <c r="J372" s="5">
        <v>916</v>
      </c>
    </row>
    <row r="373" spans="1:10">
      <c r="A373" s="5">
        <v>889</v>
      </c>
      <c r="B373" s="5">
        <v>639</v>
      </c>
      <c r="D373" s="5">
        <v>671</v>
      </c>
      <c r="E373" s="5">
        <v>889</v>
      </c>
      <c r="F373" s="5">
        <v>639</v>
      </c>
      <c r="H373" s="5">
        <v>889</v>
      </c>
      <c r="I373" s="5">
        <v>556</v>
      </c>
      <c r="J373" s="5">
        <v>639</v>
      </c>
    </row>
    <row r="374" spans="1:10">
      <c r="A374" s="5">
        <v>864</v>
      </c>
      <c r="B374" s="5">
        <v>623</v>
      </c>
      <c r="D374" s="5">
        <v>830</v>
      </c>
      <c r="E374" s="5">
        <v>864</v>
      </c>
      <c r="F374" s="5">
        <v>623</v>
      </c>
      <c r="H374" s="5">
        <v>864</v>
      </c>
      <c r="I374" s="5">
        <v>705</v>
      </c>
      <c r="J374" s="5">
        <v>623</v>
      </c>
    </row>
    <row r="375" spans="1:10">
      <c r="A375" s="5">
        <v>678</v>
      </c>
      <c r="B375" s="5">
        <v>526</v>
      </c>
      <c r="D375" s="5">
        <v>564</v>
      </c>
      <c r="E375" s="5">
        <v>678</v>
      </c>
      <c r="F375" s="5">
        <v>526</v>
      </c>
      <c r="H375" s="5">
        <v>678</v>
      </c>
      <c r="I375" s="5">
        <v>456</v>
      </c>
      <c r="J375" s="5">
        <v>526</v>
      </c>
    </row>
    <row r="376" spans="1:10">
      <c r="A376" s="5">
        <v>1274</v>
      </c>
      <c r="B376" s="5">
        <v>713</v>
      </c>
      <c r="D376" s="5">
        <v>838</v>
      </c>
      <c r="E376" s="5">
        <v>1274</v>
      </c>
      <c r="F376" s="5">
        <v>713</v>
      </c>
      <c r="H376" s="5">
        <v>1274</v>
      </c>
      <c r="I376" s="5">
        <v>670</v>
      </c>
      <c r="J376" s="5">
        <v>713</v>
      </c>
    </row>
    <row r="377" spans="1:10">
      <c r="A377" s="5">
        <v>1746</v>
      </c>
      <c r="B377" s="5">
        <v>1105</v>
      </c>
      <c r="D377" s="5">
        <v>1215</v>
      </c>
      <c r="E377" s="5">
        <v>1746</v>
      </c>
      <c r="F377" s="5">
        <v>1105</v>
      </c>
      <c r="H377" s="5">
        <v>1746</v>
      </c>
      <c r="I377" s="5">
        <v>814</v>
      </c>
      <c r="J377" s="5">
        <v>1105</v>
      </c>
    </row>
    <row r="378" spans="1:10">
      <c r="A378" s="5">
        <v>3391</v>
      </c>
      <c r="B378" s="5">
        <v>2254</v>
      </c>
      <c r="D378" s="5">
        <v>3984</v>
      </c>
      <c r="E378" s="5">
        <v>3391</v>
      </c>
      <c r="F378" s="5">
        <v>2254</v>
      </c>
      <c r="H378" s="5">
        <v>3391</v>
      </c>
      <c r="I378" s="5">
        <v>1936</v>
      </c>
      <c r="J378" s="5">
        <v>2254</v>
      </c>
    </row>
    <row r="379" spans="1:10">
      <c r="A379" s="5">
        <v>2506</v>
      </c>
      <c r="B379" s="5">
        <v>1408</v>
      </c>
      <c r="D379" s="5">
        <v>1539</v>
      </c>
      <c r="E379" s="5">
        <v>2506</v>
      </c>
      <c r="F379" s="5">
        <v>1408</v>
      </c>
      <c r="H379" s="5">
        <v>2506</v>
      </c>
      <c r="I379" s="5">
        <v>985</v>
      </c>
      <c r="J379" s="5">
        <v>1408</v>
      </c>
    </row>
    <row r="380" spans="1:10">
      <c r="A380" s="5">
        <v>1254</v>
      </c>
      <c r="B380" s="5">
        <v>838</v>
      </c>
      <c r="D380" s="5">
        <v>964</v>
      </c>
      <c r="E380" s="5">
        <v>1254</v>
      </c>
      <c r="F380" s="5">
        <v>838</v>
      </c>
      <c r="H380" s="5">
        <v>1254</v>
      </c>
      <c r="I380" s="5">
        <v>683</v>
      </c>
      <c r="J380" s="5">
        <v>838</v>
      </c>
    </row>
    <row r="381" spans="1:10">
      <c r="A381" s="5">
        <v>906</v>
      </c>
      <c r="B381" s="5">
        <v>684</v>
      </c>
      <c r="D381" s="5">
        <v>718</v>
      </c>
      <c r="E381" s="5">
        <v>906</v>
      </c>
      <c r="F381" s="5">
        <v>684</v>
      </c>
      <c r="H381" s="5">
        <v>906</v>
      </c>
      <c r="I381" s="5">
        <v>508</v>
      </c>
      <c r="J381" s="5">
        <v>684</v>
      </c>
    </row>
    <row r="382" spans="1:10">
      <c r="A382" s="5">
        <v>788</v>
      </c>
      <c r="B382" s="5">
        <v>614</v>
      </c>
      <c r="D382" s="5">
        <v>662</v>
      </c>
      <c r="E382" s="5">
        <v>788</v>
      </c>
      <c r="F382" s="5">
        <v>614</v>
      </c>
      <c r="H382" s="5">
        <v>788</v>
      </c>
      <c r="I382" s="5">
        <v>469</v>
      </c>
      <c r="J382" s="5">
        <v>614</v>
      </c>
    </row>
    <row r="383" spans="1:10">
      <c r="A383" s="5">
        <v>943</v>
      </c>
      <c r="B383" s="5">
        <v>642</v>
      </c>
      <c r="D383" s="5">
        <v>669</v>
      </c>
      <c r="E383" s="5">
        <v>943</v>
      </c>
      <c r="F383" s="5">
        <v>642</v>
      </c>
      <c r="H383" s="5">
        <v>943</v>
      </c>
      <c r="I383" s="5">
        <v>492</v>
      </c>
      <c r="J383" s="5">
        <v>642</v>
      </c>
    </row>
    <row r="384" spans="1:10">
      <c r="A384" s="5">
        <v>874</v>
      </c>
      <c r="B384" s="5">
        <v>575</v>
      </c>
      <c r="D384" s="5">
        <v>657</v>
      </c>
      <c r="E384" s="5">
        <v>874</v>
      </c>
      <c r="F384" s="5">
        <v>575</v>
      </c>
      <c r="H384" s="5">
        <v>874</v>
      </c>
      <c r="I384" s="5">
        <v>471</v>
      </c>
      <c r="J384" s="5">
        <v>575</v>
      </c>
    </row>
    <row r="385" spans="1:10">
      <c r="A385" s="5">
        <v>768</v>
      </c>
      <c r="B385" s="5">
        <v>597</v>
      </c>
      <c r="D385" s="5">
        <v>621</v>
      </c>
      <c r="E385" s="5">
        <v>768</v>
      </c>
      <c r="F385" s="5">
        <v>597</v>
      </c>
      <c r="H385" s="5">
        <v>768</v>
      </c>
      <c r="I385" s="5">
        <v>389</v>
      </c>
      <c r="J385" s="5">
        <v>597</v>
      </c>
    </row>
    <row r="386" spans="1:10">
      <c r="A386" s="5">
        <v>1078</v>
      </c>
      <c r="B386" s="5">
        <v>633</v>
      </c>
      <c r="D386" s="5">
        <v>700</v>
      </c>
      <c r="E386" s="5">
        <v>1078</v>
      </c>
      <c r="F386" s="5">
        <v>633</v>
      </c>
      <c r="H386" s="5">
        <v>1078</v>
      </c>
      <c r="I386" s="5">
        <v>514</v>
      </c>
      <c r="J386" s="5">
        <v>633</v>
      </c>
    </row>
    <row r="387" spans="1:10">
      <c r="A387" s="5">
        <v>658</v>
      </c>
      <c r="B387" s="5">
        <v>497</v>
      </c>
      <c r="D387" s="5">
        <v>524</v>
      </c>
      <c r="E387" s="5">
        <v>658</v>
      </c>
      <c r="F387" s="5">
        <v>497</v>
      </c>
      <c r="H387" s="5">
        <v>658</v>
      </c>
      <c r="I387" s="5">
        <v>382</v>
      </c>
      <c r="J387" s="5">
        <v>497</v>
      </c>
    </row>
    <row r="388" spans="1:10">
      <c r="A388" s="5">
        <v>842</v>
      </c>
      <c r="B388" s="5">
        <v>565</v>
      </c>
      <c r="D388" s="5">
        <v>584</v>
      </c>
      <c r="E388" s="5">
        <v>842</v>
      </c>
      <c r="F388" s="5">
        <v>565</v>
      </c>
      <c r="H388" s="5">
        <v>842</v>
      </c>
      <c r="I388" s="5">
        <v>440</v>
      </c>
      <c r="J388" s="5">
        <v>565</v>
      </c>
    </row>
    <row r="389" spans="1:10">
      <c r="A389" s="5">
        <v>616</v>
      </c>
      <c r="B389" s="5">
        <v>495</v>
      </c>
      <c r="D389" s="5">
        <v>522</v>
      </c>
      <c r="E389" s="5">
        <v>616</v>
      </c>
      <c r="F389" s="5">
        <v>495</v>
      </c>
      <c r="H389" s="5">
        <v>616</v>
      </c>
      <c r="I389" s="5">
        <v>385</v>
      </c>
      <c r="J389" s="5">
        <v>495</v>
      </c>
    </row>
    <row r="390" spans="1:10">
      <c r="A390" s="5">
        <v>2123</v>
      </c>
      <c r="B390" s="5">
        <v>1367</v>
      </c>
      <c r="D390" s="5">
        <v>1933</v>
      </c>
      <c r="E390" s="5">
        <v>2123</v>
      </c>
      <c r="F390" s="5">
        <v>1367</v>
      </c>
      <c r="H390" s="5">
        <v>2123</v>
      </c>
      <c r="I390" s="5">
        <v>1568</v>
      </c>
      <c r="J390" s="5">
        <v>1367</v>
      </c>
    </row>
    <row r="391" spans="1:10">
      <c r="A391" s="5">
        <v>913</v>
      </c>
      <c r="B391" s="5">
        <v>642</v>
      </c>
      <c r="D391" s="5">
        <v>705</v>
      </c>
      <c r="E391" s="5">
        <v>913</v>
      </c>
      <c r="F391" s="5">
        <v>642</v>
      </c>
      <c r="H391" s="5">
        <v>913</v>
      </c>
      <c r="I391" s="5">
        <v>538</v>
      </c>
      <c r="J391" s="5">
        <v>642</v>
      </c>
    </row>
    <row r="392" spans="1:10">
      <c r="A392" s="5">
        <v>597</v>
      </c>
      <c r="B392" s="5">
        <v>483</v>
      </c>
      <c r="D392" s="5">
        <v>518</v>
      </c>
      <c r="E392" s="5">
        <v>597</v>
      </c>
      <c r="F392" s="5">
        <v>483</v>
      </c>
      <c r="H392" s="5">
        <v>597</v>
      </c>
      <c r="I392" s="5">
        <v>392</v>
      </c>
      <c r="J392" s="5">
        <v>483</v>
      </c>
    </row>
    <row r="393" spans="1:10">
      <c r="A393" s="5">
        <v>730</v>
      </c>
      <c r="B393" s="5">
        <v>542</v>
      </c>
      <c r="D393" s="5">
        <v>601</v>
      </c>
      <c r="E393" s="5">
        <v>730</v>
      </c>
      <c r="F393" s="5">
        <v>542</v>
      </c>
      <c r="H393" s="5">
        <v>730</v>
      </c>
      <c r="I393" s="5">
        <v>461</v>
      </c>
      <c r="J393" s="5">
        <v>542</v>
      </c>
    </row>
    <row r="394" spans="1:10">
      <c r="A394" s="5">
        <v>701</v>
      </c>
      <c r="B394" s="5">
        <v>482</v>
      </c>
      <c r="D394" s="5">
        <v>509</v>
      </c>
      <c r="E394" s="5">
        <v>701</v>
      </c>
      <c r="F394" s="5">
        <v>482</v>
      </c>
      <c r="H394" s="5">
        <v>701</v>
      </c>
      <c r="I394" s="5">
        <v>387</v>
      </c>
      <c r="J394" s="5">
        <v>482</v>
      </c>
    </row>
    <row r="395" spans="1:10">
      <c r="A395" s="5">
        <v>633</v>
      </c>
      <c r="B395" s="5">
        <v>458</v>
      </c>
      <c r="D395" s="5">
        <v>504</v>
      </c>
      <c r="E395" s="5">
        <v>633</v>
      </c>
      <c r="F395" s="5">
        <v>458</v>
      </c>
      <c r="H395" s="5">
        <v>633</v>
      </c>
      <c r="I395" s="5">
        <v>376</v>
      </c>
      <c r="J395" s="5">
        <v>458</v>
      </c>
    </row>
    <row r="396" spans="1:10">
      <c r="A396" s="5">
        <v>3383</v>
      </c>
      <c r="B396" s="5">
        <v>1732</v>
      </c>
      <c r="D396" s="5">
        <v>1784</v>
      </c>
      <c r="E396" s="5">
        <v>3383</v>
      </c>
      <c r="F396" s="5">
        <v>1732</v>
      </c>
      <c r="H396" s="5">
        <v>3383</v>
      </c>
      <c r="I396" s="5">
        <v>1103</v>
      </c>
      <c r="J396" s="5">
        <v>1732</v>
      </c>
    </row>
    <row r="397" spans="1:10">
      <c r="A397" s="5">
        <v>822</v>
      </c>
      <c r="B397" s="5">
        <v>627</v>
      </c>
      <c r="D397" s="5">
        <v>666</v>
      </c>
      <c r="E397" s="5">
        <v>822</v>
      </c>
      <c r="F397" s="5">
        <v>627</v>
      </c>
      <c r="H397" s="5">
        <v>822</v>
      </c>
      <c r="I397" s="5">
        <v>462</v>
      </c>
      <c r="J397" s="5">
        <v>627</v>
      </c>
    </row>
    <row r="398" spans="1:10">
      <c r="A398" s="5">
        <v>1028</v>
      </c>
      <c r="B398" s="5">
        <v>631</v>
      </c>
      <c r="D398" s="5">
        <v>715</v>
      </c>
      <c r="E398" s="5">
        <v>1028</v>
      </c>
      <c r="F398" s="5">
        <v>631</v>
      </c>
      <c r="H398" s="5">
        <v>1028</v>
      </c>
      <c r="I398" s="5">
        <v>505</v>
      </c>
      <c r="J398" s="5">
        <v>631</v>
      </c>
    </row>
    <row r="399" spans="1:10">
      <c r="A399" s="5">
        <v>645</v>
      </c>
      <c r="B399" s="5">
        <v>481</v>
      </c>
      <c r="D399" s="5">
        <v>537</v>
      </c>
      <c r="E399" s="5">
        <v>645</v>
      </c>
      <c r="F399" s="5">
        <v>481</v>
      </c>
      <c r="H399" s="5">
        <v>645</v>
      </c>
      <c r="I399" s="5">
        <v>395</v>
      </c>
      <c r="J399" s="5">
        <v>481</v>
      </c>
    </row>
    <row r="400" spans="1:10">
      <c r="A400" s="5">
        <v>1697</v>
      </c>
      <c r="B400" s="5">
        <v>1096</v>
      </c>
      <c r="D400" s="5">
        <v>1364</v>
      </c>
      <c r="E400" s="5">
        <v>1697</v>
      </c>
      <c r="F400" s="5">
        <v>1096</v>
      </c>
      <c r="H400" s="5">
        <v>1697</v>
      </c>
      <c r="I400" s="5">
        <v>762</v>
      </c>
      <c r="J400" s="5">
        <v>1096</v>
      </c>
    </row>
    <row r="401" spans="1:10">
      <c r="A401" s="5">
        <v>957</v>
      </c>
      <c r="B401" s="5">
        <v>652</v>
      </c>
      <c r="D401" s="5">
        <v>741</v>
      </c>
      <c r="E401" s="5">
        <v>957</v>
      </c>
      <c r="F401" s="5">
        <v>652</v>
      </c>
      <c r="H401" s="5">
        <v>957</v>
      </c>
      <c r="I401" s="5">
        <v>519</v>
      </c>
      <c r="J401" s="5">
        <v>652</v>
      </c>
    </row>
    <row r="402" spans="1:10">
      <c r="A402" s="5">
        <v>1267</v>
      </c>
      <c r="B402" s="5">
        <v>1106</v>
      </c>
      <c r="D402" s="5">
        <v>1374</v>
      </c>
      <c r="E402" s="5">
        <v>1267</v>
      </c>
      <c r="F402" s="5">
        <v>1106</v>
      </c>
      <c r="H402" s="5">
        <v>1267</v>
      </c>
      <c r="I402" s="5">
        <v>788</v>
      </c>
      <c r="J402" s="5">
        <v>1106</v>
      </c>
    </row>
    <row r="403" spans="1:10">
      <c r="A403" s="5">
        <v>569</v>
      </c>
      <c r="B403" s="5">
        <v>444</v>
      </c>
      <c r="D403" s="5">
        <v>471</v>
      </c>
      <c r="E403" s="5">
        <v>569</v>
      </c>
      <c r="F403" s="5">
        <v>444</v>
      </c>
      <c r="H403" s="5">
        <v>569</v>
      </c>
      <c r="I403" s="5">
        <v>316</v>
      </c>
      <c r="J403" s="5">
        <v>444</v>
      </c>
    </row>
    <row r="404" spans="1:10">
      <c r="A404" s="5">
        <v>602</v>
      </c>
      <c r="B404" s="5">
        <v>453</v>
      </c>
      <c r="D404" s="5">
        <v>484</v>
      </c>
      <c r="E404" s="5">
        <v>602</v>
      </c>
      <c r="F404" s="5">
        <v>453</v>
      </c>
      <c r="H404" s="5">
        <v>602</v>
      </c>
      <c r="I404" s="5">
        <v>347</v>
      </c>
      <c r="J404" s="5">
        <v>453</v>
      </c>
    </row>
    <row r="405" spans="1:10">
      <c r="A405" s="5">
        <v>632</v>
      </c>
      <c r="B405" s="5">
        <v>455</v>
      </c>
      <c r="D405" s="5">
        <v>494</v>
      </c>
      <c r="E405" s="5">
        <v>632</v>
      </c>
      <c r="F405" s="5">
        <v>455</v>
      </c>
      <c r="H405" s="5">
        <v>632</v>
      </c>
      <c r="I405" s="5">
        <v>344</v>
      </c>
      <c r="J405" s="5">
        <v>455</v>
      </c>
    </row>
    <row r="406" spans="1:10">
      <c r="A406" s="5">
        <v>544</v>
      </c>
      <c r="B406" s="5">
        <v>390</v>
      </c>
      <c r="D406" s="5">
        <v>421</v>
      </c>
      <c r="E406" s="5">
        <v>544</v>
      </c>
      <c r="F406" s="5">
        <v>390</v>
      </c>
      <c r="H406" s="5">
        <v>544</v>
      </c>
      <c r="I406" s="5">
        <v>301</v>
      </c>
      <c r="J406" s="5">
        <v>390</v>
      </c>
    </row>
    <row r="407" spans="1:10">
      <c r="A407" s="5">
        <v>389</v>
      </c>
      <c r="B407" s="5">
        <v>322</v>
      </c>
      <c r="D407" s="5">
        <v>338</v>
      </c>
      <c r="E407" s="5">
        <v>389</v>
      </c>
      <c r="F407" s="5">
        <v>322</v>
      </c>
      <c r="H407" s="5">
        <v>389</v>
      </c>
      <c r="I407" s="5">
        <v>230</v>
      </c>
      <c r="J407" s="5">
        <v>322</v>
      </c>
    </row>
    <row r="408" spans="1:10">
      <c r="A408" s="5">
        <v>979</v>
      </c>
      <c r="B408" s="5">
        <v>566</v>
      </c>
      <c r="D408" s="5">
        <v>624</v>
      </c>
      <c r="E408" s="5">
        <v>979</v>
      </c>
      <c r="F408" s="5">
        <v>566</v>
      </c>
      <c r="H408" s="5">
        <v>979</v>
      </c>
      <c r="I408" s="5">
        <v>441</v>
      </c>
      <c r="J408" s="5">
        <v>566</v>
      </c>
    </row>
    <row r="409" spans="1:10">
      <c r="A409" s="5">
        <v>984</v>
      </c>
      <c r="B409" s="5">
        <v>586</v>
      </c>
      <c r="D409" s="5">
        <v>642</v>
      </c>
      <c r="E409" s="5">
        <v>984</v>
      </c>
      <c r="F409" s="5">
        <v>586</v>
      </c>
      <c r="H409" s="5">
        <v>984</v>
      </c>
      <c r="I409" s="5">
        <v>463</v>
      </c>
      <c r="J409" s="5">
        <v>586</v>
      </c>
    </row>
    <row r="410" spans="1:10">
      <c r="A410" s="5">
        <v>571</v>
      </c>
      <c r="B410" s="5">
        <v>433</v>
      </c>
      <c r="D410" s="5">
        <v>477</v>
      </c>
      <c r="E410" s="5">
        <v>571</v>
      </c>
      <c r="F410" s="5">
        <v>433</v>
      </c>
      <c r="H410" s="5">
        <v>571</v>
      </c>
      <c r="I410" s="5">
        <v>335</v>
      </c>
      <c r="J410" s="5">
        <v>433</v>
      </c>
    </row>
    <row r="411" spans="1:10">
      <c r="A411" s="5">
        <v>857</v>
      </c>
      <c r="B411" s="5">
        <v>570</v>
      </c>
      <c r="D411" s="5">
        <v>612</v>
      </c>
      <c r="E411" s="5">
        <v>857</v>
      </c>
      <c r="F411" s="5">
        <v>570</v>
      </c>
      <c r="H411" s="5">
        <v>857</v>
      </c>
      <c r="I411" s="5">
        <v>454</v>
      </c>
      <c r="J411" s="5">
        <v>570</v>
      </c>
    </row>
    <row r="412" spans="1:10">
      <c r="A412" s="5">
        <v>742</v>
      </c>
      <c r="B412" s="5">
        <v>474</v>
      </c>
      <c r="D412" s="5">
        <v>517</v>
      </c>
      <c r="E412" s="5">
        <v>742</v>
      </c>
      <c r="F412" s="5">
        <v>474</v>
      </c>
      <c r="H412" s="5">
        <v>742</v>
      </c>
      <c r="I412" s="5">
        <v>391</v>
      </c>
      <c r="J412" s="5">
        <v>474</v>
      </c>
    </row>
    <row r="413" spans="1:10">
      <c r="A413" s="5">
        <v>1448</v>
      </c>
      <c r="B413" s="5">
        <v>659</v>
      </c>
      <c r="D413" s="5">
        <v>735</v>
      </c>
      <c r="E413" s="5">
        <v>1448</v>
      </c>
      <c r="F413" s="5">
        <v>659</v>
      </c>
      <c r="H413" s="5">
        <v>1448</v>
      </c>
      <c r="I413" s="5">
        <v>572</v>
      </c>
      <c r="J413" s="5">
        <v>659</v>
      </c>
    </row>
    <row r="414" spans="1:10">
      <c r="A414" s="5">
        <v>2567</v>
      </c>
      <c r="B414" s="5">
        <v>1480</v>
      </c>
      <c r="D414" s="5">
        <v>1653</v>
      </c>
      <c r="E414" s="5">
        <v>2567</v>
      </c>
      <c r="F414" s="5">
        <v>1480</v>
      </c>
      <c r="H414" s="5">
        <v>2567</v>
      </c>
      <c r="I414" s="5">
        <v>1513</v>
      </c>
      <c r="J414" s="5">
        <v>1480</v>
      </c>
    </row>
    <row r="415" spans="1:10">
      <c r="A415" s="5">
        <v>1290</v>
      </c>
      <c r="B415" s="5">
        <v>937</v>
      </c>
      <c r="D415" s="5">
        <v>951</v>
      </c>
      <c r="E415" s="5">
        <v>1290</v>
      </c>
      <c r="F415" s="5">
        <v>937</v>
      </c>
      <c r="H415" s="5">
        <v>1290</v>
      </c>
      <c r="I415" s="5">
        <v>924</v>
      </c>
      <c r="J415" s="5">
        <v>937</v>
      </c>
    </row>
    <row r="416" spans="1:10">
      <c r="A416" s="5">
        <v>31</v>
      </c>
      <c r="B416" s="5">
        <v>25</v>
      </c>
      <c r="D416" s="5">
        <v>25</v>
      </c>
      <c r="E416" s="5">
        <v>31</v>
      </c>
      <c r="F416" s="5">
        <v>25</v>
      </c>
      <c r="H416" s="5">
        <v>31</v>
      </c>
      <c r="I416" s="5">
        <v>15</v>
      </c>
      <c r="J416" s="5">
        <v>25</v>
      </c>
    </row>
    <row r="417" spans="1:10">
      <c r="A417" s="5">
        <v>609</v>
      </c>
      <c r="B417" s="5">
        <v>455</v>
      </c>
      <c r="D417" s="5">
        <v>466</v>
      </c>
      <c r="E417" s="5">
        <v>609</v>
      </c>
      <c r="F417" s="5">
        <v>455</v>
      </c>
      <c r="H417" s="5">
        <v>609</v>
      </c>
      <c r="I417" s="5">
        <v>361</v>
      </c>
      <c r="J417" s="5">
        <v>455</v>
      </c>
    </row>
    <row r="418" spans="1:10">
      <c r="A418" s="5">
        <v>727</v>
      </c>
      <c r="B418" s="5">
        <v>505</v>
      </c>
      <c r="D418" s="5">
        <v>523</v>
      </c>
      <c r="E418" s="5">
        <v>727</v>
      </c>
      <c r="F418" s="5">
        <v>505</v>
      </c>
      <c r="H418" s="5">
        <v>727</v>
      </c>
      <c r="I418" s="5">
        <v>403</v>
      </c>
      <c r="J418" s="5">
        <v>505</v>
      </c>
    </row>
    <row r="419" spans="1:10">
      <c r="A419" s="5">
        <v>934</v>
      </c>
      <c r="B419" s="5">
        <v>513</v>
      </c>
      <c r="D419" s="5">
        <v>538</v>
      </c>
      <c r="E419" s="5">
        <v>934</v>
      </c>
      <c r="F419" s="5">
        <v>513</v>
      </c>
      <c r="H419" s="5">
        <v>934</v>
      </c>
      <c r="I419" s="5">
        <v>402</v>
      </c>
      <c r="J419" s="5">
        <v>513</v>
      </c>
    </row>
    <row r="420" spans="1:10">
      <c r="A420" s="5">
        <v>653</v>
      </c>
      <c r="B420" s="5">
        <v>446</v>
      </c>
      <c r="D420" s="5">
        <v>463</v>
      </c>
      <c r="E420" s="5">
        <v>653</v>
      </c>
      <c r="F420" s="5">
        <v>446</v>
      </c>
      <c r="H420" s="5">
        <v>653</v>
      </c>
      <c r="I420" s="5">
        <v>357</v>
      </c>
      <c r="J420" s="5">
        <v>446</v>
      </c>
    </row>
    <row r="421" spans="1:10">
      <c r="A421" s="5">
        <v>834</v>
      </c>
      <c r="B421" s="5">
        <v>142</v>
      </c>
      <c r="D421" s="5">
        <v>143</v>
      </c>
      <c r="E421" s="5">
        <v>834</v>
      </c>
      <c r="F421" s="5">
        <v>142</v>
      </c>
      <c r="H421" s="5">
        <v>834</v>
      </c>
      <c r="I421" s="5">
        <v>99</v>
      </c>
      <c r="J421" s="5">
        <v>142</v>
      </c>
    </row>
    <row r="422" spans="1:10">
      <c r="A422" s="5">
        <v>4550</v>
      </c>
      <c r="B422" s="5">
        <v>507</v>
      </c>
      <c r="D422" s="5">
        <v>541</v>
      </c>
      <c r="E422" s="5">
        <v>4550</v>
      </c>
      <c r="F422" s="5">
        <v>507</v>
      </c>
      <c r="H422" s="5">
        <v>4550</v>
      </c>
      <c r="I422" s="5">
        <v>344</v>
      </c>
      <c r="J422" s="5">
        <v>507</v>
      </c>
    </row>
    <row r="423" spans="1:10">
      <c r="A423" s="5">
        <v>8415</v>
      </c>
      <c r="B423" s="5">
        <v>726</v>
      </c>
      <c r="D423" s="5">
        <v>735</v>
      </c>
      <c r="E423" s="5">
        <v>8415</v>
      </c>
      <c r="F423" s="5">
        <v>726</v>
      </c>
      <c r="H423" s="5">
        <v>8415</v>
      </c>
      <c r="I423" s="5">
        <v>628</v>
      </c>
      <c r="J423" s="5">
        <v>726</v>
      </c>
    </row>
    <row r="424" spans="1:10">
      <c r="A424" s="5">
        <v>337</v>
      </c>
      <c r="B424" s="5">
        <v>245</v>
      </c>
      <c r="D424" s="5">
        <v>282</v>
      </c>
      <c r="E424" s="5">
        <v>337</v>
      </c>
      <c r="F424" s="5">
        <v>245</v>
      </c>
      <c r="H424" s="5">
        <v>337</v>
      </c>
      <c r="I424" s="5">
        <v>259</v>
      </c>
      <c r="J424" s="5">
        <v>245</v>
      </c>
    </row>
    <row r="425" spans="1:10">
      <c r="A425" s="5">
        <v>766</v>
      </c>
      <c r="B425" s="5">
        <v>130</v>
      </c>
      <c r="D425" s="5">
        <v>131</v>
      </c>
      <c r="E425" s="5">
        <v>766</v>
      </c>
      <c r="F425" s="5">
        <v>130</v>
      </c>
      <c r="H425" s="5">
        <v>766</v>
      </c>
      <c r="I425" s="5">
        <v>93</v>
      </c>
      <c r="J425" s="5">
        <v>130</v>
      </c>
    </row>
    <row r="426" spans="1:10">
      <c r="A426" s="5">
        <v>11064</v>
      </c>
      <c r="B426" s="5">
        <v>1339</v>
      </c>
      <c r="D426" s="5">
        <v>1409</v>
      </c>
      <c r="E426" s="5">
        <v>11064</v>
      </c>
      <c r="F426" s="5">
        <v>1339</v>
      </c>
      <c r="H426" s="5">
        <v>11064</v>
      </c>
      <c r="I426" s="5">
        <v>1086</v>
      </c>
      <c r="J426" s="5">
        <v>1339</v>
      </c>
    </row>
    <row r="427" spans="1:10">
      <c r="A427" s="5">
        <v>1690</v>
      </c>
      <c r="B427" s="5">
        <v>398</v>
      </c>
      <c r="D427" s="5">
        <v>398</v>
      </c>
      <c r="E427" s="5">
        <v>1690</v>
      </c>
      <c r="F427" s="5">
        <v>398</v>
      </c>
      <c r="H427" s="5">
        <v>1690</v>
      </c>
      <c r="I427" s="5">
        <v>393</v>
      </c>
      <c r="J427" s="5">
        <v>398</v>
      </c>
    </row>
    <row r="428" spans="1:10">
      <c r="A428" s="5">
        <v>1033</v>
      </c>
      <c r="B428" s="5">
        <v>144</v>
      </c>
      <c r="D428" s="5">
        <v>144</v>
      </c>
      <c r="E428" s="5">
        <v>1033</v>
      </c>
      <c r="F428" s="5">
        <v>144</v>
      </c>
      <c r="H428" s="5">
        <v>1033</v>
      </c>
      <c r="I428" s="5">
        <v>140</v>
      </c>
      <c r="J428" s="5">
        <v>144</v>
      </c>
    </row>
    <row r="429" spans="1:10">
      <c r="A429" s="5">
        <v>26</v>
      </c>
      <c r="B429" s="5">
        <v>23</v>
      </c>
      <c r="D429" s="5">
        <v>24</v>
      </c>
      <c r="E429" s="5">
        <v>26</v>
      </c>
      <c r="F429" s="5">
        <v>23</v>
      </c>
      <c r="H429" s="5">
        <v>26</v>
      </c>
      <c r="I429" s="5">
        <v>19</v>
      </c>
      <c r="J429" s="5">
        <v>23</v>
      </c>
    </row>
    <row r="430" spans="1:10">
      <c r="A430" s="5">
        <v>1420</v>
      </c>
      <c r="B430" s="5">
        <v>203</v>
      </c>
      <c r="D430" s="5">
        <v>206</v>
      </c>
      <c r="E430" s="5">
        <v>1420</v>
      </c>
      <c r="F430" s="5">
        <v>203</v>
      </c>
      <c r="H430" s="5">
        <v>1420</v>
      </c>
      <c r="I430" s="5">
        <v>200</v>
      </c>
      <c r="J430" s="5">
        <v>203</v>
      </c>
    </row>
    <row r="431" spans="1:10">
      <c r="A431" s="5">
        <v>889</v>
      </c>
      <c r="B431" s="5">
        <v>184</v>
      </c>
      <c r="D431" s="5">
        <v>186</v>
      </c>
      <c r="E431" s="5">
        <v>889</v>
      </c>
      <c r="F431" s="5">
        <v>184</v>
      </c>
      <c r="H431" s="5">
        <v>889</v>
      </c>
      <c r="I431" s="5">
        <v>114</v>
      </c>
      <c r="J431" s="5">
        <v>184</v>
      </c>
    </row>
    <row r="432" spans="1:10">
      <c r="A432" s="5">
        <v>8049</v>
      </c>
      <c r="B432" s="5">
        <v>1342</v>
      </c>
      <c r="D432" s="5">
        <v>1411</v>
      </c>
      <c r="E432" s="5">
        <v>8049</v>
      </c>
      <c r="F432" s="5">
        <v>1342</v>
      </c>
      <c r="H432" s="5">
        <v>8049</v>
      </c>
      <c r="I432" s="5">
        <v>865</v>
      </c>
      <c r="J432" s="5">
        <v>1342</v>
      </c>
    </row>
    <row r="433" spans="1:10">
      <c r="A433" s="5">
        <v>2895</v>
      </c>
      <c r="B433" s="5">
        <v>450</v>
      </c>
      <c r="D433" s="5">
        <v>452</v>
      </c>
      <c r="E433" s="5">
        <v>2895</v>
      </c>
      <c r="F433" s="5">
        <v>450</v>
      </c>
      <c r="H433" s="5">
        <v>2895</v>
      </c>
      <c r="I433" s="5">
        <v>361</v>
      </c>
      <c r="J433" s="5">
        <v>450</v>
      </c>
    </row>
    <row r="434" spans="1:10">
      <c r="A434" s="5">
        <v>3941</v>
      </c>
      <c r="B434" s="5">
        <v>554</v>
      </c>
      <c r="D434" s="5">
        <v>587</v>
      </c>
      <c r="E434" s="5">
        <v>3941</v>
      </c>
      <c r="F434" s="5">
        <v>554</v>
      </c>
      <c r="H434" s="5">
        <v>3941</v>
      </c>
      <c r="I434" s="5">
        <v>472</v>
      </c>
      <c r="J434" s="5">
        <v>554</v>
      </c>
    </row>
    <row r="435" spans="1:10">
      <c r="A435" s="5">
        <v>9614</v>
      </c>
      <c r="B435" s="5">
        <v>1037</v>
      </c>
      <c r="D435" s="5">
        <v>1061</v>
      </c>
      <c r="E435" s="5">
        <v>9614</v>
      </c>
      <c r="F435" s="5">
        <v>1037</v>
      </c>
      <c r="H435" s="5">
        <v>9614</v>
      </c>
      <c r="I435" s="5">
        <v>705</v>
      </c>
      <c r="J435" s="5">
        <v>1037</v>
      </c>
    </row>
    <row r="436" spans="1:10">
      <c r="A436" s="5">
        <v>2106</v>
      </c>
      <c r="B436" s="5">
        <v>1268</v>
      </c>
      <c r="D436" s="5">
        <v>1373</v>
      </c>
      <c r="E436" s="5">
        <v>2106</v>
      </c>
      <c r="F436" s="5">
        <v>1268</v>
      </c>
      <c r="H436" s="5">
        <v>2106</v>
      </c>
      <c r="I436" s="5">
        <v>475</v>
      </c>
      <c r="J436" s="5">
        <v>1268</v>
      </c>
    </row>
    <row r="437" spans="1:10">
      <c r="A437" s="5">
        <v>97</v>
      </c>
      <c r="B437" s="5">
        <v>71</v>
      </c>
      <c r="D437" s="5">
        <v>103</v>
      </c>
      <c r="E437" s="5">
        <v>97</v>
      </c>
      <c r="F437" s="5">
        <v>71</v>
      </c>
      <c r="H437" s="5">
        <v>97</v>
      </c>
      <c r="I437" s="5">
        <v>92</v>
      </c>
      <c r="J437" s="5">
        <v>71</v>
      </c>
    </row>
    <row r="438" spans="1:10">
      <c r="A438" s="5">
        <v>719</v>
      </c>
      <c r="B438" s="5">
        <v>528</v>
      </c>
      <c r="D438" s="5">
        <v>560</v>
      </c>
      <c r="E438" s="5">
        <v>719</v>
      </c>
      <c r="F438" s="5">
        <v>528</v>
      </c>
      <c r="H438" s="5">
        <v>719</v>
      </c>
      <c r="I438" s="5">
        <v>363</v>
      </c>
      <c r="J438" s="5">
        <v>528</v>
      </c>
    </row>
    <row r="439" spans="1:10">
      <c r="A439" s="5">
        <v>675</v>
      </c>
      <c r="B439" s="5">
        <v>526</v>
      </c>
      <c r="D439" s="5">
        <v>546</v>
      </c>
      <c r="E439" s="5">
        <v>675</v>
      </c>
      <c r="F439" s="5">
        <v>526</v>
      </c>
      <c r="H439" s="5">
        <v>675</v>
      </c>
      <c r="I439" s="5">
        <v>379</v>
      </c>
      <c r="J439" s="5">
        <v>526</v>
      </c>
    </row>
    <row r="440" spans="1:10">
      <c r="A440" s="5">
        <v>9</v>
      </c>
      <c r="B440" s="5">
        <v>9</v>
      </c>
      <c r="D440" s="5">
        <v>9</v>
      </c>
      <c r="E440" s="5">
        <v>9</v>
      </c>
      <c r="F440" s="5">
        <v>9</v>
      </c>
      <c r="H440" s="5">
        <v>9</v>
      </c>
      <c r="I440" s="5">
        <v>9</v>
      </c>
      <c r="J440" s="5">
        <v>9</v>
      </c>
    </row>
    <row r="441" spans="1:10">
      <c r="A441" s="5">
        <v>1926</v>
      </c>
      <c r="B441" s="5">
        <v>1156</v>
      </c>
      <c r="D441" s="5">
        <v>1591</v>
      </c>
      <c r="E441" s="5">
        <v>1926</v>
      </c>
      <c r="F441" s="5">
        <v>1156</v>
      </c>
      <c r="H441" s="5">
        <v>1926</v>
      </c>
      <c r="I441" s="5">
        <v>1292</v>
      </c>
      <c r="J441" s="5">
        <v>1156</v>
      </c>
    </row>
    <row r="442" spans="1:10">
      <c r="A442" s="5">
        <v>715</v>
      </c>
      <c r="B442" s="5">
        <v>556</v>
      </c>
      <c r="D442" s="5">
        <v>589</v>
      </c>
      <c r="E442" s="5">
        <v>715</v>
      </c>
      <c r="F442" s="5">
        <v>556</v>
      </c>
      <c r="H442" s="5">
        <v>715</v>
      </c>
      <c r="I442" s="5">
        <v>363</v>
      </c>
      <c r="J442" s="5">
        <v>556</v>
      </c>
    </row>
    <row r="443" spans="1:10">
      <c r="A443" s="5">
        <v>795</v>
      </c>
      <c r="B443" s="5">
        <v>582</v>
      </c>
      <c r="D443" s="5">
        <v>603</v>
      </c>
      <c r="E443" s="5">
        <v>795</v>
      </c>
      <c r="F443" s="5">
        <v>582</v>
      </c>
      <c r="H443" s="5">
        <v>795</v>
      </c>
      <c r="I443" s="5">
        <v>345</v>
      </c>
      <c r="J443" s="5">
        <v>582</v>
      </c>
    </row>
    <row r="444" spans="1:10">
      <c r="A444" s="5">
        <v>926</v>
      </c>
      <c r="B444" s="5">
        <v>678</v>
      </c>
      <c r="D444" s="5">
        <v>711</v>
      </c>
      <c r="E444" s="5">
        <v>926</v>
      </c>
      <c r="F444" s="5">
        <v>678</v>
      </c>
      <c r="H444" s="5">
        <v>926</v>
      </c>
      <c r="I444" s="5">
        <v>346</v>
      </c>
      <c r="J444" s="5">
        <v>678</v>
      </c>
    </row>
    <row r="445" spans="1:10">
      <c r="A445" s="5">
        <v>18115</v>
      </c>
      <c r="B445" s="5">
        <v>11328</v>
      </c>
      <c r="D445" s="5">
        <v>11452</v>
      </c>
      <c r="E445" s="5">
        <v>18115</v>
      </c>
      <c r="F445" s="5">
        <v>11328</v>
      </c>
      <c r="H445" s="5">
        <v>18115</v>
      </c>
      <c r="I445" s="5">
        <v>1356</v>
      </c>
      <c r="J445" s="5">
        <v>11328</v>
      </c>
    </row>
    <row r="446" spans="1:10">
      <c r="A446" s="5">
        <v>3311</v>
      </c>
      <c r="B446" s="5">
        <v>2300</v>
      </c>
      <c r="D446" s="5">
        <v>2348</v>
      </c>
      <c r="E446" s="5">
        <v>3311</v>
      </c>
      <c r="F446" s="5">
        <v>2300</v>
      </c>
      <c r="H446" s="5">
        <v>3311</v>
      </c>
      <c r="I446" s="5">
        <v>642</v>
      </c>
      <c r="J446" s="5">
        <v>2300</v>
      </c>
    </row>
    <row r="447" spans="1:10">
      <c r="A447" s="5">
        <v>2170</v>
      </c>
      <c r="B447" s="5">
        <v>1819</v>
      </c>
      <c r="D447" s="5">
        <v>1850</v>
      </c>
      <c r="E447" s="5">
        <v>2170</v>
      </c>
      <c r="F447" s="5">
        <v>1819</v>
      </c>
      <c r="H447" s="5">
        <v>2170</v>
      </c>
      <c r="I447" s="5">
        <v>413</v>
      </c>
      <c r="J447" s="5">
        <v>1819</v>
      </c>
    </row>
    <row r="448" spans="1:10">
      <c r="A448" s="5">
        <v>2737</v>
      </c>
      <c r="B448" s="5">
        <v>2127</v>
      </c>
      <c r="D448" s="5">
        <v>2299</v>
      </c>
      <c r="E448" s="5">
        <v>2737</v>
      </c>
      <c r="F448" s="5">
        <v>2127</v>
      </c>
      <c r="H448" s="5">
        <v>2737</v>
      </c>
      <c r="I448" s="5">
        <v>1146</v>
      </c>
      <c r="J448" s="5">
        <v>2127</v>
      </c>
    </row>
    <row r="449" spans="1:10">
      <c r="A449" s="5">
        <v>2654</v>
      </c>
      <c r="B449" s="5">
        <v>1800</v>
      </c>
      <c r="D449" s="5">
        <v>1876</v>
      </c>
      <c r="E449" s="5">
        <v>2654</v>
      </c>
      <c r="F449" s="5">
        <v>1800</v>
      </c>
      <c r="H449" s="5">
        <v>2654</v>
      </c>
      <c r="I449" s="5">
        <v>656</v>
      </c>
      <c r="J449" s="5">
        <v>1800</v>
      </c>
    </row>
    <row r="450" spans="1:10">
      <c r="A450" s="5">
        <v>1652</v>
      </c>
      <c r="B450" s="5">
        <v>1313</v>
      </c>
      <c r="D450" s="5">
        <v>1362</v>
      </c>
      <c r="E450" s="5">
        <v>1652</v>
      </c>
      <c r="F450" s="5">
        <v>1313</v>
      </c>
      <c r="H450" s="5">
        <v>1652</v>
      </c>
      <c r="I450" s="5">
        <v>497</v>
      </c>
      <c r="J450" s="5">
        <v>1313</v>
      </c>
    </row>
    <row r="451" spans="1:10">
      <c r="A451" s="5">
        <v>1526</v>
      </c>
      <c r="B451" s="5">
        <v>1218</v>
      </c>
      <c r="D451" s="5">
        <v>1237</v>
      </c>
      <c r="E451" s="5">
        <v>1526</v>
      </c>
      <c r="F451" s="5">
        <v>1218</v>
      </c>
      <c r="H451" s="5">
        <v>1526</v>
      </c>
      <c r="I451" s="5">
        <v>483</v>
      </c>
      <c r="J451" s="5">
        <v>1218</v>
      </c>
    </row>
    <row r="452" spans="1:10">
      <c r="A452" s="5">
        <v>1380</v>
      </c>
      <c r="B452" s="5">
        <v>1087</v>
      </c>
      <c r="D452" s="5">
        <v>1132</v>
      </c>
      <c r="E452" s="5">
        <v>1380</v>
      </c>
      <c r="F452" s="5">
        <v>1087</v>
      </c>
      <c r="H452" s="5">
        <v>1380</v>
      </c>
      <c r="I452" s="5">
        <v>446</v>
      </c>
      <c r="J452" s="5">
        <v>1087</v>
      </c>
    </row>
    <row r="453" spans="1:10">
      <c r="A453" s="5">
        <v>1834</v>
      </c>
      <c r="B453" s="5">
        <v>1288</v>
      </c>
      <c r="D453" s="5">
        <v>1383</v>
      </c>
      <c r="E453" s="5">
        <v>1834</v>
      </c>
      <c r="F453" s="5">
        <v>1288</v>
      </c>
      <c r="H453" s="5">
        <v>1834</v>
      </c>
      <c r="I453" s="5">
        <v>630</v>
      </c>
      <c r="J453" s="5">
        <v>1288</v>
      </c>
    </row>
    <row r="454" spans="1:10">
      <c r="A454" s="5">
        <v>1422</v>
      </c>
      <c r="B454" s="5">
        <v>1029</v>
      </c>
      <c r="D454" s="5">
        <v>1095</v>
      </c>
      <c r="E454" s="5">
        <v>1422</v>
      </c>
      <c r="F454" s="5">
        <v>1029</v>
      </c>
      <c r="H454" s="5">
        <v>1422</v>
      </c>
      <c r="I454" s="5">
        <v>465</v>
      </c>
      <c r="J454" s="5">
        <v>1029</v>
      </c>
    </row>
    <row r="455" spans="1:10">
      <c r="A455" s="5">
        <v>1192</v>
      </c>
      <c r="B455" s="5">
        <v>940</v>
      </c>
      <c r="D455" s="5">
        <v>949</v>
      </c>
      <c r="E455" s="5">
        <v>1192</v>
      </c>
      <c r="F455" s="5">
        <v>940</v>
      </c>
      <c r="H455" s="5">
        <v>1192</v>
      </c>
      <c r="I455" s="5">
        <v>398</v>
      </c>
      <c r="J455" s="5">
        <v>940</v>
      </c>
    </row>
    <row r="456" spans="1:10">
      <c r="A456" s="5">
        <v>3400</v>
      </c>
      <c r="B456" s="5">
        <v>2190</v>
      </c>
      <c r="D456" s="5">
        <v>2283</v>
      </c>
      <c r="E456" s="5">
        <v>3400</v>
      </c>
      <c r="F456" s="5">
        <v>2190</v>
      </c>
      <c r="H456" s="5">
        <v>3400</v>
      </c>
      <c r="I456" s="5">
        <v>621</v>
      </c>
      <c r="J456" s="5">
        <v>2190</v>
      </c>
    </row>
    <row r="457" spans="1:10">
      <c r="A457" s="5">
        <v>1612</v>
      </c>
      <c r="B457" s="5">
        <v>1189</v>
      </c>
      <c r="D457" s="5">
        <v>1239</v>
      </c>
      <c r="E457" s="5">
        <v>1612</v>
      </c>
      <c r="F457" s="5">
        <v>1189</v>
      </c>
      <c r="H457" s="5">
        <v>1612</v>
      </c>
      <c r="I457" s="5">
        <v>606</v>
      </c>
      <c r="J457" s="5">
        <v>1189</v>
      </c>
    </row>
    <row r="458" spans="1:10">
      <c r="A458" s="5">
        <v>1326</v>
      </c>
      <c r="B458" s="5">
        <v>994</v>
      </c>
      <c r="D458" s="5">
        <v>1053</v>
      </c>
      <c r="E458" s="5">
        <v>1326</v>
      </c>
      <c r="F458" s="5">
        <v>994</v>
      </c>
      <c r="H458" s="5">
        <v>1326</v>
      </c>
      <c r="I458" s="5">
        <v>441</v>
      </c>
      <c r="J458" s="5">
        <v>994</v>
      </c>
    </row>
    <row r="459" spans="1:10">
      <c r="A459" s="5">
        <v>6624</v>
      </c>
      <c r="B459" s="5">
        <v>3586</v>
      </c>
      <c r="D459" s="5">
        <v>4544</v>
      </c>
      <c r="E459" s="5">
        <v>6624</v>
      </c>
      <c r="F459" s="5">
        <v>3586</v>
      </c>
      <c r="H459" s="5">
        <v>6624</v>
      </c>
      <c r="I459" s="5">
        <v>3430</v>
      </c>
      <c r="J459" s="5">
        <v>3586</v>
      </c>
    </row>
    <row r="460" spans="1:10">
      <c r="A460" s="5">
        <v>1878</v>
      </c>
      <c r="B460" s="5">
        <v>1264</v>
      </c>
      <c r="D460" s="5">
        <v>1291</v>
      </c>
      <c r="E460" s="5">
        <v>1878</v>
      </c>
      <c r="F460" s="5">
        <v>1264</v>
      </c>
      <c r="H460" s="5">
        <v>1878</v>
      </c>
      <c r="I460" s="5">
        <v>706</v>
      </c>
      <c r="J460" s="5">
        <v>1264</v>
      </c>
    </row>
    <row r="461" spans="1:10">
      <c r="A461" s="5">
        <v>2022</v>
      </c>
      <c r="B461" s="5">
        <v>1346</v>
      </c>
      <c r="D461" s="5">
        <v>1429</v>
      </c>
      <c r="E461" s="5">
        <v>2022</v>
      </c>
      <c r="F461" s="5">
        <v>1346</v>
      </c>
      <c r="H461" s="5">
        <v>2022</v>
      </c>
      <c r="I461" s="5">
        <v>742</v>
      </c>
      <c r="J461" s="5">
        <v>1346</v>
      </c>
    </row>
    <row r="462" spans="1:10">
      <c r="A462" s="5">
        <v>2493</v>
      </c>
      <c r="B462" s="5">
        <v>1633</v>
      </c>
      <c r="D462" s="5">
        <v>1713</v>
      </c>
      <c r="E462" s="5">
        <v>2493</v>
      </c>
      <c r="F462" s="5">
        <v>1633</v>
      </c>
      <c r="H462" s="5">
        <v>2493</v>
      </c>
      <c r="I462" s="5">
        <v>593</v>
      </c>
      <c r="J462" s="5">
        <v>1633</v>
      </c>
    </row>
    <row r="463" spans="1:10">
      <c r="A463" s="5">
        <v>3412</v>
      </c>
      <c r="B463" s="5">
        <v>2319</v>
      </c>
      <c r="D463" s="5">
        <v>2482</v>
      </c>
      <c r="E463" s="5">
        <v>3412</v>
      </c>
      <c r="F463" s="5">
        <v>2319</v>
      </c>
      <c r="H463" s="5">
        <v>3412</v>
      </c>
      <c r="I463" s="5">
        <v>1034</v>
      </c>
      <c r="J463" s="5">
        <v>2319</v>
      </c>
    </row>
    <row r="464" spans="1:10">
      <c r="A464" s="5">
        <v>1441</v>
      </c>
      <c r="B464" s="5">
        <v>1115</v>
      </c>
      <c r="D464" s="5">
        <v>1166</v>
      </c>
      <c r="E464" s="5">
        <v>1441</v>
      </c>
      <c r="F464" s="5">
        <v>1115</v>
      </c>
      <c r="H464" s="5">
        <v>1441</v>
      </c>
      <c r="I464" s="5">
        <v>583</v>
      </c>
      <c r="J464" s="5">
        <v>1115</v>
      </c>
    </row>
    <row r="465" spans="1:10">
      <c r="A465" s="5">
        <v>1116</v>
      </c>
      <c r="B465" s="5">
        <v>923</v>
      </c>
      <c r="D465" s="5">
        <v>949</v>
      </c>
      <c r="E465" s="5">
        <v>1116</v>
      </c>
      <c r="F465" s="5">
        <v>923</v>
      </c>
      <c r="H465" s="5">
        <v>1116</v>
      </c>
      <c r="I465" s="5">
        <v>447</v>
      </c>
      <c r="J465" s="5">
        <v>923</v>
      </c>
    </row>
    <row r="466" spans="1:10">
      <c r="A466" s="5">
        <v>1410</v>
      </c>
      <c r="B466" s="5">
        <v>1071</v>
      </c>
      <c r="D466" s="5">
        <v>1188</v>
      </c>
      <c r="E466" s="5">
        <v>1410</v>
      </c>
      <c r="F466" s="5">
        <v>1071</v>
      </c>
      <c r="H466" s="5">
        <v>1410</v>
      </c>
      <c r="I466" s="5">
        <v>677</v>
      </c>
      <c r="J466" s="5">
        <v>1071</v>
      </c>
    </row>
    <row r="467" spans="1:10">
      <c r="A467" s="5">
        <v>2110</v>
      </c>
      <c r="B467" s="5">
        <v>1401</v>
      </c>
      <c r="D467" s="5">
        <v>1573</v>
      </c>
      <c r="E467" s="5">
        <v>2110</v>
      </c>
      <c r="F467" s="5">
        <v>1401</v>
      </c>
      <c r="H467" s="5">
        <v>2110</v>
      </c>
      <c r="I467" s="5">
        <v>1052</v>
      </c>
      <c r="J467" s="5">
        <v>1401</v>
      </c>
    </row>
    <row r="468" spans="1:10">
      <c r="A468" s="5">
        <v>1725</v>
      </c>
      <c r="B468" s="5">
        <v>1175</v>
      </c>
      <c r="D468" s="5">
        <v>1245</v>
      </c>
      <c r="E468" s="5">
        <v>1725</v>
      </c>
      <c r="F468" s="5">
        <v>1175</v>
      </c>
      <c r="H468" s="5">
        <v>1725</v>
      </c>
      <c r="I468" s="5">
        <v>729</v>
      </c>
      <c r="J468" s="5">
        <v>1175</v>
      </c>
    </row>
    <row r="469" spans="1:10">
      <c r="A469" s="5">
        <v>505</v>
      </c>
      <c r="B469" s="5">
        <v>381</v>
      </c>
      <c r="D469" s="5">
        <v>448</v>
      </c>
      <c r="E469" s="5">
        <v>505</v>
      </c>
      <c r="F469" s="5">
        <v>381</v>
      </c>
      <c r="H469" s="5">
        <v>505</v>
      </c>
      <c r="I469" s="5">
        <v>392</v>
      </c>
      <c r="J469" s="5">
        <v>381</v>
      </c>
    </row>
    <row r="470" spans="1:10">
      <c r="A470" s="5">
        <v>1336</v>
      </c>
      <c r="B470" s="5">
        <v>1002</v>
      </c>
      <c r="D470" s="5">
        <v>1066</v>
      </c>
      <c r="E470" s="5">
        <v>1336</v>
      </c>
      <c r="F470" s="5">
        <v>1002</v>
      </c>
      <c r="H470" s="5">
        <v>1336</v>
      </c>
      <c r="I470" s="5">
        <v>570</v>
      </c>
      <c r="J470" s="5">
        <v>1002</v>
      </c>
    </row>
    <row r="471" spans="1:10">
      <c r="A471" s="5">
        <v>1020</v>
      </c>
      <c r="B471" s="5">
        <v>837</v>
      </c>
      <c r="D471" s="5">
        <v>857</v>
      </c>
      <c r="E471" s="5">
        <v>1020</v>
      </c>
      <c r="F471" s="5">
        <v>837</v>
      </c>
      <c r="H471" s="5">
        <v>1020</v>
      </c>
      <c r="I471" s="5">
        <v>466</v>
      </c>
      <c r="J471" s="5">
        <v>837</v>
      </c>
    </row>
    <row r="472" spans="1:10">
      <c r="A472" s="5">
        <v>1226</v>
      </c>
      <c r="B472" s="5">
        <v>944</v>
      </c>
      <c r="D472" s="5">
        <v>1004</v>
      </c>
      <c r="E472" s="5">
        <v>1226</v>
      </c>
      <c r="F472" s="5">
        <v>944</v>
      </c>
      <c r="H472" s="5">
        <v>1226</v>
      </c>
      <c r="I472" s="5">
        <v>576</v>
      </c>
      <c r="J472" s="5">
        <v>944</v>
      </c>
    </row>
    <row r="473" spans="1:10">
      <c r="A473" s="5">
        <v>1837</v>
      </c>
      <c r="B473" s="5">
        <v>1479</v>
      </c>
      <c r="D473" s="5">
        <v>1512</v>
      </c>
      <c r="E473" s="5">
        <v>1837</v>
      </c>
      <c r="F473" s="5">
        <v>1479</v>
      </c>
      <c r="H473" s="5">
        <v>1837</v>
      </c>
      <c r="I473" s="5">
        <v>497</v>
      </c>
      <c r="J473" s="5">
        <v>1479</v>
      </c>
    </row>
    <row r="474" spans="1:10">
      <c r="A474" s="5">
        <v>1452</v>
      </c>
      <c r="B474" s="5">
        <v>1143</v>
      </c>
      <c r="D474" s="5">
        <v>1179</v>
      </c>
      <c r="E474" s="5">
        <v>1452</v>
      </c>
      <c r="F474" s="5">
        <v>1143</v>
      </c>
      <c r="H474" s="5">
        <v>1452</v>
      </c>
      <c r="I474" s="5">
        <v>420</v>
      </c>
      <c r="J474" s="5">
        <v>1143</v>
      </c>
    </row>
    <row r="475" spans="1:10">
      <c r="A475" s="5">
        <v>3183</v>
      </c>
      <c r="B475" s="5">
        <v>2288</v>
      </c>
      <c r="D475" s="5">
        <v>2728</v>
      </c>
      <c r="E475" s="5">
        <v>3183</v>
      </c>
      <c r="F475" s="5">
        <v>2288</v>
      </c>
      <c r="H475" s="5">
        <v>3183</v>
      </c>
      <c r="I475" s="5">
        <v>2021</v>
      </c>
      <c r="J475" s="5">
        <v>2288</v>
      </c>
    </row>
    <row r="476" spans="1:10">
      <c r="A476" s="5">
        <v>581</v>
      </c>
      <c r="B476" s="5">
        <v>496</v>
      </c>
      <c r="D476" s="5">
        <v>572</v>
      </c>
      <c r="E476" s="5">
        <v>581</v>
      </c>
      <c r="F476" s="5">
        <v>496</v>
      </c>
      <c r="H476" s="5">
        <v>581</v>
      </c>
      <c r="I476" s="5">
        <v>167</v>
      </c>
      <c r="J476" s="5">
        <v>496</v>
      </c>
    </row>
    <row r="477" spans="1:10">
      <c r="A477" s="5">
        <v>1461</v>
      </c>
      <c r="B477" s="5">
        <v>1099</v>
      </c>
      <c r="D477" s="5">
        <v>1141</v>
      </c>
      <c r="E477" s="5">
        <v>1461</v>
      </c>
      <c r="F477" s="5">
        <v>1099</v>
      </c>
      <c r="H477" s="5">
        <v>1461</v>
      </c>
      <c r="I477" s="5">
        <v>483</v>
      </c>
      <c r="J477" s="5">
        <v>1099</v>
      </c>
    </row>
    <row r="478" spans="1:10">
      <c r="A478" s="5">
        <v>1427</v>
      </c>
      <c r="B478" s="5">
        <v>1078</v>
      </c>
      <c r="D478" s="5">
        <v>1117</v>
      </c>
      <c r="E478" s="5">
        <v>1427</v>
      </c>
      <c r="F478" s="5">
        <v>1078</v>
      </c>
      <c r="H478" s="5">
        <v>1427</v>
      </c>
      <c r="I478" s="5">
        <v>487</v>
      </c>
      <c r="J478" s="5">
        <v>1078</v>
      </c>
    </row>
    <row r="479" spans="1:10">
      <c r="A479" s="5">
        <v>2741</v>
      </c>
      <c r="B479" s="5">
        <v>1635</v>
      </c>
      <c r="D479" s="5">
        <v>1762</v>
      </c>
      <c r="E479" s="5">
        <v>2741</v>
      </c>
      <c r="F479" s="5">
        <v>1635</v>
      </c>
      <c r="H479" s="5">
        <v>2741</v>
      </c>
      <c r="I479" s="5">
        <v>722</v>
      </c>
      <c r="J479" s="5">
        <v>1635</v>
      </c>
    </row>
    <row r="480" spans="1:10">
      <c r="A480" s="5">
        <v>70</v>
      </c>
      <c r="B480" s="5">
        <v>63</v>
      </c>
      <c r="D480" s="5">
        <v>66</v>
      </c>
      <c r="E480" s="5">
        <v>70</v>
      </c>
      <c r="F480" s="5">
        <v>63</v>
      </c>
      <c r="H480" s="5">
        <v>70</v>
      </c>
      <c r="I480" s="5">
        <v>59</v>
      </c>
      <c r="J480" s="5">
        <v>63</v>
      </c>
    </row>
    <row r="481" spans="1:10">
      <c r="A481" s="5">
        <v>3645</v>
      </c>
      <c r="B481" s="5">
        <v>2833</v>
      </c>
      <c r="D481" s="5">
        <v>2969</v>
      </c>
      <c r="E481" s="5">
        <v>3645</v>
      </c>
      <c r="F481" s="5">
        <v>2833</v>
      </c>
      <c r="H481" s="5">
        <v>3645</v>
      </c>
      <c r="I481" s="5">
        <v>801</v>
      </c>
      <c r="J481" s="5">
        <v>2833</v>
      </c>
    </row>
    <row r="482" spans="1:10">
      <c r="A482" s="5">
        <v>1399</v>
      </c>
      <c r="B482" s="5">
        <v>1058</v>
      </c>
      <c r="D482" s="5">
        <v>1096</v>
      </c>
      <c r="E482" s="5">
        <v>1399</v>
      </c>
      <c r="F482" s="5">
        <v>1058</v>
      </c>
      <c r="H482" s="5">
        <v>1399</v>
      </c>
      <c r="I482" s="5">
        <v>453</v>
      </c>
      <c r="J482" s="5">
        <v>1058</v>
      </c>
    </row>
    <row r="483" spans="1:10">
      <c r="A483" s="5">
        <v>1348</v>
      </c>
      <c r="B483" s="5">
        <v>1023</v>
      </c>
      <c r="D483" s="5">
        <v>1062</v>
      </c>
      <c r="E483" s="5">
        <v>1348</v>
      </c>
      <c r="F483" s="5">
        <v>1023</v>
      </c>
      <c r="H483" s="5">
        <v>1348</v>
      </c>
      <c r="I483" s="5">
        <v>437</v>
      </c>
      <c r="J483" s="5">
        <v>1023</v>
      </c>
    </row>
    <row r="484" spans="1:10">
      <c r="A484" s="5">
        <v>71</v>
      </c>
      <c r="B484" s="5">
        <v>59</v>
      </c>
      <c r="D484" s="5">
        <v>66</v>
      </c>
      <c r="E484" s="5">
        <v>71</v>
      </c>
      <c r="F484" s="5">
        <v>59</v>
      </c>
      <c r="H484" s="5">
        <v>71</v>
      </c>
      <c r="I484" s="5">
        <v>58</v>
      </c>
      <c r="J484" s="5">
        <v>59</v>
      </c>
    </row>
    <row r="485" spans="1:10">
      <c r="A485" s="5">
        <v>1243</v>
      </c>
      <c r="B485" s="5">
        <v>993</v>
      </c>
      <c r="D485" s="5">
        <v>1020</v>
      </c>
      <c r="E485" s="5">
        <v>1243</v>
      </c>
      <c r="F485" s="5">
        <v>993</v>
      </c>
      <c r="H485" s="5">
        <v>1243</v>
      </c>
      <c r="I485" s="5">
        <v>440</v>
      </c>
      <c r="J485" s="5">
        <v>993</v>
      </c>
    </row>
    <row r="486" spans="1:10">
      <c r="A486" s="5">
        <v>1153</v>
      </c>
      <c r="B486" s="5">
        <v>937</v>
      </c>
      <c r="D486" s="5">
        <v>957</v>
      </c>
      <c r="E486" s="5">
        <v>1153</v>
      </c>
      <c r="F486" s="5">
        <v>937</v>
      </c>
      <c r="H486" s="5">
        <v>1153</v>
      </c>
      <c r="I486" s="5">
        <v>393</v>
      </c>
      <c r="J486" s="5">
        <v>937</v>
      </c>
    </row>
    <row r="487" spans="1:10">
      <c r="A487" s="5">
        <v>2007</v>
      </c>
      <c r="B487" s="5">
        <v>1271</v>
      </c>
      <c r="D487" s="5">
        <v>1407</v>
      </c>
      <c r="E487" s="5">
        <v>2007</v>
      </c>
      <c r="F487" s="5">
        <v>1271</v>
      </c>
      <c r="H487" s="5">
        <v>2007</v>
      </c>
      <c r="I487" s="5">
        <v>660</v>
      </c>
      <c r="J487" s="5">
        <v>1271</v>
      </c>
    </row>
    <row r="488" spans="1:10">
      <c r="A488" s="5">
        <v>1278</v>
      </c>
      <c r="B488" s="5">
        <v>938</v>
      </c>
      <c r="D488" s="5">
        <v>975</v>
      </c>
      <c r="E488" s="5">
        <v>1278</v>
      </c>
      <c r="F488" s="5">
        <v>938</v>
      </c>
      <c r="H488" s="5">
        <v>1278</v>
      </c>
      <c r="I488" s="5">
        <v>432</v>
      </c>
      <c r="J488" s="5">
        <v>938</v>
      </c>
    </row>
    <row r="489" spans="1:10">
      <c r="A489" s="5">
        <v>1237</v>
      </c>
      <c r="B489" s="5">
        <v>911</v>
      </c>
      <c r="D489" s="5">
        <v>951</v>
      </c>
      <c r="E489" s="5">
        <v>1237</v>
      </c>
      <c r="F489" s="5">
        <v>911</v>
      </c>
      <c r="H489" s="5">
        <v>1237</v>
      </c>
      <c r="I489" s="5">
        <v>431</v>
      </c>
      <c r="J489" s="5">
        <v>911</v>
      </c>
    </row>
    <row r="490" spans="1:10">
      <c r="A490" s="5">
        <v>1140</v>
      </c>
      <c r="B490" s="5">
        <v>901</v>
      </c>
      <c r="D490" s="5">
        <v>956</v>
      </c>
      <c r="E490" s="5">
        <v>1140</v>
      </c>
      <c r="F490" s="5">
        <v>901</v>
      </c>
      <c r="H490" s="5">
        <v>1140</v>
      </c>
      <c r="I490" s="5">
        <v>437</v>
      </c>
      <c r="J490" s="5">
        <v>901</v>
      </c>
    </row>
    <row r="491" spans="1:10">
      <c r="A491" s="5">
        <v>763</v>
      </c>
      <c r="B491" s="5">
        <v>655</v>
      </c>
      <c r="D491" s="5">
        <v>753</v>
      </c>
      <c r="E491" s="5">
        <v>763</v>
      </c>
      <c r="F491" s="5">
        <v>655</v>
      </c>
      <c r="H491" s="5">
        <v>763</v>
      </c>
      <c r="I491" s="5">
        <v>220</v>
      </c>
      <c r="J491" s="5">
        <v>655</v>
      </c>
    </row>
    <row r="492" spans="1:10">
      <c r="A492" s="5">
        <v>1632</v>
      </c>
      <c r="B492" s="5">
        <v>1111</v>
      </c>
      <c r="D492" s="5">
        <v>1179</v>
      </c>
      <c r="E492" s="5">
        <v>1632</v>
      </c>
      <c r="F492" s="5">
        <v>1111</v>
      </c>
      <c r="H492" s="5">
        <v>1632</v>
      </c>
      <c r="I492" s="5">
        <v>699</v>
      </c>
      <c r="J492" s="5">
        <v>1111</v>
      </c>
    </row>
    <row r="493" spans="1:10">
      <c r="A493" s="5">
        <v>1003</v>
      </c>
      <c r="B493" s="5">
        <v>756</v>
      </c>
      <c r="D493" s="5">
        <v>810</v>
      </c>
      <c r="E493" s="5">
        <v>1003</v>
      </c>
      <c r="F493" s="5">
        <v>756</v>
      </c>
      <c r="H493" s="5">
        <v>1003</v>
      </c>
      <c r="I493" s="5">
        <v>422</v>
      </c>
      <c r="J493" s="5">
        <v>756</v>
      </c>
    </row>
    <row r="494" spans="1:10">
      <c r="A494" s="5">
        <v>985</v>
      </c>
      <c r="B494" s="5">
        <v>708</v>
      </c>
      <c r="D494" s="5">
        <v>733</v>
      </c>
      <c r="E494" s="5">
        <v>985</v>
      </c>
      <c r="F494" s="5">
        <v>708</v>
      </c>
      <c r="H494" s="5">
        <v>985</v>
      </c>
      <c r="I494" s="5">
        <v>392</v>
      </c>
      <c r="J494" s="5">
        <v>708</v>
      </c>
    </row>
    <row r="495" spans="1:10">
      <c r="A495" s="5">
        <v>687</v>
      </c>
      <c r="B495" s="5">
        <v>508</v>
      </c>
      <c r="D495" s="5">
        <v>537</v>
      </c>
      <c r="E495" s="5">
        <v>687</v>
      </c>
      <c r="F495" s="5">
        <v>508</v>
      </c>
      <c r="H495" s="5">
        <v>687</v>
      </c>
      <c r="I495" s="5">
        <v>301</v>
      </c>
      <c r="J495" s="5">
        <v>508</v>
      </c>
    </row>
    <row r="496" spans="1:10">
      <c r="A496" s="5">
        <v>795</v>
      </c>
      <c r="B496" s="5">
        <v>572</v>
      </c>
      <c r="D496" s="5">
        <v>625</v>
      </c>
      <c r="E496" s="5">
        <v>795</v>
      </c>
      <c r="F496" s="5">
        <v>572</v>
      </c>
      <c r="H496" s="5">
        <v>795</v>
      </c>
      <c r="I496" s="5">
        <v>363</v>
      </c>
      <c r="J496" s="5">
        <v>572</v>
      </c>
    </row>
    <row r="497" spans="1:10">
      <c r="A497" s="5">
        <v>832</v>
      </c>
      <c r="B497" s="5">
        <v>574</v>
      </c>
      <c r="D497" s="5">
        <v>626</v>
      </c>
      <c r="E497" s="5">
        <v>832</v>
      </c>
      <c r="F497" s="5">
        <v>574</v>
      </c>
      <c r="H497" s="5">
        <v>832</v>
      </c>
      <c r="I497" s="5">
        <v>370</v>
      </c>
      <c r="J497" s="5">
        <v>574</v>
      </c>
    </row>
    <row r="498" spans="1:10">
      <c r="A498" s="5">
        <v>743</v>
      </c>
      <c r="B498" s="5">
        <v>524</v>
      </c>
      <c r="D498" s="5">
        <v>564</v>
      </c>
      <c r="E498" s="5">
        <v>743</v>
      </c>
      <c r="F498" s="5">
        <v>524</v>
      </c>
      <c r="H498" s="5">
        <v>743</v>
      </c>
      <c r="I498" s="5">
        <v>316</v>
      </c>
      <c r="J498" s="5">
        <v>524</v>
      </c>
    </row>
  </sheetData>
  <mergeCells count="3">
    <mergeCell ref="A1:B1"/>
    <mergeCell ref="D1:F1"/>
    <mergeCell ref="H1:J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37C6-5977-F740-A697-0BD28C4845D4}">
  <dimension ref="A1:H498"/>
  <sheetViews>
    <sheetView zoomScale="87" workbookViewId="0">
      <selection activeCell="G13" sqref="G13"/>
    </sheetView>
  </sheetViews>
  <sheetFormatPr baseColWidth="10" defaultRowHeight="16"/>
  <sheetData>
    <row r="1" spans="1:8">
      <c r="A1" s="71" t="s">
        <v>53</v>
      </c>
      <c r="B1" s="72"/>
      <c r="D1" s="71" t="s">
        <v>56</v>
      </c>
      <c r="E1" s="72"/>
    </row>
    <row r="2" spans="1:8">
      <c r="A2" s="5" t="s">
        <v>2</v>
      </c>
      <c r="B2" s="5" t="s">
        <v>107</v>
      </c>
      <c r="D2" s="5" t="s">
        <v>7</v>
      </c>
      <c r="E2" s="5" t="s">
        <v>107</v>
      </c>
      <c r="G2" s="37">
        <f t="array" ref="G2:H6">LINEST(B3:B498, A3:A498,TRUE,TRUE)</f>
        <v>0.86757045477065609</v>
      </c>
      <c r="H2" s="39">
        <v>0.13477712373583017</v>
      </c>
    </row>
    <row r="3" spans="1:8">
      <c r="A3" s="5">
        <v>178</v>
      </c>
      <c r="B3" s="5">
        <v>109</v>
      </c>
      <c r="D3" s="5">
        <v>119</v>
      </c>
      <c r="E3" s="5">
        <v>109</v>
      </c>
      <c r="G3" s="31">
        <v>1.0103907124849241E-2</v>
      </c>
      <c r="H3" s="32">
        <v>13.66669718839483</v>
      </c>
    </row>
    <row r="4" spans="1:8">
      <c r="A4" s="5">
        <v>1457</v>
      </c>
      <c r="B4" s="5">
        <v>1361</v>
      </c>
      <c r="D4" s="5">
        <v>1108</v>
      </c>
      <c r="E4" s="5">
        <v>1361</v>
      </c>
      <c r="G4" s="31">
        <v>0.9372042323471913</v>
      </c>
      <c r="H4" s="32">
        <v>221.84155237852858</v>
      </c>
    </row>
    <row r="5" spans="1:8">
      <c r="A5" s="5">
        <v>177</v>
      </c>
      <c r="B5" s="5">
        <v>113</v>
      </c>
      <c r="D5" s="5">
        <v>132</v>
      </c>
      <c r="E5" s="5">
        <v>113</v>
      </c>
      <c r="G5" s="31">
        <v>7372.7722119629916</v>
      </c>
      <c r="H5" s="32">
        <v>494</v>
      </c>
    </row>
    <row r="6" spans="1:8">
      <c r="A6" s="5">
        <v>2211</v>
      </c>
      <c r="B6" s="5">
        <v>790</v>
      </c>
      <c r="D6" s="5">
        <v>1386</v>
      </c>
      <c r="E6" s="5">
        <v>790</v>
      </c>
      <c r="G6" s="33">
        <v>362841210.78265107</v>
      </c>
      <c r="H6" s="35">
        <v>24311555.134687424</v>
      </c>
    </row>
    <row r="7" spans="1:8">
      <c r="A7" s="5">
        <v>671</v>
      </c>
      <c r="B7" s="5">
        <v>410</v>
      </c>
      <c r="D7" s="5">
        <v>396</v>
      </c>
      <c r="E7" s="5">
        <v>410</v>
      </c>
    </row>
    <row r="8" spans="1:8">
      <c r="A8" s="5">
        <v>1191</v>
      </c>
      <c r="B8" s="5">
        <v>1073</v>
      </c>
      <c r="D8" s="5">
        <v>1016</v>
      </c>
      <c r="E8" s="5">
        <v>1073</v>
      </c>
    </row>
    <row r="9" spans="1:8">
      <c r="A9" s="5">
        <v>481</v>
      </c>
      <c r="B9" s="5">
        <v>265</v>
      </c>
      <c r="D9" s="5">
        <v>379</v>
      </c>
      <c r="E9" s="5">
        <v>265</v>
      </c>
      <c r="G9" s="37">
        <f t="array" ref="G9:H13">LINEST(E3:E498, D3:D498,TRUE,TRUE)</f>
        <v>1.1709110964902836</v>
      </c>
      <c r="H9" s="39">
        <v>85.196636076113577</v>
      </c>
    </row>
    <row r="10" spans="1:8">
      <c r="A10" s="5">
        <v>537</v>
      </c>
      <c r="B10" s="5">
        <v>232</v>
      </c>
      <c r="D10" s="5">
        <v>422</v>
      </c>
      <c r="E10" s="5">
        <v>232</v>
      </c>
      <c r="G10" s="31">
        <v>3.7762987811976172E-2</v>
      </c>
      <c r="H10" s="32">
        <v>32.75822548195832</v>
      </c>
    </row>
    <row r="11" spans="1:8">
      <c r="A11" s="5">
        <v>1530</v>
      </c>
      <c r="B11" s="5">
        <v>1407</v>
      </c>
      <c r="D11" s="5">
        <v>1250</v>
      </c>
      <c r="E11" s="5">
        <v>1407</v>
      </c>
      <c r="G11" s="31">
        <v>0.66058010644700593</v>
      </c>
      <c r="H11" s="32">
        <v>515.75845372017557</v>
      </c>
    </row>
    <row r="12" spans="1:8">
      <c r="A12" s="5">
        <v>280</v>
      </c>
      <c r="B12" s="5">
        <v>183</v>
      </c>
      <c r="D12" s="5">
        <v>199</v>
      </c>
      <c r="E12" s="5">
        <v>183</v>
      </c>
      <c r="G12" s="31">
        <v>961.42441495955222</v>
      </c>
      <c r="H12" s="32">
        <v>494</v>
      </c>
    </row>
    <row r="13" spans="1:8">
      <c r="A13" s="5">
        <v>4258</v>
      </c>
      <c r="B13" s="5">
        <v>4100</v>
      </c>
      <c r="D13" s="5">
        <v>3798</v>
      </c>
      <c r="E13" s="5">
        <v>4100</v>
      </c>
      <c r="G13" s="33">
        <v>255745415.32092822</v>
      </c>
      <c r="H13" s="35">
        <v>131407350.59641029</v>
      </c>
    </row>
    <row r="14" spans="1:8">
      <c r="A14" s="5">
        <v>208</v>
      </c>
      <c r="B14" s="5">
        <v>127</v>
      </c>
      <c r="D14" s="5">
        <v>165</v>
      </c>
      <c r="E14" s="5">
        <v>127</v>
      </c>
    </row>
    <row r="15" spans="1:8">
      <c r="A15" s="5">
        <v>193</v>
      </c>
      <c r="B15" s="5">
        <v>115</v>
      </c>
      <c r="D15" s="5">
        <v>152</v>
      </c>
      <c r="E15" s="5">
        <v>115</v>
      </c>
    </row>
    <row r="16" spans="1:8">
      <c r="A16" s="5">
        <v>249</v>
      </c>
      <c r="B16" s="5">
        <v>134</v>
      </c>
      <c r="D16" s="5">
        <v>183</v>
      </c>
      <c r="E16" s="5">
        <v>134</v>
      </c>
    </row>
    <row r="17" spans="1:5">
      <c r="A17" s="5">
        <v>887</v>
      </c>
      <c r="B17" s="5">
        <v>337</v>
      </c>
      <c r="D17" s="5">
        <v>684</v>
      </c>
      <c r="E17" s="5">
        <v>337</v>
      </c>
    </row>
    <row r="18" spans="1:5">
      <c r="A18" s="5">
        <v>1264</v>
      </c>
      <c r="B18" s="5">
        <v>1209</v>
      </c>
      <c r="D18" s="5">
        <v>1162</v>
      </c>
      <c r="E18" s="5">
        <v>1209</v>
      </c>
    </row>
    <row r="19" spans="1:5">
      <c r="A19" s="5">
        <v>163</v>
      </c>
      <c r="B19" s="5">
        <v>123</v>
      </c>
      <c r="D19" s="5">
        <v>123</v>
      </c>
      <c r="E19" s="5">
        <v>123</v>
      </c>
    </row>
    <row r="20" spans="1:5">
      <c r="A20" s="5">
        <v>1706</v>
      </c>
      <c r="B20" s="5">
        <v>1103</v>
      </c>
      <c r="D20" s="5">
        <v>1307</v>
      </c>
      <c r="E20" s="5">
        <v>1103</v>
      </c>
    </row>
    <row r="21" spans="1:5">
      <c r="A21" s="5">
        <v>130</v>
      </c>
      <c r="B21" s="5">
        <v>86</v>
      </c>
      <c r="D21" s="5">
        <v>101</v>
      </c>
      <c r="E21" s="5">
        <v>86</v>
      </c>
    </row>
    <row r="22" spans="1:5">
      <c r="A22" s="5">
        <v>121</v>
      </c>
      <c r="B22" s="5">
        <v>88</v>
      </c>
      <c r="D22" s="5">
        <v>100</v>
      </c>
      <c r="E22" s="5">
        <v>88</v>
      </c>
    </row>
    <row r="23" spans="1:5">
      <c r="A23" s="5">
        <v>200</v>
      </c>
      <c r="B23" s="5">
        <v>142</v>
      </c>
      <c r="D23" s="5">
        <v>157</v>
      </c>
      <c r="E23" s="5">
        <v>142</v>
      </c>
    </row>
    <row r="24" spans="1:5">
      <c r="A24" s="5">
        <v>15</v>
      </c>
      <c r="B24" s="5">
        <v>15</v>
      </c>
      <c r="D24" s="5">
        <v>15</v>
      </c>
      <c r="E24" s="5">
        <v>15</v>
      </c>
    </row>
    <row r="25" spans="1:5">
      <c r="A25" s="5">
        <v>118</v>
      </c>
      <c r="B25" s="5">
        <v>104</v>
      </c>
      <c r="D25" s="5">
        <v>106</v>
      </c>
      <c r="E25" s="5">
        <v>104</v>
      </c>
    </row>
    <row r="26" spans="1:5">
      <c r="A26" s="5">
        <v>176</v>
      </c>
      <c r="B26" s="5">
        <v>118</v>
      </c>
      <c r="D26" s="5">
        <v>143</v>
      </c>
      <c r="E26" s="5">
        <v>118</v>
      </c>
    </row>
    <row r="27" spans="1:5">
      <c r="A27" s="5">
        <v>1341</v>
      </c>
      <c r="B27" s="5">
        <v>1270</v>
      </c>
      <c r="D27" s="5">
        <v>995</v>
      </c>
      <c r="E27" s="5">
        <v>1270</v>
      </c>
    </row>
    <row r="28" spans="1:5">
      <c r="A28" s="5">
        <v>1521</v>
      </c>
      <c r="B28" s="5">
        <v>1462</v>
      </c>
      <c r="D28" s="5">
        <v>1200</v>
      </c>
      <c r="E28" s="5">
        <v>1462</v>
      </c>
    </row>
    <row r="29" spans="1:5">
      <c r="A29" s="5">
        <v>2806</v>
      </c>
      <c r="B29" s="5">
        <v>2531</v>
      </c>
      <c r="D29" s="5">
        <v>1779</v>
      </c>
      <c r="E29" s="5">
        <v>2531</v>
      </c>
    </row>
    <row r="30" spans="1:5">
      <c r="A30" s="5">
        <v>212</v>
      </c>
      <c r="B30" s="5">
        <v>124</v>
      </c>
      <c r="D30" s="5">
        <v>166</v>
      </c>
      <c r="E30" s="5">
        <v>124</v>
      </c>
    </row>
    <row r="31" spans="1:5">
      <c r="A31" s="5">
        <v>973</v>
      </c>
      <c r="B31" s="5">
        <v>559</v>
      </c>
      <c r="D31" s="5">
        <v>621</v>
      </c>
      <c r="E31" s="5">
        <v>559</v>
      </c>
    </row>
    <row r="32" spans="1:5">
      <c r="A32" s="5">
        <v>1141</v>
      </c>
      <c r="B32" s="5">
        <v>1068</v>
      </c>
      <c r="D32" s="5">
        <v>559</v>
      </c>
      <c r="E32" s="5">
        <v>1068</v>
      </c>
    </row>
    <row r="33" spans="1:5">
      <c r="A33" s="5">
        <v>385</v>
      </c>
      <c r="B33" s="5">
        <v>306</v>
      </c>
      <c r="D33" s="5">
        <v>273</v>
      </c>
      <c r="E33" s="5">
        <v>306</v>
      </c>
    </row>
    <row r="34" spans="1:5">
      <c r="A34" s="5">
        <v>192</v>
      </c>
      <c r="B34" s="5">
        <v>171</v>
      </c>
      <c r="D34" s="5">
        <v>131</v>
      </c>
      <c r="E34" s="5">
        <v>171</v>
      </c>
    </row>
    <row r="35" spans="1:5">
      <c r="A35" s="5">
        <v>368</v>
      </c>
      <c r="B35" s="5">
        <v>237</v>
      </c>
      <c r="D35" s="5">
        <v>268</v>
      </c>
      <c r="E35" s="5">
        <v>237</v>
      </c>
    </row>
    <row r="36" spans="1:5">
      <c r="A36" s="5">
        <v>268</v>
      </c>
      <c r="B36" s="5">
        <v>185</v>
      </c>
      <c r="D36" s="5">
        <v>194</v>
      </c>
      <c r="E36" s="5">
        <v>185</v>
      </c>
    </row>
    <row r="37" spans="1:5">
      <c r="A37" s="5">
        <v>298</v>
      </c>
      <c r="B37" s="5">
        <v>260</v>
      </c>
      <c r="D37" s="5">
        <v>244</v>
      </c>
      <c r="E37" s="5">
        <v>260</v>
      </c>
    </row>
    <row r="38" spans="1:5">
      <c r="A38" s="5">
        <v>423</v>
      </c>
      <c r="B38" s="5">
        <v>284</v>
      </c>
      <c r="D38" s="5">
        <v>316</v>
      </c>
      <c r="E38" s="5">
        <v>284</v>
      </c>
    </row>
    <row r="39" spans="1:5">
      <c r="A39" s="5">
        <v>252</v>
      </c>
      <c r="B39" s="5">
        <v>168</v>
      </c>
      <c r="D39" s="5">
        <v>199</v>
      </c>
      <c r="E39" s="5">
        <v>168</v>
      </c>
    </row>
    <row r="40" spans="1:5">
      <c r="A40" s="5">
        <v>479</v>
      </c>
      <c r="B40" s="5">
        <v>424</v>
      </c>
      <c r="D40" s="5">
        <v>248</v>
      </c>
      <c r="E40" s="5">
        <v>424</v>
      </c>
    </row>
    <row r="41" spans="1:5">
      <c r="A41" s="5">
        <v>5352</v>
      </c>
      <c r="B41" s="5">
        <v>5202</v>
      </c>
      <c r="D41" s="5">
        <v>4104</v>
      </c>
      <c r="E41" s="5">
        <v>5202</v>
      </c>
    </row>
    <row r="42" spans="1:5">
      <c r="A42" s="5">
        <v>306</v>
      </c>
      <c r="B42" s="5">
        <v>284</v>
      </c>
      <c r="D42" s="5">
        <v>247</v>
      </c>
      <c r="E42" s="5">
        <v>284</v>
      </c>
    </row>
    <row r="43" spans="1:5">
      <c r="A43" s="5">
        <v>2055</v>
      </c>
      <c r="B43" s="5">
        <v>1912</v>
      </c>
      <c r="D43" s="5">
        <v>1716</v>
      </c>
      <c r="E43" s="5">
        <v>1912</v>
      </c>
    </row>
    <row r="44" spans="1:5">
      <c r="A44" s="5">
        <v>517</v>
      </c>
      <c r="B44" s="5">
        <v>366</v>
      </c>
      <c r="D44" s="5">
        <v>319</v>
      </c>
      <c r="E44" s="5">
        <v>366</v>
      </c>
    </row>
    <row r="45" spans="1:5">
      <c r="A45" s="5">
        <v>2087</v>
      </c>
      <c r="B45" s="5">
        <v>2079</v>
      </c>
      <c r="D45" s="5">
        <v>1975</v>
      </c>
      <c r="E45" s="5">
        <v>2079</v>
      </c>
    </row>
    <row r="46" spans="1:5">
      <c r="A46" s="5">
        <v>134</v>
      </c>
      <c r="B46" s="5">
        <v>109</v>
      </c>
      <c r="D46" s="5">
        <v>101</v>
      </c>
      <c r="E46" s="5">
        <v>109</v>
      </c>
    </row>
    <row r="47" spans="1:5">
      <c r="A47" s="5">
        <v>355</v>
      </c>
      <c r="B47" s="5">
        <v>316</v>
      </c>
      <c r="D47" s="5">
        <v>291</v>
      </c>
      <c r="E47" s="5">
        <v>316</v>
      </c>
    </row>
    <row r="48" spans="1:5">
      <c r="A48" s="5">
        <v>206</v>
      </c>
      <c r="B48" s="5">
        <v>158</v>
      </c>
      <c r="D48" s="5">
        <v>138</v>
      </c>
      <c r="E48" s="5">
        <v>158</v>
      </c>
    </row>
    <row r="49" spans="1:5">
      <c r="A49" s="5">
        <v>3572</v>
      </c>
      <c r="B49" s="5">
        <v>3464</v>
      </c>
      <c r="D49" s="5">
        <v>3014</v>
      </c>
      <c r="E49" s="5">
        <v>3464</v>
      </c>
    </row>
    <row r="50" spans="1:5">
      <c r="A50" s="5">
        <v>97</v>
      </c>
      <c r="B50" s="5">
        <v>83</v>
      </c>
      <c r="D50" s="5">
        <v>77</v>
      </c>
      <c r="E50" s="5">
        <v>83</v>
      </c>
    </row>
    <row r="51" spans="1:5">
      <c r="A51" s="5">
        <v>338</v>
      </c>
      <c r="B51" s="5">
        <v>283</v>
      </c>
      <c r="D51" s="5">
        <v>280</v>
      </c>
      <c r="E51" s="5">
        <v>283</v>
      </c>
    </row>
    <row r="52" spans="1:5">
      <c r="A52" s="5">
        <v>84</v>
      </c>
      <c r="B52" s="5">
        <v>76</v>
      </c>
      <c r="D52" s="5">
        <v>76</v>
      </c>
      <c r="E52" s="5">
        <v>76</v>
      </c>
    </row>
    <row r="53" spans="1:5">
      <c r="A53" s="5">
        <v>108</v>
      </c>
      <c r="B53" s="5">
        <v>65</v>
      </c>
      <c r="D53" s="5">
        <v>77</v>
      </c>
      <c r="E53" s="5">
        <v>65</v>
      </c>
    </row>
    <row r="54" spans="1:5">
      <c r="A54" s="5">
        <v>726</v>
      </c>
      <c r="B54" s="5">
        <v>467</v>
      </c>
      <c r="D54" s="5">
        <v>451</v>
      </c>
      <c r="E54" s="5">
        <v>467</v>
      </c>
    </row>
    <row r="55" spans="1:5">
      <c r="A55" s="5">
        <v>355</v>
      </c>
      <c r="B55" s="5">
        <v>181</v>
      </c>
      <c r="D55" s="5">
        <v>246</v>
      </c>
      <c r="E55" s="5">
        <v>181</v>
      </c>
    </row>
    <row r="56" spans="1:5">
      <c r="A56" s="5">
        <v>237</v>
      </c>
      <c r="B56" s="5">
        <v>182</v>
      </c>
      <c r="D56" s="5">
        <v>201</v>
      </c>
      <c r="E56" s="5">
        <v>182</v>
      </c>
    </row>
    <row r="57" spans="1:5">
      <c r="A57" s="5">
        <v>260</v>
      </c>
      <c r="B57" s="5">
        <v>213</v>
      </c>
      <c r="D57" s="5">
        <v>175</v>
      </c>
      <c r="E57" s="5">
        <v>213</v>
      </c>
    </row>
    <row r="58" spans="1:5">
      <c r="A58" s="5">
        <v>459</v>
      </c>
      <c r="B58" s="5">
        <v>411</v>
      </c>
      <c r="D58" s="5">
        <v>363</v>
      </c>
      <c r="E58" s="5">
        <v>411</v>
      </c>
    </row>
    <row r="59" spans="1:5">
      <c r="A59" s="5">
        <v>343</v>
      </c>
      <c r="B59" s="5">
        <v>204</v>
      </c>
      <c r="D59" s="5">
        <v>240</v>
      </c>
      <c r="E59" s="5">
        <v>204</v>
      </c>
    </row>
    <row r="60" spans="1:5">
      <c r="A60" s="5">
        <v>165</v>
      </c>
      <c r="B60" s="5">
        <v>131</v>
      </c>
      <c r="D60" s="5">
        <v>134</v>
      </c>
      <c r="E60" s="5">
        <v>131</v>
      </c>
    </row>
    <row r="61" spans="1:5">
      <c r="A61" s="5">
        <v>230</v>
      </c>
      <c r="B61" s="5">
        <v>173</v>
      </c>
      <c r="D61" s="5">
        <v>168</v>
      </c>
      <c r="E61" s="5">
        <v>173</v>
      </c>
    </row>
    <row r="62" spans="1:5">
      <c r="A62" s="5">
        <v>421</v>
      </c>
      <c r="B62" s="5">
        <v>304</v>
      </c>
      <c r="D62" s="5">
        <v>263</v>
      </c>
      <c r="E62" s="5">
        <v>304</v>
      </c>
    </row>
    <row r="63" spans="1:5">
      <c r="A63" s="5">
        <v>417</v>
      </c>
      <c r="B63" s="5">
        <v>335</v>
      </c>
      <c r="D63" s="5">
        <v>319</v>
      </c>
      <c r="E63" s="5">
        <v>335</v>
      </c>
    </row>
    <row r="64" spans="1:5">
      <c r="A64" s="5">
        <v>630</v>
      </c>
      <c r="B64" s="5">
        <v>513</v>
      </c>
      <c r="D64" s="5">
        <v>346</v>
      </c>
      <c r="E64" s="5">
        <v>513</v>
      </c>
    </row>
    <row r="65" spans="1:5">
      <c r="A65" s="5">
        <v>802</v>
      </c>
      <c r="B65" s="5">
        <v>654</v>
      </c>
      <c r="D65" s="5">
        <v>408</v>
      </c>
      <c r="E65" s="5">
        <v>654</v>
      </c>
    </row>
    <row r="66" spans="1:5">
      <c r="A66" s="5">
        <v>541</v>
      </c>
      <c r="B66" s="5">
        <v>335</v>
      </c>
      <c r="D66" s="5">
        <v>315</v>
      </c>
      <c r="E66" s="5">
        <v>335</v>
      </c>
    </row>
    <row r="67" spans="1:5">
      <c r="A67" s="5">
        <v>232</v>
      </c>
      <c r="B67" s="5">
        <v>182</v>
      </c>
      <c r="D67" s="5">
        <v>181</v>
      </c>
      <c r="E67" s="5">
        <v>182</v>
      </c>
    </row>
    <row r="68" spans="1:5">
      <c r="A68" s="5">
        <v>356</v>
      </c>
      <c r="B68" s="5">
        <v>298</v>
      </c>
      <c r="D68" s="5">
        <v>280</v>
      </c>
      <c r="E68" s="5">
        <v>298</v>
      </c>
    </row>
    <row r="69" spans="1:5">
      <c r="A69" s="5">
        <v>197</v>
      </c>
      <c r="B69" s="5">
        <v>156</v>
      </c>
      <c r="D69" s="5">
        <v>161</v>
      </c>
      <c r="E69" s="5">
        <v>156</v>
      </c>
    </row>
    <row r="70" spans="1:5">
      <c r="A70" s="5">
        <v>1576</v>
      </c>
      <c r="B70" s="5">
        <v>995</v>
      </c>
      <c r="D70" s="5">
        <v>884</v>
      </c>
      <c r="E70" s="5">
        <v>995</v>
      </c>
    </row>
    <row r="71" spans="1:5">
      <c r="A71" s="5">
        <v>211</v>
      </c>
      <c r="B71" s="5">
        <v>168</v>
      </c>
      <c r="D71" s="5">
        <v>171</v>
      </c>
      <c r="E71" s="5">
        <v>168</v>
      </c>
    </row>
    <row r="72" spans="1:5">
      <c r="A72" s="5">
        <v>360</v>
      </c>
      <c r="B72" s="5">
        <v>288</v>
      </c>
      <c r="D72" s="5">
        <v>275</v>
      </c>
      <c r="E72" s="5">
        <v>288</v>
      </c>
    </row>
    <row r="73" spans="1:5">
      <c r="A73" s="5">
        <v>588</v>
      </c>
      <c r="B73" s="5">
        <v>460</v>
      </c>
      <c r="D73" s="5">
        <v>336</v>
      </c>
      <c r="E73" s="5">
        <v>460</v>
      </c>
    </row>
    <row r="74" spans="1:5">
      <c r="A74" s="5">
        <v>2101</v>
      </c>
      <c r="B74" s="5">
        <v>1735</v>
      </c>
      <c r="D74" s="5">
        <v>885</v>
      </c>
      <c r="E74" s="5">
        <v>1735</v>
      </c>
    </row>
    <row r="75" spans="1:5">
      <c r="A75" s="5">
        <v>1006</v>
      </c>
      <c r="B75" s="5">
        <v>847</v>
      </c>
      <c r="D75" s="5">
        <v>740</v>
      </c>
      <c r="E75" s="5">
        <v>847</v>
      </c>
    </row>
    <row r="76" spans="1:5">
      <c r="A76" s="5">
        <v>555</v>
      </c>
      <c r="B76" s="5">
        <v>418</v>
      </c>
      <c r="D76" s="5">
        <v>438</v>
      </c>
      <c r="E76" s="5">
        <v>418</v>
      </c>
    </row>
    <row r="77" spans="1:5">
      <c r="A77" s="5">
        <v>517</v>
      </c>
      <c r="B77" s="5">
        <v>458</v>
      </c>
      <c r="D77" s="5">
        <v>447</v>
      </c>
      <c r="E77" s="5">
        <v>458</v>
      </c>
    </row>
    <row r="78" spans="1:5">
      <c r="A78" s="5">
        <v>1150</v>
      </c>
      <c r="B78" s="5">
        <v>808</v>
      </c>
      <c r="D78" s="5">
        <v>724</v>
      </c>
      <c r="E78" s="5">
        <v>808</v>
      </c>
    </row>
    <row r="79" spans="1:5">
      <c r="A79" s="5">
        <v>17</v>
      </c>
      <c r="B79" s="5">
        <v>17</v>
      </c>
      <c r="D79" s="5">
        <v>17</v>
      </c>
      <c r="E79" s="5">
        <v>17</v>
      </c>
    </row>
    <row r="80" spans="1:5">
      <c r="A80" s="5">
        <v>438</v>
      </c>
      <c r="B80" s="5">
        <v>374</v>
      </c>
      <c r="D80" s="5">
        <v>262</v>
      </c>
      <c r="E80" s="5">
        <v>374</v>
      </c>
    </row>
    <row r="81" spans="1:5">
      <c r="A81" s="5">
        <v>217</v>
      </c>
      <c r="B81" s="5">
        <v>167</v>
      </c>
      <c r="D81" s="5">
        <v>154</v>
      </c>
      <c r="E81" s="5">
        <v>167</v>
      </c>
    </row>
    <row r="82" spans="1:5">
      <c r="A82" s="5">
        <v>658</v>
      </c>
      <c r="B82" s="5">
        <v>640</v>
      </c>
      <c r="D82" s="5">
        <v>598</v>
      </c>
      <c r="E82" s="5">
        <v>640</v>
      </c>
    </row>
    <row r="83" spans="1:5">
      <c r="A83" s="5">
        <v>2295</v>
      </c>
      <c r="B83" s="5">
        <v>2235</v>
      </c>
      <c r="D83" s="5">
        <v>2099</v>
      </c>
      <c r="E83" s="5">
        <v>2235</v>
      </c>
    </row>
    <row r="84" spans="1:5">
      <c r="A84" s="5">
        <v>657</v>
      </c>
      <c r="B84" s="5">
        <v>361</v>
      </c>
      <c r="D84" s="5">
        <v>428</v>
      </c>
      <c r="E84" s="5">
        <v>361</v>
      </c>
    </row>
    <row r="85" spans="1:5">
      <c r="A85" s="5">
        <v>454</v>
      </c>
      <c r="B85" s="5">
        <v>306</v>
      </c>
      <c r="D85" s="5">
        <v>305</v>
      </c>
      <c r="E85" s="5">
        <v>306</v>
      </c>
    </row>
    <row r="86" spans="1:5">
      <c r="A86" s="5">
        <v>321</v>
      </c>
      <c r="B86" s="5">
        <v>243</v>
      </c>
      <c r="D86" s="5">
        <v>236</v>
      </c>
      <c r="E86" s="5">
        <v>243</v>
      </c>
    </row>
    <row r="87" spans="1:5">
      <c r="A87" s="5">
        <v>199</v>
      </c>
      <c r="B87" s="5">
        <v>108</v>
      </c>
      <c r="D87" s="5">
        <v>156</v>
      </c>
      <c r="E87" s="5">
        <v>108</v>
      </c>
    </row>
    <row r="88" spans="1:5">
      <c r="A88" s="5">
        <v>384</v>
      </c>
      <c r="B88" s="5">
        <v>280</v>
      </c>
      <c r="D88" s="5">
        <v>266</v>
      </c>
      <c r="E88" s="5">
        <v>280</v>
      </c>
    </row>
    <row r="89" spans="1:5">
      <c r="A89" s="5">
        <v>330</v>
      </c>
      <c r="B89" s="5">
        <v>228</v>
      </c>
      <c r="D89" s="5">
        <v>185</v>
      </c>
      <c r="E89" s="5">
        <v>228</v>
      </c>
    </row>
    <row r="90" spans="1:5">
      <c r="A90" s="5">
        <v>550</v>
      </c>
      <c r="B90" s="5">
        <v>319</v>
      </c>
      <c r="D90" s="5">
        <v>403</v>
      </c>
      <c r="E90" s="5">
        <v>319</v>
      </c>
    </row>
    <row r="91" spans="1:5">
      <c r="A91" s="5">
        <v>212</v>
      </c>
      <c r="B91" s="5">
        <v>189</v>
      </c>
      <c r="D91" s="5">
        <v>143</v>
      </c>
      <c r="E91" s="5">
        <v>189</v>
      </c>
    </row>
    <row r="92" spans="1:5">
      <c r="A92" s="5">
        <v>374</v>
      </c>
      <c r="B92" s="5">
        <v>283</v>
      </c>
      <c r="D92" s="5">
        <v>287</v>
      </c>
      <c r="E92" s="5">
        <v>283</v>
      </c>
    </row>
    <row r="93" spans="1:5">
      <c r="A93" s="5">
        <v>845</v>
      </c>
      <c r="B93" s="5">
        <v>564</v>
      </c>
      <c r="D93" s="5">
        <v>504</v>
      </c>
      <c r="E93" s="5">
        <v>564</v>
      </c>
    </row>
    <row r="94" spans="1:5">
      <c r="A94" s="5">
        <v>287</v>
      </c>
      <c r="B94" s="5">
        <v>220</v>
      </c>
      <c r="D94" s="5">
        <v>221</v>
      </c>
      <c r="E94" s="5">
        <v>220</v>
      </c>
    </row>
    <row r="95" spans="1:5">
      <c r="A95" s="5">
        <v>607</v>
      </c>
      <c r="B95" s="5">
        <v>352</v>
      </c>
      <c r="D95" s="5">
        <v>445</v>
      </c>
      <c r="E95" s="5">
        <v>352</v>
      </c>
    </row>
    <row r="96" spans="1:5">
      <c r="A96" s="5">
        <v>310</v>
      </c>
      <c r="B96" s="5">
        <v>216</v>
      </c>
      <c r="D96" s="5">
        <v>233</v>
      </c>
      <c r="E96" s="5">
        <v>216</v>
      </c>
    </row>
    <row r="97" spans="1:5">
      <c r="A97" s="5">
        <v>316</v>
      </c>
      <c r="B97" s="5">
        <v>213</v>
      </c>
      <c r="D97" s="5">
        <v>244</v>
      </c>
      <c r="E97" s="5">
        <v>213</v>
      </c>
    </row>
    <row r="98" spans="1:5">
      <c r="A98" s="5">
        <v>391</v>
      </c>
      <c r="B98" s="5">
        <v>257</v>
      </c>
      <c r="D98" s="5">
        <v>293</v>
      </c>
      <c r="E98" s="5">
        <v>257</v>
      </c>
    </row>
    <row r="99" spans="1:5">
      <c r="A99" s="5">
        <v>324</v>
      </c>
      <c r="B99" s="5">
        <v>287</v>
      </c>
      <c r="D99" s="5">
        <v>220</v>
      </c>
      <c r="E99" s="5">
        <v>287</v>
      </c>
    </row>
    <row r="100" spans="1:5">
      <c r="A100" s="5">
        <v>318</v>
      </c>
      <c r="B100" s="5">
        <v>218</v>
      </c>
      <c r="D100" s="5">
        <v>240</v>
      </c>
      <c r="E100" s="5">
        <v>218</v>
      </c>
    </row>
    <row r="101" spans="1:5">
      <c r="A101" s="5">
        <v>2143</v>
      </c>
      <c r="B101" s="5">
        <v>1966</v>
      </c>
      <c r="D101" s="5">
        <v>1661</v>
      </c>
      <c r="E101" s="5">
        <v>1966</v>
      </c>
    </row>
    <row r="102" spans="1:5">
      <c r="A102" s="5">
        <v>785</v>
      </c>
      <c r="B102" s="5">
        <v>539</v>
      </c>
      <c r="D102" s="5">
        <v>575</v>
      </c>
      <c r="E102" s="5">
        <v>539</v>
      </c>
    </row>
    <row r="103" spans="1:5">
      <c r="A103" s="5">
        <v>37</v>
      </c>
      <c r="B103" s="5">
        <v>37</v>
      </c>
      <c r="D103" s="5">
        <v>32</v>
      </c>
      <c r="E103" s="5">
        <v>37</v>
      </c>
    </row>
    <row r="104" spans="1:5">
      <c r="A104" s="5">
        <v>2624</v>
      </c>
      <c r="B104" s="5">
        <v>1326</v>
      </c>
      <c r="D104" s="5">
        <v>1354</v>
      </c>
      <c r="E104" s="5">
        <v>1326</v>
      </c>
    </row>
    <row r="105" spans="1:5">
      <c r="A105" s="5">
        <v>288</v>
      </c>
      <c r="B105" s="5">
        <v>245</v>
      </c>
      <c r="D105" s="5">
        <v>205</v>
      </c>
      <c r="E105" s="5">
        <v>245</v>
      </c>
    </row>
    <row r="106" spans="1:5">
      <c r="A106" s="5">
        <v>224</v>
      </c>
      <c r="B106" s="5">
        <v>219</v>
      </c>
      <c r="D106" s="5">
        <v>172</v>
      </c>
      <c r="E106" s="5">
        <v>219</v>
      </c>
    </row>
    <row r="107" spans="1:5">
      <c r="A107" s="5">
        <v>357</v>
      </c>
      <c r="B107" s="5">
        <v>315</v>
      </c>
      <c r="D107" s="5">
        <v>265</v>
      </c>
      <c r="E107" s="5">
        <v>315</v>
      </c>
    </row>
    <row r="108" spans="1:5">
      <c r="A108" s="5">
        <v>3216</v>
      </c>
      <c r="B108" s="5">
        <v>2628</v>
      </c>
      <c r="D108" s="5">
        <v>1542</v>
      </c>
      <c r="E108" s="5">
        <v>2628</v>
      </c>
    </row>
    <row r="109" spans="1:5">
      <c r="A109" s="5">
        <v>452</v>
      </c>
      <c r="B109" s="5">
        <v>330</v>
      </c>
      <c r="D109" s="5">
        <v>328</v>
      </c>
      <c r="E109" s="5">
        <v>330</v>
      </c>
    </row>
    <row r="110" spans="1:5">
      <c r="A110" s="5">
        <v>1132</v>
      </c>
      <c r="B110" s="5">
        <v>1032</v>
      </c>
      <c r="D110" s="5">
        <v>981</v>
      </c>
      <c r="E110" s="5">
        <v>1032</v>
      </c>
    </row>
    <row r="111" spans="1:5">
      <c r="A111" s="5">
        <v>320</v>
      </c>
      <c r="B111" s="5">
        <v>237</v>
      </c>
      <c r="D111" s="5">
        <v>248</v>
      </c>
      <c r="E111" s="5">
        <v>237</v>
      </c>
    </row>
    <row r="112" spans="1:5">
      <c r="A112" s="5">
        <v>2664</v>
      </c>
      <c r="B112" s="5">
        <v>2570</v>
      </c>
      <c r="D112" s="5">
        <v>2252</v>
      </c>
      <c r="E112" s="5">
        <v>2570</v>
      </c>
    </row>
    <row r="113" spans="1:5">
      <c r="A113" s="5">
        <v>338</v>
      </c>
      <c r="B113" s="5">
        <v>324</v>
      </c>
      <c r="D113" s="5">
        <v>268</v>
      </c>
      <c r="E113" s="5">
        <v>324</v>
      </c>
    </row>
    <row r="114" spans="1:5">
      <c r="A114" s="5">
        <v>311</v>
      </c>
      <c r="B114" s="5">
        <v>238</v>
      </c>
      <c r="D114" s="5">
        <v>236</v>
      </c>
      <c r="E114" s="5">
        <v>238</v>
      </c>
    </row>
    <row r="115" spans="1:5">
      <c r="A115" s="5">
        <v>369</v>
      </c>
      <c r="B115" s="5">
        <v>314</v>
      </c>
      <c r="D115" s="5">
        <v>306</v>
      </c>
      <c r="E115" s="5">
        <v>314</v>
      </c>
    </row>
    <row r="116" spans="1:5">
      <c r="A116" s="5">
        <v>370</v>
      </c>
      <c r="B116" s="5">
        <v>356</v>
      </c>
      <c r="D116" s="5">
        <v>327</v>
      </c>
      <c r="E116" s="5">
        <v>356</v>
      </c>
    </row>
    <row r="117" spans="1:5">
      <c r="A117" s="5">
        <v>323</v>
      </c>
      <c r="B117" s="5">
        <v>319</v>
      </c>
      <c r="D117" s="5">
        <v>280</v>
      </c>
      <c r="E117" s="5">
        <v>319</v>
      </c>
    </row>
    <row r="118" spans="1:5">
      <c r="A118" s="5">
        <v>1810</v>
      </c>
      <c r="B118" s="5">
        <v>1490</v>
      </c>
      <c r="D118" s="5">
        <v>1724</v>
      </c>
      <c r="E118" s="5">
        <v>1490</v>
      </c>
    </row>
    <row r="119" spans="1:5">
      <c r="A119" s="5">
        <v>303</v>
      </c>
      <c r="B119" s="5">
        <v>298</v>
      </c>
      <c r="D119" s="5">
        <v>262</v>
      </c>
      <c r="E119" s="5">
        <v>298</v>
      </c>
    </row>
    <row r="120" spans="1:5">
      <c r="A120" s="5">
        <v>399</v>
      </c>
      <c r="B120" s="5">
        <v>392</v>
      </c>
      <c r="D120" s="5">
        <v>351</v>
      </c>
      <c r="E120" s="5">
        <v>392</v>
      </c>
    </row>
    <row r="121" spans="1:5">
      <c r="A121" s="5">
        <v>263</v>
      </c>
      <c r="B121" s="5">
        <v>257</v>
      </c>
      <c r="D121" s="5">
        <v>222</v>
      </c>
      <c r="E121" s="5">
        <v>257</v>
      </c>
    </row>
    <row r="122" spans="1:5">
      <c r="A122" s="5">
        <v>2733</v>
      </c>
      <c r="B122" s="5">
        <v>2654</v>
      </c>
      <c r="D122" s="5">
        <v>2361</v>
      </c>
      <c r="E122" s="5">
        <v>2654</v>
      </c>
    </row>
    <row r="123" spans="1:5">
      <c r="A123" s="5">
        <v>257</v>
      </c>
      <c r="B123" s="5">
        <v>254</v>
      </c>
      <c r="D123" s="5">
        <v>217</v>
      </c>
      <c r="E123" s="5">
        <v>254</v>
      </c>
    </row>
    <row r="124" spans="1:5">
      <c r="A124" s="5">
        <v>229</v>
      </c>
      <c r="B124" s="5">
        <v>223</v>
      </c>
      <c r="D124" s="5">
        <v>191</v>
      </c>
      <c r="E124" s="5">
        <v>223</v>
      </c>
    </row>
    <row r="125" spans="1:5">
      <c r="A125" s="5">
        <v>236</v>
      </c>
      <c r="B125" s="5">
        <v>228</v>
      </c>
      <c r="D125" s="5">
        <v>196</v>
      </c>
      <c r="E125" s="5">
        <v>228</v>
      </c>
    </row>
    <row r="126" spans="1:5">
      <c r="A126" s="5">
        <v>474</v>
      </c>
      <c r="B126" s="5">
        <v>345</v>
      </c>
      <c r="D126" s="5">
        <v>385</v>
      </c>
      <c r="E126" s="5">
        <v>345</v>
      </c>
    </row>
    <row r="127" spans="1:5">
      <c r="A127" s="5">
        <v>226</v>
      </c>
      <c r="B127" s="5">
        <v>220</v>
      </c>
      <c r="D127" s="5">
        <v>194</v>
      </c>
      <c r="E127" s="5">
        <v>220</v>
      </c>
    </row>
    <row r="128" spans="1:5">
      <c r="A128" s="5">
        <v>195</v>
      </c>
      <c r="B128" s="5">
        <v>192</v>
      </c>
      <c r="D128" s="5">
        <v>166</v>
      </c>
      <c r="E128" s="5">
        <v>192</v>
      </c>
    </row>
    <row r="129" spans="1:5">
      <c r="A129" s="5">
        <v>206</v>
      </c>
      <c r="B129" s="5">
        <v>205</v>
      </c>
      <c r="D129" s="5">
        <v>175</v>
      </c>
      <c r="E129" s="5">
        <v>205</v>
      </c>
    </row>
    <row r="130" spans="1:5">
      <c r="A130" s="5">
        <v>207</v>
      </c>
      <c r="B130" s="5">
        <v>201</v>
      </c>
      <c r="D130" s="5">
        <v>176</v>
      </c>
      <c r="E130" s="5">
        <v>201</v>
      </c>
    </row>
    <row r="131" spans="1:5">
      <c r="A131" s="5">
        <v>868</v>
      </c>
      <c r="B131" s="5">
        <v>863</v>
      </c>
      <c r="D131" s="5">
        <v>774</v>
      </c>
      <c r="E131" s="5">
        <v>863</v>
      </c>
    </row>
    <row r="132" spans="1:5">
      <c r="A132" s="5">
        <v>199</v>
      </c>
      <c r="B132" s="5">
        <v>194</v>
      </c>
      <c r="D132" s="5">
        <v>169</v>
      </c>
      <c r="E132" s="5">
        <v>194</v>
      </c>
    </row>
    <row r="133" spans="1:5">
      <c r="A133" s="5">
        <v>214</v>
      </c>
      <c r="B133" s="5">
        <v>206</v>
      </c>
      <c r="D133" s="5">
        <v>182</v>
      </c>
      <c r="E133" s="5">
        <v>206</v>
      </c>
    </row>
    <row r="134" spans="1:5">
      <c r="A134" s="5">
        <v>214</v>
      </c>
      <c r="B134" s="5">
        <v>192</v>
      </c>
      <c r="D134" s="5">
        <v>180</v>
      </c>
      <c r="E134" s="5">
        <v>192</v>
      </c>
    </row>
    <row r="135" spans="1:5">
      <c r="A135" s="5">
        <v>424</v>
      </c>
      <c r="B135" s="5">
        <v>388</v>
      </c>
      <c r="D135" s="5">
        <v>377</v>
      </c>
      <c r="E135" s="5">
        <v>388</v>
      </c>
    </row>
    <row r="136" spans="1:5">
      <c r="A136" s="5">
        <v>204</v>
      </c>
      <c r="B136" s="5">
        <v>182</v>
      </c>
      <c r="D136" s="5">
        <v>173</v>
      </c>
      <c r="E136" s="5">
        <v>182</v>
      </c>
    </row>
    <row r="137" spans="1:5">
      <c r="A137" s="5">
        <v>210</v>
      </c>
      <c r="B137" s="5">
        <v>189</v>
      </c>
      <c r="D137" s="5">
        <v>184</v>
      </c>
      <c r="E137" s="5">
        <v>189</v>
      </c>
    </row>
    <row r="138" spans="1:5">
      <c r="A138" s="5">
        <v>1480</v>
      </c>
      <c r="B138" s="5">
        <v>1426</v>
      </c>
      <c r="D138" s="5">
        <v>1292</v>
      </c>
      <c r="E138" s="5">
        <v>1426</v>
      </c>
    </row>
    <row r="139" spans="1:5">
      <c r="A139" s="5">
        <v>428</v>
      </c>
      <c r="B139" s="5">
        <v>374</v>
      </c>
      <c r="D139" s="5">
        <v>351</v>
      </c>
      <c r="E139" s="5">
        <v>374</v>
      </c>
    </row>
    <row r="140" spans="1:5">
      <c r="A140" s="5">
        <v>1032</v>
      </c>
      <c r="B140" s="5">
        <v>975</v>
      </c>
      <c r="D140" s="5">
        <v>635</v>
      </c>
      <c r="E140" s="5">
        <v>975</v>
      </c>
    </row>
    <row r="141" spans="1:5">
      <c r="A141" s="5">
        <v>2543</v>
      </c>
      <c r="B141" s="5">
        <v>2438</v>
      </c>
      <c r="D141" s="5">
        <v>2278</v>
      </c>
      <c r="E141" s="5">
        <v>2438</v>
      </c>
    </row>
    <row r="142" spans="1:5">
      <c r="A142" s="5">
        <v>6164</v>
      </c>
      <c r="B142" s="5">
        <v>5934</v>
      </c>
      <c r="D142" s="5">
        <v>4376</v>
      </c>
      <c r="E142" s="5">
        <v>5934</v>
      </c>
    </row>
    <row r="143" spans="1:5">
      <c r="A143" s="5">
        <v>714</v>
      </c>
      <c r="B143" s="5">
        <v>440</v>
      </c>
      <c r="D143" s="5">
        <v>590</v>
      </c>
      <c r="E143" s="5">
        <v>440</v>
      </c>
    </row>
    <row r="144" spans="1:5">
      <c r="A144" s="5">
        <v>1462</v>
      </c>
      <c r="B144" s="5">
        <v>1450</v>
      </c>
      <c r="D144" s="5">
        <v>1275</v>
      </c>
      <c r="E144" s="5">
        <v>1450</v>
      </c>
    </row>
    <row r="145" spans="1:5">
      <c r="A145" s="5">
        <v>528</v>
      </c>
      <c r="B145" s="5">
        <v>483</v>
      </c>
      <c r="D145" s="5">
        <v>448</v>
      </c>
      <c r="E145" s="5">
        <v>483</v>
      </c>
    </row>
    <row r="146" spans="1:5">
      <c r="A146" s="5">
        <v>421</v>
      </c>
      <c r="B146" s="5">
        <v>282</v>
      </c>
      <c r="D146" s="5">
        <v>327</v>
      </c>
      <c r="E146" s="5">
        <v>282</v>
      </c>
    </row>
    <row r="147" spans="1:5">
      <c r="A147" s="5">
        <v>303</v>
      </c>
      <c r="B147" s="5">
        <v>243</v>
      </c>
      <c r="D147" s="5">
        <v>253</v>
      </c>
      <c r="E147" s="5">
        <v>243</v>
      </c>
    </row>
    <row r="148" spans="1:5">
      <c r="A148" s="5">
        <v>1967</v>
      </c>
      <c r="B148" s="5">
        <v>1877</v>
      </c>
      <c r="D148" s="5">
        <v>1834</v>
      </c>
      <c r="E148" s="5">
        <v>1877</v>
      </c>
    </row>
    <row r="149" spans="1:5">
      <c r="A149" s="5">
        <v>111</v>
      </c>
      <c r="B149" s="5">
        <v>90</v>
      </c>
      <c r="D149" s="5">
        <v>93</v>
      </c>
      <c r="E149" s="5">
        <v>90</v>
      </c>
    </row>
    <row r="150" spans="1:5">
      <c r="A150" s="5">
        <v>2105</v>
      </c>
      <c r="B150" s="5">
        <v>1921</v>
      </c>
      <c r="D150" s="5">
        <v>1609</v>
      </c>
      <c r="E150" s="5">
        <v>1921</v>
      </c>
    </row>
    <row r="151" spans="1:5">
      <c r="A151" s="5">
        <v>477</v>
      </c>
      <c r="B151" s="5">
        <v>370</v>
      </c>
      <c r="D151" s="5">
        <v>354</v>
      </c>
      <c r="E151" s="5">
        <v>370</v>
      </c>
    </row>
    <row r="152" spans="1:5">
      <c r="A152" s="5">
        <v>806</v>
      </c>
      <c r="B152" s="5">
        <v>602</v>
      </c>
      <c r="D152" s="5">
        <v>563</v>
      </c>
      <c r="E152" s="5">
        <v>602</v>
      </c>
    </row>
    <row r="153" spans="1:5">
      <c r="A153" s="5">
        <v>813</v>
      </c>
      <c r="B153" s="5">
        <v>727</v>
      </c>
      <c r="D153" s="5">
        <v>630</v>
      </c>
      <c r="E153" s="5">
        <v>727</v>
      </c>
    </row>
    <row r="154" spans="1:5">
      <c r="A154" s="5">
        <v>746</v>
      </c>
      <c r="B154" s="5">
        <v>545</v>
      </c>
      <c r="D154" s="5">
        <v>537</v>
      </c>
      <c r="E154" s="5">
        <v>545</v>
      </c>
    </row>
    <row r="155" spans="1:5">
      <c r="A155" s="5">
        <v>322</v>
      </c>
      <c r="B155" s="5">
        <v>295</v>
      </c>
      <c r="D155" s="5">
        <v>237</v>
      </c>
      <c r="E155" s="5">
        <v>295</v>
      </c>
    </row>
    <row r="156" spans="1:5">
      <c r="A156" s="5">
        <v>469</v>
      </c>
      <c r="B156" s="5">
        <v>408</v>
      </c>
      <c r="D156" s="5">
        <v>365</v>
      </c>
      <c r="E156" s="5">
        <v>408</v>
      </c>
    </row>
    <row r="157" spans="1:5">
      <c r="A157" s="5">
        <v>390</v>
      </c>
      <c r="B157" s="5">
        <v>309</v>
      </c>
      <c r="D157" s="5">
        <v>309</v>
      </c>
      <c r="E157" s="5">
        <v>309</v>
      </c>
    </row>
    <row r="158" spans="1:5">
      <c r="A158" s="5">
        <v>622</v>
      </c>
      <c r="B158" s="5">
        <v>509</v>
      </c>
      <c r="D158" s="5">
        <v>489</v>
      </c>
      <c r="E158" s="5">
        <v>509</v>
      </c>
    </row>
    <row r="159" spans="1:5">
      <c r="A159" s="5">
        <v>346</v>
      </c>
      <c r="B159" s="5">
        <v>288</v>
      </c>
      <c r="D159" s="5">
        <v>277</v>
      </c>
      <c r="E159" s="5">
        <v>288</v>
      </c>
    </row>
    <row r="160" spans="1:5">
      <c r="A160" s="5">
        <v>757</v>
      </c>
      <c r="B160" s="5">
        <v>452</v>
      </c>
      <c r="D160" s="5">
        <v>604</v>
      </c>
      <c r="E160" s="5">
        <v>452</v>
      </c>
    </row>
    <row r="161" spans="1:5">
      <c r="A161" s="5">
        <v>598</v>
      </c>
      <c r="B161" s="5">
        <v>447</v>
      </c>
      <c r="D161" s="5">
        <v>435</v>
      </c>
      <c r="E161" s="5">
        <v>447</v>
      </c>
    </row>
    <row r="162" spans="1:5">
      <c r="A162" s="5">
        <v>769</v>
      </c>
      <c r="B162" s="5">
        <v>614</v>
      </c>
      <c r="D162" s="5">
        <v>530</v>
      </c>
      <c r="E162" s="5">
        <v>614</v>
      </c>
    </row>
    <row r="163" spans="1:5">
      <c r="A163" s="5">
        <v>1843</v>
      </c>
      <c r="B163" s="5">
        <v>1724</v>
      </c>
      <c r="D163" s="5">
        <v>1604</v>
      </c>
      <c r="E163" s="5">
        <v>1724</v>
      </c>
    </row>
    <row r="164" spans="1:5">
      <c r="A164" s="5">
        <v>435</v>
      </c>
      <c r="B164" s="5">
        <v>360</v>
      </c>
      <c r="D164" s="5">
        <v>351</v>
      </c>
      <c r="E164" s="5">
        <v>360</v>
      </c>
    </row>
    <row r="165" spans="1:5">
      <c r="A165" s="5">
        <v>519</v>
      </c>
      <c r="B165" s="5">
        <v>450</v>
      </c>
      <c r="D165" s="5">
        <v>389</v>
      </c>
      <c r="E165" s="5">
        <v>450</v>
      </c>
    </row>
    <row r="166" spans="1:5">
      <c r="A166" s="5">
        <v>892</v>
      </c>
      <c r="B166" s="5">
        <v>498</v>
      </c>
      <c r="D166" s="5">
        <v>704</v>
      </c>
      <c r="E166" s="5">
        <v>498</v>
      </c>
    </row>
    <row r="167" spans="1:5">
      <c r="A167" s="5">
        <v>3370</v>
      </c>
      <c r="B167" s="5">
        <v>2420</v>
      </c>
      <c r="D167" s="5">
        <v>2126</v>
      </c>
      <c r="E167" s="5">
        <v>2420</v>
      </c>
    </row>
    <row r="168" spans="1:5">
      <c r="A168" s="5">
        <v>455</v>
      </c>
      <c r="B168" s="5">
        <v>390</v>
      </c>
      <c r="D168" s="5">
        <v>333</v>
      </c>
      <c r="E168" s="5">
        <v>390</v>
      </c>
    </row>
    <row r="169" spans="1:5">
      <c r="A169" s="5">
        <v>572</v>
      </c>
      <c r="B169" s="5">
        <v>430</v>
      </c>
      <c r="D169" s="5">
        <v>416</v>
      </c>
      <c r="E169" s="5">
        <v>430</v>
      </c>
    </row>
    <row r="170" spans="1:5">
      <c r="A170" s="5">
        <v>360</v>
      </c>
      <c r="B170" s="5">
        <v>334</v>
      </c>
      <c r="D170" s="5">
        <v>267</v>
      </c>
      <c r="E170" s="5">
        <v>334</v>
      </c>
    </row>
    <row r="171" spans="1:5">
      <c r="A171" s="5">
        <v>4840</v>
      </c>
      <c r="B171" s="5">
        <v>4754</v>
      </c>
      <c r="D171" s="5">
        <v>4318</v>
      </c>
      <c r="E171" s="5">
        <v>4754</v>
      </c>
    </row>
    <row r="172" spans="1:5">
      <c r="A172" s="5">
        <v>545</v>
      </c>
      <c r="B172" s="5">
        <v>424</v>
      </c>
      <c r="D172" s="5">
        <v>382</v>
      </c>
      <c r="E172" s="5">
        <v>424</v>
      </c>
    </row>
    <row r="173" spans="1:5">
      <c r="A173" s="5">
        <v>584</v>
      </c>
      <c r="B173" s="5">
        <v>446</v>
      </c>
      <c r="D173" s="5">
        <v>431</v>
      </c>
      <c r="E173" s="5">
        <v>446</v>
      </c>
    </row>
    <row r="174" spans="1:5">
      <c r="A174" s="5">
        <v>2675</v>
      </c>
      <c r="B174" s="5">
        <v>2584</v>
      </c>
      <c r="D174" s="5">
        <v>2342</v>
      </c>
      <c r="E174" s="5">
        <v>2584</v>
      </c>
    </row>
    <row r="175" spans="1:5">
      <c r="A175" s="5">
        <v>1805</v>
      </c>
      <c r="B175" s="5">
        <v>984</v>
      </c>
      <c r="D175" s="5">
        <v>1349</v>
      </c>
      <c r="E175" s="5">
        <v>984</v>
      </c>
    </row>
    <row r="176" spans="1:5">
      <c r="A176" s="5">
        <v>644</v>
      </c>
      <c r="B176" s="5">
        <v>473</v>
      </c>
      <c r="D176" s="5">
        <v>495</v>
      </c>
      <c r="E176" s="5">
        <v>473</v>
      </c>
    </row>
    <row r="177" spans="1:5">
      <c r="A177" s="5">
        <v>626</v>
      </c>
      <c r="B177" s="5">
        <v>482</v>
      </c>
      <c r="D177" s="5">
        <v>439</v>
      </c>
      <c r="E177" s="5">
        <v>482</v>
      </c>
    </row>
    <row r="178" spans="1:5">
      <c r="A178" s="5">
        <v>537</v>
      </c>
      <c r="B178" s="5">
        <v>430</v>
      </c>
      <c r="D178" s="5">
        <v>404</v>
      </c>
      <c r="E178" s="5">
        <v>430</v>
      </c>
    </row>
    <row r="179" spans="1:5">
      <c r="A179" s="5">
        <v>1476</v>
      </c>
      <c r="B179" s="5">
        <v>1397</v>
      </c>
      <c r="D179" s="5">
        <v>1331</v>
      </c>
      <c r="E179" s="5">
        <v>1397</v>
      </c>
    </row>
    <row r="180" spans="1:5">
      <c r="A180" s="5">
        <v>631</v>
      </c>
      <c r="B180" s="5">
        <v>549</v>
      </c>
      <c r="D180" s="5">
        <v>404</v>
      </c>
      <c r="E180" s="5">
        <v>549</v>
      </c>
    </row>
    <row r="181" spans="1:5">
      <c r="A181" s="5">
        <v>588</v>
      </c>
      <c r="B181" s="5">
        <v>435</v>
      </c>
      <c r="D181" s="5">
        <v>436</v>
      </c>
      <c r="E181" s="5">
        <v>435</v>
      </c>
    </row>
    <row r="182" spans="1:5">
      <c r="A182" s="5">
        <v>2080</v>
      </c>
      <c r="B182" s="5">
        <v>1956</v>
      </c>
      <c r="D182" s="5">
        <v>1376</v>
      </c>
      <c r="E182" s="5">
        <v>1956</v>
      </c>
    </row>
    <row r="183" spans="1:5">
      <c r="A183" s="5">
        <v>393</v>
      </c>
      <c r="B183" s="5">
        <v>348</v>
      </c>
      <c r="D183" s="5">
        <v>297</v>
      </c>
      <c r="E183" s="5">
        <v>348</v>
      </c>
    </row>
    <row r="184" spans="1:5">
      <c r="A184" s="5">
        <v>374</v>
      </c>
      <c r="B184" s="5">
        <v>335</v>
      </c>
      <c r="D184" s="5">
        <v>278</v>
      </c>
      <c r="E184" s="5">
        <v>335</v>
      </c>
    </row>
    <row r="185" spans="1:5">
      <c r="A185" s="5">
        <v>544</v>
      </c>
      <c r="B185" s="5">
        <v>405</v>
      </c>
      <c r="D185" s="5">
        <v>368</v>
      </c>
      <c r="E185" s="5">
        <v>405</v>
      </c>
    </row>
    <row r="186" spans="1:5">
      <c r="A186" s="5">
        <v>330</v>
      </c>
      <c r="B186" s="5">
        <v>280</v>
      </c>
      <c r="D186" s="5">
        <v>234</v>
      </c>
      <c r="E186" s="5">
        <v>280</v>
      </c>
    </row>
    <row r="187" spans="1:5">
      <c r="A187" s="5">
        <v>371</v>
      </c>
      <c r="B187" s="5">
        <v>298</v>
      </c>
      <c r="D187" s="5">
        <v>288</v>
      </c>
      <c r="E187" s="5">
        <v>298</v>
      </c>
    </row>
    <row r="188" spans="1:5">
      <c r="A188" s="5">
        <v>518</v>
      </c>
      <c r="B188" s="5">
        <v>422</v>
      </c>
      <c r="D188" s="5">
        <v>367</v>
      </c>
      <c r="E188" s="5">
        <v>422</v>
      </c>
    </row>
    <row r="189" spans="1:5">
      <c r="A189" s="5">
        <v>436</v>
      </c>
      <c r="B189" s="5">
        <v>365</v>
      </c>
      <c r="D189" s="5">
        <v>300</v>
      </c>
      <c r="E189" s="5">
        <v>365</v>
      </c>
    </row>
    <row r="190" spans="1:5">
      <c r="A190" s="5">
        <v>1359</v>
      </c>
      <c r="B190" s="5">
        <v>695</v>
      </c>
      <c r="D190" s="5">
        <v>1020</v>
      </c>
      <c r="E190" s="5">
        <v>695</v>
      </c>
    </row>
    <row r="191" spans="1:5">
      <c r="A191" s="5">
        <v>377</v>
      </c>
      <c r="B191" s="5">
        <v>324</v>
      </c>
      <c r="D191" s="5">
        <v>269</v>
      </c>
      <c r="E191" s="5">
        <v>324</v>
      </c>
    </row>
    <row r="192" spans="1:5">
      <c r="A192" s="5">
        <v>512</v>
      </c>
      <c r="B192" s="5">
        <v>437</v>
      </c>
      <c r="D192" s="5">
        <v>384</v>
      </c>
      <c r="E192" s="5">
        <v>437</v>
      </c>
    </row>
    <row r="193" spans="1:5">
      <c r="A193" s="5">
        <v>1666</v>
      </c>
      <c r="B193" s="5">
        <v>1333</v>
      </c>
      <c r="D193" s="5">
        <v>1278</v>
      </c>
      <c r="E193" s="5">
        <v>1333</v>
      </c>
    </row>
    <row r="194" spans="1:5">
      <c r="A194" s="5">
        <v>703</v>
      </c>
      <c r="B194" s="5">
        <v>530</v>
      </c>
      <c r="D194" s="5">
        <v>470</v>
      </c>
      <c r="E194" s="5">
        <v>530</v>
      </c>
    </row>
    <row r="195" spans="1:5">
      <c r="A195" s="5">
        <v>399</v>
      </c>
      <c r="B195" s="5">
        <v>359</v>
      </c>
      <c r="D195" s="5">
        <v>289</v>
      </c>
      <c r="E195" s="5">
        <v>359</v>
      </c>
    </row>
    <row r="196" spans="1:5">
      <c r="A196" s="5">
        <v>365</v>
      </c>
      <c r="B196" s="5">
        <v>331</v>
      </c>
      <c r="D196" s="5">
        <v>251</v>
      </c>
      <c r="E196" s="5">
        <v>331</v>
      </c>
    </row>
    <row r="197" spans="1:5">
      <c r="A197" s="5">
        <v>356</v>
      </c>
      <c r="B197" s="5">
        <v>333</v>
      </c>
      <c r="D197" s="5">
        <v>252</v>
      </c>
      <c r="E197" s="5">
        <v>333</v>
      </c>
    </row>
    <row r="198" spans="1:5">
      <c r="A198" s="5">
        <v>1954</v>
      </c>
      <c r="B198" s="5">
        <v>1016</v>
      </c>
      <c r="D198" s="5">
        <v>1564</v>
      </c>
      <c r="E198" s="5">
        <v>1016</v>
      </c>
    </row>
    <row r="199" spans="1:5">
      <c r="A199" s="5">
        <v>498</v>
      </c>
      <c r="B199" s="5">
        <v>408</v>
      </c>
      <c r="D199" s="5">
        <v>387</v>
      </c>
      <c r="E199" s="5">
        <v>408</v>
      </c>
    </row>
    <row r="200" spans="1:5">
      <c r="A200" s="5">
        <v>428</v>
      </c>
      <c r="B200" s="5">
        <v>409</v>
      </c>
      <c r="D200" s="5">
        <v>331</v>
      </c>
      <c r="E200" s="5">
        <v>409</v>
      </c>
    </row>
    <row r="201" spans="1:5">
      <c r="A201" s="5">
        <v>1151</v>
      </c>
      <c r="B201" s="5">
        <v>1130</v>
      </c>
      <c r="D201" s="5">
        <v>1075</v>
      </c>
      <c r="E201" s="5">
        <v>1130</v>
      </c>
    </row>
    <row r="202" spans="1:5">
      <c r="A202" s="5">
        <v>946</v>
      </c>
      <c r="B202" s="5">
        <v>759</v>
      </c>
      <c r="D202" s="5">
        <v>646</v>
      </c>
      <c r="E202" s="5">
        <v>759</v>
      </c>
    </row>
    <row r="203" spans="1:5">
      <c r="A203" s="5">
        <v>394</v>
      </c>
      <c r="B203" s="5">
        <v>323</v>
      </c>
      <c r="D203" s="5">
        <v>298</v>
      </c>
      <c r="E203" s="5">
        <v>323</v>
      </c>
    </row>
    <row r="204" spans="1:5">
      <c r="A204" s="5">
        <v>371</v>
      </c>
      <c r="B204" s="5">
        <v>344</v>
      </c>
      <c r="D204" s="5">
        <v>283</v>
      </c>
      <c r="E204" s="5">
        <v>344</v>
      </c>
    </row>
    <row r="205" spans="1:5">
      <c r="A205" s="5">
        <v>2240</v>
      </c>
      <c r="B205" s="5">
        <v>1577</v>
      </c>
      <c r="D205" s="5">
        <v>1790</v>
      </c>
      <c r="E205" s="5">
        <v>1577</v>
      </c>
    </row>
    <row r="206" spans="1:5">
      <c r="A206" s="5">
        <v>529</v>
      </c>
      <c r="B206" s="5">
        <v>434</v>
      </c>
      <c r="D206" s="5">
        <v>389</v>
      </c>
      <c r="E206" s="5">
        <v>434</v>
      </c>
    </row>
    <row r="207" spans="1:5">
      <c r="A207" s="5">
        <v>347</v>
      </c>
      <c r="B207" s="5">
        <v>315</v>
      </c>
      <c r="D207" s="5">
        <v>248</v>
      </c>
      <c r="E207" s="5">
        <v>315</v>
      </c>
    </row>
    <row r="208" spans="1:5">
      <c r="A208" s="5">
        <v>376</v>
      </c>
      <c r="B208" s="5">
        <v>322</v>
      </c>
      <c r="D208" s="5">
        <v>257</v>
      </c>
      <c r="E208" s="5">
        <v>322</v>
      </c>
    </row>
    <row r="209" spans="1:5">
      <c r="A209" s="5">
        <v>979</v>
      </c>
      <c r="B209" s="5">
        <v>906</v>
      </c>
      <c r="D209" s="5">
        <v>796</v>
      </c>
      <c r="E209" s="5">
        <v>906</v>
      </c>
    </row>
    <row r="210" spans="1:5">
      <c r="A210" s="5">
        <v>630</v>
      </c>
      <c r="B210" s="5">
        <v>398</v>
      </c>
      <c r="D210" s="5">
        <v>467</v>
      </c>
      <c r="E210" s="5">
        <v>398</v>
      </c>
    </row>
    <row r="211" spans="1:5">
      <c r="A211" s="5">
        <v>345</v>
      </c>
      <c r="B211" s="5">
        <v>321</v>
      </c>
      <c r="D211" s="5">
        <v>239</v>
      </c>
      <c r="E211" s="5">
        <v>321</v>
      </c>
    </row>
    <row r="212" spans="1:5">
      <c r="A212" s="5">
        <v>277</v>
      </c>
      <c r="B212" s="5">
        <v>268</v>
      </c>
      <c r="D212" s="5">
        <v>187</v>
      </c>
      <c r="E212" s="5">
        <v>268</v>
      </c>
    </row>
    <row r="213" spans="1:5">
      <c r="A213" s="5">
        <v>844</v>
      </c>
      <c r="B213" s="5">
        <v>461</v>
      </c>
      <c r="D213" s="5">
        <v>657</v>
      </c>
      <c r="E213" s="5">
        <v>461</v>
      </c>
    </row>
    <row r="214" spans="1:5">
      <c r="A214" s="5">
        <v>1062</v>
      </c>
      <c r="B214" s="5">
        <v>991</v>
      </c>
      <c r="D214" s="5">
        <v>740</v>
      </c>
      <c r="E214" s="5">
        <v>991</v>
      </c>
    </row>
    <row r="215" spans="1:5">
      <c r="A215" s="5">
        <v>363</v>
      </c>
      <c r="B215" s="5">
        <v>351</v>
      </c>
      <c r="D215" s="5">
        <v>230</v>
      </c>
      <c r="E215" s="5">
        <v>351</v>
      </c>
    </row>
    <row r="216" spans="1:5">
      <c r="A216" s="5">
        <v>304</v>
      </c>
      <c r="B216" s="5">
        <v>286</v>
      </c>
      <c r="D216" s="5">
        <v>291</v>
      </c>
      <c r="E216" s="5">
        <v>286</v>
      </c>
    </row>
    <row r="217" spans="1:5">
      <c r="A217" s="5">
        <v>1393</v>
      </c>
      <c r="B217" s="5">
        <v>1354</v>
      </c>
      <c r="D217" s="5">
        <v>1233</v>
      </c>
      <c r="E217" s="5">
        <v>1354</v>
      </c>
    </row>
    <row r="218" spans="1:5">
      <c r="A218" s="5">
        <v>769</v>
      </c>
      <c r="B218" s="5">
        <v>632</v>
      </c>
      <c r="D218" s="5">
        <v>584</v>
      </c>
      <c r="E218" s="5">
        <v>632</v>
      </c>
    </row>
    <row r="219" spans="1:5">
      <c r="A219" s="5">
        <v>389</v>
      </c>
      <c r="B219" s="5">
        <v>330</v>
      </c>
      <c r="D219" s="5">
        <v>279</v>
      </c>
      <c r="E219" s="5">
        <v>330</v>
      </c>
    </row>
    <row r="220" spans="1:5">
      <c r="A220" s="5">
        <v>548</v>
      </c>
      <c r="B220" s="5">
        <v>431</v>
      </c>
      <c r="D220" s="5">
        <v>401</v>
      </c>
      <c r="E220" s="5">
        <v>431</v>
      </c>
    </row>
    <row r="221" spans="1:5">
      <c r="A221" s="5">
        <v>997</v>
      </c>
      <c r="B221" s="5">
        <v>953</v>
      </c>
      <c r="D221" s="5">
        <v>956</v>
      </c>
      <c r="E221" s="5">
        <v>953</v>
      </c>
    </row>
    <row r="222" spans="1:5">
      <c r="A222" s="5">
        <v>3370</v>
      </c>
      <c r="B222" s="5">
        <v>3244</v>
      </c>
      <c r="D222" s="5">
        <v>2806</v>
      </c>
      <c r="E222" s="5">
        <v>3244</v>
      </c>
    </row>
    <row r="223" spans="1:5">
      <c r="A223" s="5">
        <v>528</v>
      </c>
      <c r="B223" s="5">
        <v>477</v>
      </c>
      <c r="D223" s="5">
        <v>421</v>
      </c>
      <c r="E223" s="5">
        <v>477</v>
      </c>
    </row>
    <row r="224" spans="1:5">
      <c r="A224" s="5">
        <v>2827</v>
      </c>
      <c r="B224" s="5">
        <v>2781</v>
      </c>
      <c r="D224" s="5">
        <v>2602</v>
      </c>
      <c r="E224" s="5">
        <v>2781</v>
      </c>
    </row>
    <row r="225" spans="1:5">
      <c r="A225" s="5">
        <v>473</v>
      </c>
      <c r="B225" s="5">
        <v>342</v>
      </c>
      <c r="D225" s="5">
        <v>360</v>
      </c>
      <c r="E225" s="5">
        <v>342</v>
      </c>
    </row>
    <row r="226" spans="1:5">
      <c r="A226" s="5">
        <v>699</v>
      </c>
      <c r="B226" s="5">
        <v>575</v>
      </c>
      <c r="D226" s="5">
        <v>417</v>
      </c>
      <c r="E226" s="5">
        <v>575</v>
      </c>
    </row>
    <row r="227" spans="1:5">
      <c r="A227" s="5">
        <v>868</v>
      </c>
      <c r="B227" s="5">
        <v>591</v>
      </c>
      <c r="D227" s="5">
        <v>650</v>
      </c>
      <c r="E227" s="5">
        <v>591</v>
      </c>
    </row>
    <row r="228" spans="1:5">
      <c r="A228" s="5">
        <v>444</v>
      </c>
      <c r="B228" s="5">
        <v>374</v>
      </c>
      <c r="D228" s="5">
        <v>348</v>
      </c>
      <c r="E228" s="5">
        <v>374</v>
      </c>
    </row>
    <row r="229" spans="1:5">
      <c r="A229" s="5">
        <v>424</v>
      </c>
      <c r="B229" s="5">
        <v>351</v>
      </c>
      <c r="D229" s="5">
        <v>327</v>
      </c>
      <c r="E229" s="5">
        <v>351</v>
      </c>
    </row>
    <row r="230" spans="1:5">
      <c r="A230" s="5">
        <v>356</v>
      </c>
      <c r="B230" s="5">
        <v>297</v>
      </c>
      <c r="D230" s="5">
        <v>266</v>
      </c>
      <c r="E230" s="5">
        <v>297</v>
      </c>
    </row>
    <row r="231" spans="1:5">
      <c r="A231" s="5">
        <v>135</v>
      </c>
      <c r="B231" s="5">
        <v>126</v>
      </c>
      <c r="D231" s="5">
        <v>126</v>
      </c>
      <c r="E231" s="5">
        <v>126</v>
      </c>
    </row>
    <row r="232" spans="1:5">
      <c r="A232" s="5">
        <v>320</v>
      </c>
      <c r="B232" s="5">
        <v>289</v>
      </c>
      <c r="D232" s="5">
        <v>222</v>
      </c>
      <c r="E232" s="5">
        <v>289</v>
      </c>
    </row>
    <row r="233" spans="1:5">
      <c r="A233" s="5">
        <v>372</v>
      </c>
      <c r="B233" s="5">
        <v>319</v>
      </c>
      <c r="D233" s="5">
        <v>279</v>
      </c>
      <c r="E233" s="5">
        <v>319</v>
      </c>
    </row>
    <row r="234" spans="1:5">
      <c r="A234" s="5">
        <v>128</v>
      </c>
      <c r="B234" s="5">
        <v>119</v>
      </c>
      <c r="D234" s="5">
        <v>123</v>
      </c>
      <c r="E234" s="5">
        <v>119</v>
      </c>
    </row>
    <row r="235" spans="1:5">
      <c r="A235" s="5">
        <v>913</v>
      </c>
      <c r="B235" s="5">
        <v>783</v>
      </c>
      <c r="D235" s="5">
        <v>722</v>
      </c>
      <c r="E235" s="5">
        <v>783</v>
      </c>
    </row>
    <row r="236" spans="1:5">
      <c r="A236" s="5">
        <v>424</v>
      </c>
      <c r="B236" s="5">
        <v>354</v>
      </c>
      <c r="D236" s="5">
        <v>309</v>
      </c>
      <c r="E236" s="5">
        <v>354</v>
      </c>
    </row>
    <row r="237" spans="1:5">
      <c r="A237" s="5">
        <v>451</v>
      </c>
      <c r="B237" s="5">
        <v>395</v>
      </c>
      <c r="D237" s="5">
        <v>344</v>
      </c>
      <c r="E237" s="5">
        <v>395</v>
      </c>
    </row>
    <row r="238" spans="1:5">
      <c r="A238" s="5">
        <v>487</v>
      </c>
      <c r="B238" s="5">
        <v>406</v>
      </c>
      <c r="D238" s="5">
        <v>355</v>
      </c>
      <c r="E238" s="5">
        <v>406</v>
      </c>
    </row>
    <row r="239" spans="1:5">
      <c r="A239" s="5">
        <v>1016</v>
      </c>
      <c r="B239" s="5">
        <v>592</v>
      </c>
      <c r="D239" s="5">
        <v>757</v>
      </c>
      <c r="E239" s="5">
        <v>592</v>
      </c>
    </row>
    <row r="240" spans="1:5">
      <c r="A240" s="5">
        <v>536</v>
      </c>
      <c r="B240" s="5">
        <v>460</v>
      </c>
      <c r="D240" s="5">
        <v>428</v>
      </c>
      <c r="E240" s="5">
        <v>460</v>
      </c>
    </row>
    <row r="241" spans="1:5">
      <c r="A241" s="5">
        <v>2573</v>
      </c>
      <c r="B241" s="5">
        <v>2448</v>
      </c>
      <c r="D241" s="5">
        <v>1905</v>
      </c>
      <c r="E241" s="5">
        <v>2448</v>
      </c>
    </row>
    <row r="242" spans="1:5">
      <c r="A242" s="5">
        <v>3872</v>
      </c>
      <c r="B242" s="5">
        <v>3822</v>
      </c>
      <c r="D242" s="5">
        <v>2218</v>
      </c>
      <c r="E242" s="5">
        <v>3822</v>
      </c>
    </row>
    <row r="243" spans="1:5">
      <c r="A243" s="5">
        <v>8072</v>
      </c>
      <c r="B243" s="5">
        <v>4010</v>
      </c>
      <c r="D243" s="5">
        <v>3316</v>
      </c>
      <c r="E243" s="5">
        <v>4010</v>
      </c>
    </row>
    <row r="244" spans="1:5">
      <c r="A244" s="5">
        <v>1052</v>
      </c>
      <c r="B244" s="5">
        <v>930</v>
      </c>
      <c r="D244" s="5">
        <v>559</v>
      </c>
      <c r="E244" s="5">
        <v>930</v>
      </c>
    </row>
    <row r="245" spans="1:5">
      <c r="A245" s="5">
        <v>550</v>
      </c>
      <c r="B245" s="5">
        <v>503</v>
      </c>
      <c r="D245" s="5">
        <v>323</v>
      </c>
      <c r="E245" s="5">
        <v>503</v>
      </c>
    </row>
    <row r="246" spans="1:5">
      <c r="A246" s="5">
        <v>541</v>
      </c>
      <c r="B246" s="5">
        <v>482</v>
      </c>
      <c r="D246" s="5">
        <v>314</v>
      </c>
      <c r="E246" s="5">
        <v>482</v>
      </c>
    </row>
    <row r="247" spans="1:5">
      <c r="A247" s="5">
        <v>571</v>
      </c>
      <c r="B247" s="5">
        <v>512</v>
      </c>
      <c r="D247" s="5">
        <v>355</v>
      </c>
      <c r="E247" s="5">
        <v>512</v>
      </c>
    </row>
    <row r="248" spans="1:5">
      <c r="A248" s="5">
        <v>479</v>
      </c>
      <c r="B248" s="5">
        <v>444</v>
      </c>
      <c r="D248" s="5">
        <v>287</v>
      </c>
      <c r="E248" s="5">
        <v>444</v>
      </c>
    </row>
    <row r="249" spans="1:5">
      <c r="A249" s="5">
        <v>622</v>
      </c>
      <c r="B249" s="5">
        <v>570</v>
      </c>
      <c r="D249" s="5">
        <v>383</v>
      </c>
      <c r="E249" s="5">
        <v>570</v>
      </c>
    </row>
    <row r="250" spans="1:5">
      <c r="A250" s="5">
        <v>877</v>
      </c>
      <c r="B250" s="5">
        <v>740</v>
      </c>
      <c r="D250" s="5">
        <v>563</v>
      </c>
      <c r="E250" s="5">
        <v>740</v>
      </c>
    </row>
    <row r="251" spans="1:5">
      <c r="A251" s="5">
        <v>756</v>
      </c>
      <c r="B251" s="5">
        <v>646</v>
      </c>
      <c r="D251" s="5">
        <v>516</v>
      </c>
      <c r="E251" s="5">
        <v>646</v>
      </c>
    </row>
    <row r="252" spans="1:5">
      <c r="A252" s="5">
        <v>2417</v>
      </c>
      <c r="B252" s="5">
        <v>2327</v>
      </c>
      <c r="D252" s="5">
        <v>1839</v>
      </c>
      <c r="E252" s="5">
        <v>2327</v>
      </c>
    </row>
    <row r="253" spans="1:5">
      <c r="A253" s="5">
        <v>1620</v>
      </c>
      <c r="B253" s="5">
        <v>963</v>
      </c>
      <c r="D253" s="5">
        <v>977</v>
      </c>
      <c r="E253" s="5">
        <v>963</v>
      </c>
    </row>
    <row r="254" spans="1:5">
      <c r="A254" s="5">
        <v>602</v>
      </c>
      <c r="B254" s="5">
        <v>574</v>
      </c>
      <c r="D254" s="5">
        <v>399</v>
      </c>
      <c r="E254" s="5">
        <v>574</v>
      </c>
    </row>
    <row r="255" spans="1:5">
      <c r="A255" s="5">
        <v>863</v>
      </c>
      <c r="B255" s="5">
        <v>770</v>
      </c>
      <c r="D255" s="5">
        <v>583</v>
      </c>
      <c r="E255" s="5">
        <v>770</v>
      </c>
    </row>
    <row r="256" spans="1:5">
      <c r="A256" s="5">
        <v>1407</v>
      </c>
      <c r="B256" s="5">
        <v>1330</v>
      </c>
      <c r="D256" s="5">
        <v>907</v>
      </c>
      <c r="E256" s="5">
        <v>1330</v>
      </c>
    </row>
    <row r="257" spans="1:5">
      <c r="A257" s="5">
        <v>685</v>
      </c>
      <c r="B257" s="5">
        <v>597</v>
      </c>
      <c r="D257" s="5">
        <v>407</v>
      </c>
      <c r="E257" s="5">
        <v>597</v>
      </c>
    </row>
    <row r="258" spans="1:5">
      <c r="A258" s="5">
        <v>729</v>
      </c>
      <c r="B258" s="5">
        <v>648</v>
      </c>
      <c r="D258" s="5">
        <v>459</v>
      </c>
      <c r="E258" s="5">
        <v>648</v>
      </c>
    </row>
    <row r="259" spans="1:5">
      <c r="A259" s="5">
        <v>701</v>
      </c>
      <c r="B259" s="5">
        <v>638</v>
      </c>
      <c r="D259" s="5">
        <v>460</v>
      </c>
      <c r="E259" s="5">
        <v>638</v>
      </c>
    </row>
    <row r="260" spans="1:5">
      <c r="A260" s="5">
        <v>964</v>
      </c>
      <c r="B260" s="5">
        <v>827</v>
      </c>
      <c r="D260" s="5">
        <v>636</v>
      </c>
      <c r="E260" s="5">
        <v>827</v>
      </c>
    </row>
    <row r="261" spans="1:5">
      <c r="A261" s="5">
        <v>513</v>
      </c>
      <c r="B261" s="5">
        <v>478</v>
      </c>
      <c r="D261" s="5">
        <v>307</v>
      </c>
      <c r="E261" s="5">
        <v>478</v>
      </c>
    </row>
    <row r="262" spans="1:5">
      <c r="A262" s="5">
        <v>550</v>
      </c>
      <c r="B262" s="5">
        <v>513</v>
      </c>
      <c r="D262" s="5">
        <v>360</v>
      </c>
      <c r="E262" s="5">
        <v>513</v>
      </c>
    </row>
    <row r="263" spans="1:5">
      <c r="A263" s="5">
        <v>1355</v>
      </c>
      <c r="B263" s="5">
        <v>890</v>
      </c>
      <c r="D263" s="5">
        <v>827</v>
      </c>
      <c r="E263" s="5">
        <v>890</v>
      </c>
    </row>
    <row r="264" spans="1:5">
      <c r="A264" s="5">
        <v>528</v>
      </c>
      <c r="B264" s="5">
        <v>503</v>
      </c>
      <c r="D264" s="5">
        <v>328</v>
      </c>
      <c r="E264" s="5">
        <v>503</v>
      </c>
    </row>
    <row r="265" spans="1:5">
      <c r="A265" s="5">
        <v>758</v>
      </c>
      <c r="B265" s="5">
        <v>700</v>
      </c>
      <c r="D265" s="5">
        <v>471</v>
      </c>
      <c r="E265" s="5">
        <v>700</v>
      </c>
    </row>
    <row r="266" spans="1:5">
      <c r="A266" s="5">
        <v>1473</v>
      </c>
      <c r="B266" s="5">
        <v>1441</v>
      </c>
      <c r="D266" s="5">
        <v>1395</v>
      </c>
      <c r="E266" s="5">
        <v>1441</v>
      </c>
    </row>
    <row r="267" spans="1:5">
      <c r="A267" s="5">
        <v>909</v>
      </c>
      <c r="B267" s="5">
        <v>861</v>
      </c>
      <c r="D267" s="5">
        <v>490</v>
      </c>
      <c r="E267" s="5">
        <v>861</v>
      </c>
    </row>
    <row r="268" spans="1:5">
      <c r="A268" s="5">
        <v>515</v>
      </c>
      <c r="B268" s="5">
        <v>493</v>
      </c>
      <c r="D268" s="5">
        <v>340</v>
      </c>
      <c r="E268" s="5">
        <v>493</v>
      </c>
    </row>
    <row r="269" spans="1:5">
      <c r="A269" s="5">
        <v>2003</v>
      </c>
      <c r="B269" s="5">
        <v>1412</v>
      </c>
      <c r="D269" s="5">
        <v>975</v>
      </c>
      <c r="E269" s="5">
        <v>1412</v>
      </c>
    </row>
    <row r="270" spans="1:5">
      <c r="A270" s="5">
        <v>1191</v>
      </c>
      <c r="B270" s="5">
        <v>1054</v>
      </c>
      <c r="D270" s="5">
        <v>708</v>
      </c>
      <c r="E270" s="5">
        <v>1054</v>
      </c>
    </row>
    <row r="271" spans="1:5">
      <c r="A271" s="5">
        <v>2889</v>
      </c>
      <c r="B271" s="5">
        <v>2495</v>
      </c>
      <c r="D271" s="5">
        <v>1276</v>
      </c>
      <c r="E271" s="5">
        <v>2495</v>
      </c>
    </row>
    <row r="272" spans="1:5">
      <c r="A272" s="5">
        <v>1007</v>
      </c>
      <c r="B272" s="5">
        <v>933</v>
      </c>
      <c r="D272" s="5">
        <v>537</v>
      </c>
      <c r="E272" s="5">
        <v>933</v>
      </c>
    </row>
    <row r="273" spans="1:5">
      <c r="A273" s="5">
        <v>895</v>
      </c>
      <c r="B273" s="5">
        <v>884</v>
      </c>
      <c r="D273" s="5">
        <v>493</v>
      </c>
      <c r="E273" s="5">
        <v>884</v>
      </c>
    </row>
    <row r="274" spans="1:5">
      <c r="A274" s="5">
        <v>3742</v>
      </c>
      <c r="B274" s="5">
        <v>3682</v>
      </c>
      <c r="D274" s="5">
        <v>3300</v>
      </c>
      <c r="E274" s="5">
        <v>3682</v>
      </c>
    </row>
    <row r="275" spans="1:5">
      <c r="A275" s="5">
        <v>722</v>
      </c>
      <c r="B275" s="5">
        <v>716</v>
      </c>
      <c r="D275" s="5">
        <v>372</v>
      </c>
      <c r="E275" s="5">
        <v>716</v>
      </c>
    </row>
    <row r="276" spans="1:5">
      <c r="A276" s="5">
        <v>1779</v>
      </c>
      <c r="B276" s="5">
        <v>1643</v>
      </c>
      <c r="D276" s="5">
        <v>1008</v>
      </c>
      <c r="E276" s="5">
        <v>1643</v>
      </c>
    </row>
    <row r="277" spans="1:5">
      <c r="A277" s="5">
        <v>1043</v>
      </c>
      <c r="B277" s="5">
        <v>947</v>
      </c>
      <c r="D277" s="5">
        <v>583</v>
      </c>
      <c r="E277" s="5">
        <v>947</v>
      </c>
    </row>
    <row r="278" spans="1:5">
      <c r="A278" s="5">
        <v>2552</v>
      </c>
      <c r="B278" s="5">
        <v>2457</v>
      </c>
      <c r="D278" s="5">
        <v>1353</v>
      </c>
      <c r="E278" s="5">
        <v>2457</v>
      </c>
    </row>
    <row r="279" spans="1:5">
      <c r="A279" s="5">
        <v>735</v>
      </c>
      <c r="B279" s="5">
        <v>720</v>
      </c>
      <c r="D279" s="5">
        <v>375</v>
      </c>
      <c r="E279" s="5">
        <v>720</v>
      </c>
    </row>
    <row r="280" spans="1:5">
      <c r="A280" s="5">
        <v>909</v>
      </c>
      <c r="B280" s="5">
        <v>872</v>
      </c>
      <c r="D280" s="5">
        <v>477</v>
      </c>
      <c r="E280" s="5">
        <v>872</v>
      </c>
    </row>
    <row r="281" spans="1:5">
      <c r="A281" s="5">
        <v>2240</v>
      </c>
      <c r="B281" s="5">
        <v>2193</v>
      </c>
      <c r="D281" s="5">
        <v>2119</v>
      </c>
      <c r="E281" s="5">
        <v>2193</v>
      </c>
    </row>
    <row r="282" spans="1:5">
      <c r="A282" s="5">
        <v>1400</v>
      </c>
      <c r="B282" s="5">
        <v>1381</v>
      </c>
      <c r="D282" s="5">
        <v>1035</v>
      </c>
      <c r="E282" s="5">
        <v>1381</v>
      </c>
    </row>
    <row r="283" spans="1:5">
      <c r="A283" s="5">
        <v>1631</v>
      </c>
      <c r="B283" s="5">
        <v>1537</v>
      </c>
      <c r="D283" s="5">
        <v>1225</v>
      </c>
      <c r="E283" s="5">
        <v>1537</v>
      </c>
    </row>
    <row r="284" spans="1:5">
      <c r="A284" s="5">
        <v>870</v>
      </c>
      <c r="B284" s="5">
        <v>843</v>
      </c>
      <c r="D284" s="5">
        <v>774</v>
      </c>
      <c r="E284" s="5">
        <v>843</v>
      </c>
    </row>
    <row r="285" spans="1:5">
      <c r="A285" s="5">
        <v>389</v>
      </c>
      <c r="B285" s="5">
        <v>383</v>
      </c>
      <c r="D285" s="5">
        <v>342</v>
      </c>
      <c r="E285" s="5">
        <v>383</v>
      </c>
    </row>
    <row r="286" spans="1:5">
      <c r="A286" s="5">
        <v>936</v>
      </c>
      <c r="B286" s="5">
        <v>860</v>
      </c>
      <c r="D286" s="5">
        <v>460</v>
      </c>
      <c r="E286" s="5">
        <v>860</v>
      </c>
    </row>
    <row r="287" spans="1:5">
      <c r="A287" s="5">
        <v>1418</v>
      </c>
      <c r="B287" s="5">
        <v>1038</v>
      </c>
      <c r="D287" s="5">
        <v>998</v>
      </c>
      <c r="E287" s="5">
        <v>1038</v>
      </c>
    </row>
    <row r="288" spans="1:5">
      <c r="A288" s="5">
        <v>170</v>
      </c>
      <c r="B288" s="5">
        <v>145</v>
      </c>
      <c r="D288" s="5">
        <v>137</v>
      </c>
      <c r="E288" s="5">
        <v>145</v>
      </c>
    </row>
    <row r="289" spans="1:5">
      <c r="A289" s="5">
        <v>596</v>
      </c>
      <c r="B289" s="5">
        <v>591</v>
      </c>
      <c r="D289" s="5">
        <v>340</v>
      </c>
      <c r="E289" s="5">
        <v>591</v>
      </c>
    </row>
    <row r="290" spans="1:5">
      <c r="A290" s="5">
        <v>753</v>
      </c>
      <c r="B290" s="5">
        <v>681</v>
      </c>
      <c r="D290" s="5">
        <v>459</v>
      </c>
      <c r="E290" s="5">
        <v>681</v>
      </c>
    </row>
    <row r="291" spans="1:5">
      <c r="A291" s="5">
        <v>569</v>
      </c>
      <c r="B291" s="5">
        <v>560</v>
      </c>
      <c r="D291" s="5">
        <v>348</v>
      </c>
      <c r="E291" s="5">
        <v>560</v>
      </c>
    </row>
    <row r="292" spans="1:5">
      <c r="A292" s="5">
        <v>610</v>
      </c>
      <c r="B292" s="5">
        <v>569</v>
      </c>
      <c r="D292" s="5">
        <v>375</v>
      </c>
      <c r="E292" s="5">
        <v>569</v>
      </c>
    </row>
    <row r="293" spans="1:5">
      <c r="A293" s="5">
        <v>691</v>
      </c>
      <c r="B293" s="5">
        <v>656</v>
      </c>
      <c r="D293" s="5">
        <v>436</v>
      </c>
      <c r="E293" s="5">
        <v>656</v>
      </c>
    </row>
    <row r="294" spans="1:5">
      <c r="A294" s="5">
        <v>1160</v>
      </c>
      <c r="B294" s="5">
        <v>1138</v>
      </c>
      <c r="D294" s="5">
        <v>920</v>
      </c>
      <c r="E294" s="5">
        <v>1138</v>
      </c>
    </row>
    <row r="295" spans="1:5">
      <c r="A295" s="5">
        <v>724</v>
      </c>
      <c r="B295" s="5">
        <v>671</v>
      </c>
      <c r="D295" s="5">
        <v>501</v>
      </c>
      <c r="E295" s="5">
        <v>671</v>
      </c>
    </row>
    <row r="296" spans="1:5">
      <c r="A296" s="5">
        <v>564</v>
      </c>
      <c r="B296" s="5">
        <v>523</v>
      </c>
      <c r="D296" s="5">
        <v>375</v>
      </c>
      <c r="E296" s="5">
        <v>523</v>
      </c>
    </row>
    <row r="297" spans="1:5">
      <c r="A297" s="5">
        <v>621</v>
      </c>
      <c r="B297" s="5">
        <v>568</v>
      </c>
      <c r="D297" s="5">
        <v>403</v>
      </c>
      <c r="E297" s="5">
        <v>568</v>
      </c>
    </row>
    <row r="298" spans="1:5">
      <c r="A298" s="5">
        <v>840</v>
      </c>
      <c r="B298" s="5">
        <v>834</v>
      </c>
      <c r="D298" s="5">
        <v>662</v>
      </c>
      <c r="E298" s="5">
        <v>834</v>
      </c>
    </row>
    <row r="299" spans="1:5">
      <c r="A299" s="5">
        <v>909</v>
      </c>
      <c r="B299" s="5">
        <v>779</v>
      </c>
      <c r="D299" s="5">
        <v>646</v>
      </c>
      <c r="E299" s="5">
        <v>779</v>
      </c>
    </row>
    <row r="300" spans="1:5">
      <c r="A300" s="5">
        <v>552</v>
      </c>
      <c r="B300" s="5">
        <v>503</v>
      </c>
      <c r="D300" s="5">
        <v>348</v>
      </c>
      <c r="E300" s="5">
        <v>503</v>
      </c>
    </row>
    <row r="301" spans="1:5">
      <c r="A301" s="5">
        <v>1382</v>
      </c>
      <c r="B301" s="5">
        <v>1229</v>
      </c>
      <c r="D301" s="5">
        <v>760</v>
      </c>
      <c r="E301" s="5">
        <v>1229</v>
      </c>
    </row>
    <row r="302" spans="1:5">
      <c r="A302" s="5">
        <v>985</v>
      </c>
      <c r="B302" s="5">
        <v>705</v>
      </c>
      <c r="D302" s="5">
        <v>594</v>
      </c>
      <c r="E302" s="5">
        <v>705</v>
      </c>
    </row>
    <row r="303" spans="1:5">
      <c r="A303" s="5">
        <v>884</v>
      </c>
      <c r="B303" s="5">
        <v>715</v>
      </c>
      <c r="D303" s="5">
        <v>340</v>
      </c>
      <c r="E303" s="5">
        <v>715</v>
      </c>
    </row>
    <row r="304" spans="1:5">
      <c r="A304" s="5">
        <v>842</v>
      </c>
      <c r="B304" s="5">
        <v>725</v>
      </c>
      <c r="D304" s="5">
        <v>569</v>
      </c>
      <c r="E304" s="5">
        <v>725</v>
      </c>
    </row>
    <row r="305" spans="1:5">
      <c r="A305" s="5">
        <v>750</v>
      </c>
      <c r="B305" s="5">
        <v>676</v>
      </c>
      <c r="D305" s="5">
        <v>445</v>
      </c>
      <c r="E305" s="5">
        <v>676</v>
      </c>
    </row>
    <row r="306" spans="1:5">
      <c r="A306" s="5">
        <v>768</v>
      </c>
      <c r="B306" s="5">
        <v>683</v>
      </c>
      <c r="D306" s="5">
        <v>506</v>
      </c>
      <c r="E306" s="5">
        <v>683</v>
      </c>
    </row>
    <row r="307" spans="1:5">
      <c r="A307" s="5">
        <v>1029</v>
      </c>
      <c r="B307" s="5">
        <v>934</v>
      </c>
      <c r="D307" s="5">
        <v>546</v>
      </c>
      <c r="E307" s="5">
        <v>934</v>
      </c>
    </row>
    <row r="308" spans="1:5">
      <c r="A308" s="5">
        <v>791</v>
      </c>
      <c r="B308" s="5">
        <v>730</v>
      </c>
      <c r="D308" s="5">
        <v>482</v>
      </c>
      <c r="E308" s="5">
        <v>730</v>
      </c>
    </row>
    <row r="309" spans="1:5">
      <c r="A309" s="5">
        <v>666</v>
      </c>
      <c r="B309" s="5">
        <v>658</v>
      </c>
      <c r="D309" s="5">
        <v>397</v>
      </c>
      <c r="E309" s="5">
        <v>658</v>
      </c>
    </row>
    <row r="310" spans="1:5">
      <c r="A310" s="5">
        <v>664</v>
      </c>
      <c r="B310" s="5">
        <v>618</v>
      </c>
      <c r="D310" s="5">
        <v>403</v>
      </c>
      <c r="E310" s="5">
        <v>618</v>
      </c>
    </row>
    <row r="311" spans="1:5">
      <c r="A311" s="5">
        <v>579</v>
      </c>
      <c r="B311" s="5">
        <v>548</v>
      </c>
      <c r="D311" s="5">
        <v>349</v>
      </c>
      <c r="E311" s="5">
        <v>548</v>
      </c>
    </row>
    <row r="312" spans="1:5">
      <c r="A312" s="5">
        <v>647</v>
      </c>
      <c r="B312" s="5">
        <v>616</v>
      </c>
      <c r="D312" s="5">
        <v>423</v>
      </c>
      <c r="E312" s="5">
        <v>616</v>
      </c>
    </row>
    <row r="313" spans="1:5">
      <c r="A313" s="5">
        <v>1635</v>
      </c>
      <c r="B313" s="5">
        <v>1622</v>
      </c>
      <c r="D313" s="5">
        <v>876</v>
      </c>
      <c r="E313" s="5">
        <v>1622</v>
      </c>
    </row>
    <row r="314" spans="1:5">
      <c r="A314" s="5">
        <v>1557</v>
      </c>
      <c r="B314" s="5">
        <v>1426</v>
      </c>
      <c r="D314" s="5">
        <v>697</v>
      </c>
      <c r="E314" s="5">
        <v>1426</v>
      </c>
    </row>
    <row r="315" spans="1:5">
      <c r="A315" s="5">
        <v>756</v>
      </c>
      <c r="B315" s="5">
        <v>724</v>
      </c>
      <c r="D315" s="5">
        <v>347</v>
      </c>
      <c r="E315" s="5">
        <v>724</v>
      </c>
    </row>
    <row r="316" spans="1:5">
      <c r="A316" s="5">
        <v>702</v>
      </c>
      <c r="B316" s="5">
        <v>656</v>
      </c>
      <c r="D316" s="5">
        <v>328</v>
      </c>
      <c r="E316" s="5">
        <v>656</v>
      </c>
    </row>
    <row r="317" spans="1:5">
      <c r="A317" s="5">
        <v>768</v>
      </c>
      <c r="B317" s="5">
        <v>672</v>
      </c>
      <c r="D317" s="5">
        <v>408</v>
      </c>
      <c r="E317" s="5">
        <v>672</v>
      </c>
    </row>
    <row r="318" spans="1:5">
      <c r="A318" s="5">
        <v>1141</v>
      </c>
      <c r="B318" s="5">
        <v>1065</v>
      </c>
      <c r="D318" s="5">
        <v>732</v>
      </c>
      <c r="E318" s="5">
        <v>1065</v>
      </c>
    </row>
    <row r="319" spans="1:5">
      <c r="A319" s="5">
        <v>759</v>
      </c>
      <c r="B319" s="5">
        <v>733</v>
      </c>
      <c r="D319" s="5">
        <v>408</v>
      </c>
      <c r="E319" s="5">
        <v>733</v>
      </c>
    </row>
    <row r="320" spans="1:5">
      <c r="A320" s="5">
        <v>581</v>
      </c>
      <c r="B320" s="5">
        <v>546</v>
      </c>
      <c r="D320" s="5">
        <v>327</v>
      </c>
      <c r="E320" s="5">
        <v>546</v>
      </c>
    </row>
    <row r="321" spans="1:5">
      <c r="A321" s="5">
        <v>560</v>
      </c>
      <c r="B321" s="5">
        <v>522</v>
      </c>
      <c r="D321" s="5">
        <v>319</v>
      </c>
      <c r="E321" s="5">
        <v>522</v>
      </c>
    </row>
    <row r="322" spans="1:5">
      <c r="A322" s="5">
        <v>2579</v>
      </c>
      <c r="B322" s="5">
        <v>1334</v>
      </c>
      <c r="D322" s="5">
        <v>1831</v>
      </c>
      <c r="E322" s="5">
        <v>1334</v>
      </c>
    </row>
    <row r="323" spans="1:5">
      <c r="A323" s="5">
        <v>526</v>
      </c>
      <c r="B323" s="5">
        <v>488</v>
      </c>
      <c r="D323" s="5">
        <v>305</v>
      </c>
      <c r="E323" s="5">
        <v>488</v>
      </c>
    </row>
    <row r="324" spans="1:5">
      <c r="A324" s="5">
        <v>732</v>
      </c>
      <c r="B324" s="5">
        <v>712</v>
      </c>
      <c r="D324" s="5">
        <v>342</v>
      </c>
      <c r="E324" s="5">
        <v>712</v>
      </c>
    </row>
    <row r="325" spans="1:5">
      <c r="A325" s="5">
        <v>722</v>
      </c>
      <c r="B325" s="5">
        <v>658</v>
      </c>
      <c r="D325" s="5">
        <v>361</v>
      </c>
      <c r="E325" s="5">
        <v>658</v>
      </c>
    </row>
    <row r="326" spans="1:5">
      <c r="A326" s="5">
        <v>577</v>
      </c>
      <c r="B326" s="5">
        <v>529</v>
      </c>
      <c r="D326" s="5">
        <v>371</v>
      </c>
      <c r="E326" s="5">
        <v>529</v>
      </c>
    </row>
    <row r="327" spans="1:5">
      <c r="A327" s="5">
        <v>1684</v>
      </c>
      <c r="B327" s="5">
        <v>1183</v>
      </c>
      <c r="D327" s="5">
        <v>1101</v>
      </c>
      <c r="E327" s="5">
        <v>1183</v>
      </c>
    </row>
    <row r="328" spans="1:5">
      <c r="A328" s="5">
        <v>684</v>
      </c>
      <c r="B328" s="5">
        <v>607</v>
      </c>
      <c r="D328" s="5">
        <v>432</v>
      </c>
      <c r="E328" s="5">
        <v>607</v>
      </c>
    </row>
    <row r="329" spans="1:5">
      <c r="A329" s="5">
        <v>1049</v>
      </c>
      <c r="B329" s="5">
        <v>918</v>
      </c>
      <c r="D329" s="5">
        <v>536</v>
      </c>
      <c r="E329" s="5">
        <v>918</v>
      </c>
    </row>
    <row r="330" spans="1:5">
      <c r="A330" s="5">
        <v>692</v>
      </c>
      <c r="B330" s="5">
        <v>626</v>
      </c>
      <c r="D330" s="5">
        <v>367</v>
      </c>
      <c r="E330" s="5">
        <v>626</v>
      </c>
    </row>
    <row r="331" spans="1:5">
      <c r="A331" s="5">
        <v>566</v>
      </c>
      <c r="B331" s="5">
        <v>528</v>
      </c>
      <c r="D331" s="5">
        <v>306</v>
      </c>
      <c r="E331" s="5">
        <v>528</v>
      </c>
    </row>
    <row r="332" spans="1:5">
      <c r="A332" s="5">
        <v>596</v>
      </c>
      <c r="B332" s="5">
        <v>560</v>
      </c>
      <c r="D332" s="5">
        <v>341</v>
      </c>
      <c r="E332" s="5">
        <v>560</v>
      </c>
    </row>
    <row r="333" spans="1:5">
      <c r="A333" s="5">
        <v>1636</v>
      </c>
      <c r="B333" s="5">
        <v>1599</v>
      </c>
      <c r="D333" s="5">
        <v>1613</v>
      </c>
      <c r="E333" s="5">
        <v>1599</v>
      </c>
    </row>
    <row r="334" spans="1:5">
      <c r="A334" s="5">
        <v>678</v>
      </c>
      <c r="B334" s="5">
        <v>594</v>
      </c>
      <c r="D334" s="5">
        <v>390</v>
      </c>
      <c r="E334" s="5">
        <v>594</v>
      </c>
    </row>
    <row r="335" spans="1:5">
      <c r="A335" s="5">
        <v>526</v>
      </c>
      <c r="B335" s="5">
        <v>479</v>
      </c>
      <c r="D335" s="5">
        <v>305</v>
      </c>
      <c r="E335" s="5">
        <v>479</v>
      </c>
    </row>
    <row r="336" spans="1:5">
      <c r="A336" s="5">
        <v>536</v>
      </c>
      <c r="B336" s="5">
        <v>485</v>
      </c>
      <c r="D336" s="5">
        <v>323</v>
      </c>
      <c r="E336" s="5">
        <v>485</v>
      </c>
    </row>
    <row r="337" spans="1:5">
      <c r="A337" s="5">
        <v>823</v>
      </c>
      <c r="B337" s="5">
        <v>706</v>
      </c>
      <c r="D337" s="5">
        <v>505</v>
      </c>
      <c r="E337" s="5">
        <v>706</v>
      </c>
    </row>
    <row r="338" spans="1:5">
      <c r="A338" s="5">
        <v>1062</v>
      </c>
      <c r="B338" s="5">
        <v>875</v>
      </c>
      <c r="D338" s="5">
        <v>701</v>
      </c>
      <c r="E338" s="5">
        <v>875</v>
      </c>
    </row>
    <row r="339" spans="1:5">
      <c r="A339" s="5">
        <v>679</v>
      </c>
      <c r="B339" s="5">
        <v>569</v>
      </c>
      <c r="D339" s="5">
        <v>488</v>
      </c>
      <c r="E339" s="5">
        <v>569</v>
      </c>
    </row>
    <row r="340" spans="1:5">
      <c r="A340" s="5">
        <v>470</v>
      </c>
      <c r="B340" s="5">
        <v>415</v>
      </c>
      <c r="D340" s="5">
        <v>322</v>
      </c>
      <c r="E340" s="5">
        <v>415</v>
      </c>
    </row>
    <row r="341" spans="1:5">
      <c r="A341" s="5">
        <v>734</v>
      </c>
      <c r="B341" s="5">
        <v>625</v>
      </c>
      <c r="D341" s="5">
        <v>512</v>
      </c>
      <c r="E341" s="5">
        <v>625</v>
      </c>
    </row>
    <row r="342" spans="1:5">
      <c r="A342" s="5">
        <v>491</v>
      </c>
      <c r="B342" s="5">
        <v>432</v>
      </c>
      <c r="D342" s="5">
        <v>340</v>
      </c>
      <c r="E342" s="5">
        <v>432</v>
      </c>
    </row>
    <row r="343" spans="1:5">
      <c r="A343" s="5">
        <v>344</v>
      </c>
      <c r="B343" s="5">
        <v>322</v>
      </c>
      <c r="D343" s="5">
        <v>289</v>
      </c>
      <c r="E343" s="5">
        <v>322</v>
      </c>
    </row>
    <row r="344" spans="1:5">
      <c r="A344" s="5">
        <v>604</v>
      </c>
      <c r="B344" s="5">
        <v>509</v>
      </c>
      <c r="D344" s="5">
        <v>469</v>
      </c>
      <c r="E344" s="5">
        <v>509</v>
      </c>
    </row>
    <row r="345" spans="1:5">
      <c r="A345" s="5">
        <v>2298</v>
      </c>
      <c r="B345" s="5">
        <v>1702</v>
      </c>
      <c r="D345" s="5">
        <v>1978</v>
      </c>
      <c r="E345" s="5">
        <v>1702</v>
      </c>
    </row>
    <row r="346" spans="1:5">
      <c r="A346" s="5">
        <v>392</v>
      </c>
      <c r="B346" s="5">
        <v>356</v>
      </c>
      <c r="D346" s="5">
        <v>271</v>
      </c>
      <c r="E346" s="5">
        <v>356</v>
      </c>
    </row>
    <row r="347" spans="1:5">
      <c r="A347" s="5">
        <v>574</v>
      </c>
      <c r="B347" s="5">
        <v>484</v>
      </c>
      <c r="D347" s="5">
        <v>403</v>
      </c>
      <c r="E347" s="5">
        <v>484</v>
      </c>
    </row>
    <row r="348" spans="1:5">
      <c r="A348" s="5">
        <v>3000</v>
      </c>
      <c r="B348" s="5">
        <v>1637</v>
      </c>
      <c r="D348" s="5">
        <v>1756</v>
      </c>
      <c r="E348" s="5">
        <v>1637</v>
      </c>
    </row>
    <row r="349" spans="1:5">
      <c r="A349" s="5">
        <v>676</v>
      </c>
      <c r="B349" s="5">
        <v>587</v>
      </c>
      <c r="D349" s="5">
        <v>475</v>
      </c>
      <c r="E349" s="5">
        <v>587</v>
      </c>
    </row>
    <row r="350" spans="1:5">
      <c r="A350" s="5">
        <v>647</v>
      </c>
      <c r="B350" s="5">
        <v>555</v>
      </c>
      <c r="D350" s="5">
        <v>476</v>
      </c>
      <c r="E350" s="5">
        <v>555</v>
      </c>
    </row>
    <row r="351" spans="1:5">
      <c r="A351" s="5">
        <v>1701</v>
      </c>
      <c r="B351" s="5">
        <v>1570</v>
      </c>
      <c r="D351" s="5">
        <v>1578</v>
      </c>
      <c r="E351" s="5">
        <v>1570</v>
      </c>
    </row>
    <row r="352" spans="1:5">
      <c r="A352" s="5">
        <v>1005</v>
      </c>
      <c r="B352" s="5">
        <v>676</v>
      </c>
      <c r="D352" s="5">
        <v>676</v>
      </c>
      <c r="E352" s="5">
        <v>676</v>
      </c>
    </row>
    <row r="353" spans="1:5">
      <c r="A353" s="5">
        <v>552</v>
      </c>
      <c r="B353" s="5">
        <v>495</v>
      </c>
      <c r="D353" s="5">
        <v>398</v>
      </c>
      <c r="E353" s="5">
        <v>495</v>
      </c>
    </row>
    <row r="354" spans="1:5">
      <c r="A354" s="5">
        <v>625</v>
      </c>
      <c r="B354" s="5">
        <v>561</v>
      </c>
      <c r="D354" s="5">
        <v>411</v>
      </c>
      <c r="E354" s="5">
        <v>561</v>
      </c>
    </row>
    <row r="355" spans="1:5">
      <c r="A355" s="5">
        <v>562</v>
      </c>
      <c r="B355" s="5">
        <v>481</v>
      </c>
      <c r="D355" s="5">
        <v>428</v>
      </c>
      <c r="E355" s="5">
        <v>481</v>
      </c>
    </row>
    <row r="356" spans="1:5">
      <c r="A356" s="5">
        <v>689</v>
      </c>
      <c r="B356" s="5">
        <v>544</v>
      </c>
      <c r="D356" s="5">
        <v>487</v>
      </c>
      <c r="E356" s="5">
        <v>544</v>
      </c>
    </row>
    <row r="357" spans="1:5">
      <c r="A357" s="5">
        <v>565</v>
      </c>
      <c r="B357" s="5">
        <v>492</v>
      </c>
      <c r="D357" s="5">
        <v>414</v>
      </c>
      <c r="E357" s="5">
        <v>492</v>
      </c>
    </row>
    <row r="358" spans="1:5">
      <c r="A358" s="5">
        <v>780</v>
      </c>
      <c r="B358" s="5">
        <v>631</v>
      </c>
      <c r="D358" s="5">
        <v>570</v>
      </c>
      <c r="E358" s="5">
        <v>631</v>
      </c>
    </row>
    <row r="359" spans="1:5">
      <c r="A359" s="5">
        <v>577</v>
      </c>
      <c r="B359" s="5">
        <v>539</v>
      </c>
      <c r="D359" s="5">
        <v>429</v>
      </c>
      <c r="E359" s="5">
        <v>539</v>
      </c>
    </row>
    <row r="360" spans="1:5">
      <c r="A360" s="5">
        <v>463</v>
      </c>
      <c r="B360" s="5">
        <v>406</v>
      </c>
      <c r="D360" s="5">
        <v>341</v>
      </c>
      <c r="E360" s="5">
        <v>406</v>
      </c>
    </row>
    <row r="361" spans="1:5">
      <c r="A361" s="5">
        <v>908</v>
      </c>
      <c r="B361" s="5">
        <v>861</v>
      </c>
      <c r="D361" s="5">
        <v>843</v>
      </c>
      <c r="E361" s="5">
        <v>861</v>
      </c>
    </row>
    <row r="362" spans="1:5">
      <c r="A362" s="5">
        <v>736</v>
      </c>
      <c r="B362" s="5">
        <v>642</v>
      </c>
      <c r="D362" s="5">
        <v>597</v>
      </c>
      <c r="E362" s="5">
        <v>642</v>
      </c>
    </row>
    <row r="363" spans="1:5">
      <c r="A363" s="5">
        <v>1599</v>
      </c>
      <c r="B363" s="5">
        <v>1485</v>
      </c>
      <c r="D363" s="5">
        <v>1392</v>
      </c>
      <c r="E363" s="5">
        <v>1485</v>
      </c>
    </row>
    <row r="364" spans="1:5">
      <c r="A364" s="5">
        <v>624</v>
      </c>
      <c r="B364" s="5">
        <v>555</v>
      </c>
      <c r="D364" s="5">
        <v>497</v>
      </c>
      <c r="E364" s="5">
        <v>555</v>
      </c>
    </row>
    <row r="365" spans="1:5">
      <c r="A365" s="5">
        <v>905</v>
      </c>
      <c r="B365" s="5">
        <v>742</v>
      </c>
      <c r="D365" s="5">
        <v>737</v>
      </c>
      <c r="E365" s="5">
        <v>742</v>
      </c>
    </row>
    <row r="366" spans="1:5">
      <c r="A366" s="5">
        <v>739</v>
      </c>
      <c r="B366" s="5">
        <v>670</v>
      </c>
      <c r="D366" s="5">
        <v>555</v>
      </c>
      <c r="E366" s="5">
        <v>670</v>
      </c>
    </row>
    <row r="367" spans="1:5">
      <c r="A367" s="5">
        <v>583</v>
      </c>
      <c r="B367" s="5">
        <v>547</v>
      </c>
      <c r="D367" s="5">
        <v>484</v>
      </c>
      <c r="E367" s="5">
        <v>547</v>
      </c>
    </row>
    <row r="368" spans="1:5">
      <c r="A368" s="5">
        <v>708</v>
      </c>
      <c r="B368" s="5">
        <v>620</v>
      </c>
      <c r="D368" s="5">
        <v>557</v>
      </c>
      <c r="E368" s="5">
        <v>620</v>
      </c>
    </row>
    <row r="369" spans="1:5">
      <c r="A369" s="5">
        <v>1476</v>
      </c>
      <c r="B369" s="5">
        <v>1242</v>
      </c>
      <c r="D369" s="5">
        <v>1185</v>
      </c>
      <c r="E369" s="5">
        <v>1242</v>
      </c>
    </row>
    <row r="370" spans="1:5">
      <c r="A370" s="5">
        <v>2750</v>
      </c>
      <c r="B370" s="5">
        <v>2567</v>
      </c>
      <c r="D370" s="5">
        <v>2256</v>
      </c>
      <c r="E370" s="5">
        <v>2567</v>
      </c>
    </row>
    <row r="371" spans="1:5">
      <c r="A371" s="5">
        <v>339</v>
      </c>
      <c r="B371" s="5">
        <v>325</v>
      </c>
      <c r="D371" s="5">
        <v>156</v>
      </c>
      <c r="E371" s="5">
        <v>325</v>
      </c>
    </row>
    <row r="372" spans="1:5">
      <c r="A372" s="5">
        <v>962</v>
      </c>
      <c r="B372" s="5">
        <v>916</v>
      </c>
      <c r="D372" s="5">
        <v>758</v>
      </c>
      <c r="E372" s="5">
        <v>916</v>
      </c>
    </row>
    <row r="373" spans="1:5">
      <c r="A373" s="5">
        <v>671</v>
      </c>
      <c r="B373" s="5">
        <v>639</v>
      </c>
      <c r="D373" s="5">
        <v>556</v>
      </c>
      <c r="E373" s="5">
        <v>639</v>
      </c>
    </row>
    <row r="374" spans="1:5">
      <c r="A374" s="5">
        <v>830</v>
      </c>
      <c r="B374" s="5">
        <v>623</v>
      </c>
      <c r="D374" s="5">
        <v>705</v>
      </c>
      <c r="E374" s="5">
        <v>623</v>
      </c>
    </row>
    <row r="375" spans="1:5">
      <c r="A375" s="5">
        <v>564</v>
      </c>
      <c r="B375" s="5">
        <v>526</v>
      </c>
      <c r="D375" s="5">
        <v>456</v>
      </c>
      <c r="E375" s="5">
        <v>526</v>
      </c>
    </row>
    <row r="376" spans="1:5">
      <c r="A376" s="5">
        <v>838</v>
      </c>
      <c r="B376" s="5">
        <v>713</v>
      </c>
      <c r="D376" s="5">
        <v>670</v>
      </c>
      <c r="E376" s="5">
        <v>713</v>
      </c>
    </row>
    <row r="377" spans="1:5">
      <c r="A377" s="5">
        <v>1215</v>
      </c>
      <c r="B377" s="5">
        <v>1105</v>
      </c>
      <c r="D377" s="5">
        <v>814</v>
      </c>
      <c r="E377" s="5">
        <v>1105</v>
      </c>
    </row>
    <row r="378" spans="1:5">
      <c r="A378" s="5">
        <v>3984</v>
      </c>
      <c r="B378" s="5">
        <v>2254</v>
      </c>
      <c r="D378" s="5">
        <v>1936</v>
      </c>
      <c r="E378" s="5">
        <v>2254</v>
      </c>
    </row>
    <row r="379" spans="1:5">
      <c r="A379" s="5">
        <v>1539</v>
      </c>
      <c r="B379" s="5">
        <v>1408</v>
      </c>
      <c r="D379" s="5">
        <v>985</v>
      </c>
      <c r="E379" s="5">
        <v>1408</v>
      </c>
    </row>
    <row r="380" spans="1:5">
      <c r="A380" s="5">
        <v>964</v>
      </c>
      <c r="B380" s="5">
        <v>838</v>
      </c>
      <c r="D380" s="5">
        <v>683</v>
      </c>
      <c r="E380" s="5">
        <v>838</v>
      </c>
    </row>
    <row r="381" spans="1:5">
      <c r="A381" s="5">
        <v>718</v>
      </c>
      <c r="B381" s="5">
        <v>684</v>
      </c>
      <c r="D381" s="5">
        <v>508</v>
      </c>
      <c r="E381" s="5">
        <v>684</v>
      </c>
    </row>
    <row r="382" spans="1:5">
      <c r="A382" s="5">
        <v>662</v>
      </c>
      <c r="B382" s="5">
        <v>614</v>
      </c>
      <c r="D382" s="5">
        <v>469</v>
      </c>
      <c r="E382" s="5">
        <v>614</v>
      </c>
    </row>
    <row r="383" spans="1:5">
      <c r="A383" s="5">
        <v>669</v>
      </c>
      <c r="B383" s="5">
        <v>642</v>
      </c>
      <c r="D383" s="5">
        <v>492</v>
      </c>
      <c r="E383" s="5">
        <v>642</v>
      </c>
    </row>
    <row r="384" spans="1:5">
      <c r="A384" s="5">
        <v>657</v>
      </c>
      <c r="B384" s="5">
        <v>575</v>
      </c>
      <c r="D384" s="5">
        <v>471</v>
      </c>
      <c r="E384" s="5">
        <v>575</v>
      </c>
    </row>
    <row r="385" spans="1:5">
      <c r="A385" s="5">
        <v>621</v>
      </c>
      <c r="B385" s="5">
        <v>597</v>
      </c>
      <c r="D385" s="5">
        <v>389</v>
      </c>
      <c r="E385" s="5">
        <v>597</v>
      </c>
    </row>
    <row r="386" spans="1:5">
      <c r="A386" s="5">
        <v>700</v>
      </c>
      <c r="B386" s="5">
        <v>633</v>
      </c>
      <c r="D386" s="5">
        <v>514</v>
      </c>
      <c r="E386" s="5">
        <v>633</v>
      </c>
    </row>
    <row r="387" spans="1:5">
      <c r="A387" s="5">
        <v>524</v>
      </c>
      <c r="B387" s="5">
        <v>497</v>
      </c>
      <c r="D387" s="5">
        <v>382</v>
      </c>
      <c r="E387" s="5">
        <v>497</v>
      </c>
    </row>
    <row r="388" spans="1:5">
      <c r="A388" s="5">
        <v>584</v>
      </c>
      <c r="B388" s="5">
        <v>565</v>
      </c>
      <c r="D388" s="5">
        <v>440</v>
      </c>
      <c r="E388" s="5">
        <v>565</v>
      </c>
    </row>
    <row r="389" spans="1:5">
      <c r="A389" s="5">
        <v>522</v>
      </c>
      <c r="B389" s="5">
        <v>495</v>
      </c>
      <c r="D389" s="5">
        <v>385</v>
      </c>
      <c r="E389" s="5">
        <v>495</v>
      </c>
    </row>
    <row r="390" spans="1:5">
      <c r="A390" s="5">
        <v>1933</v>
      </c>
      <c r="B390" s="5">
        <v>1367</v>
      </c>
      <c r="D390" s="5">
        <v>1568</v>
      </c>
      <c r="E390" s="5">
        <v>1367</v>
      </c>
    </row>
    <row r="391" spans="1:5">
      <c r="A391" s="5">
        <v>705</v>
      </c>
      <c r="B391" s="5">
        <v>642</v>
      </c>
      <c r="D391" s="5">
        <v>538</v>
      </c>
      <c r="E391" s="5">
        <v>642</v>
      </c>
    </row>
    <row r="392" spans="1:5">
      <c r="A392" s="5">
        <v>518</v>
      </c>
      <c r="B392" s="5">
        <v>483</v>
      </c>
      <c r="D392" s="5">
        <v>392</v>
      </c>
      <c r="E392" s="5">
        <v>483</v>
      </c>
    </row>
    <row r="393" spans="1:5">
      <c r="A393" s="5">
        <v>601</v>
      </c>
      <c r="B393" s="5">
        <v>542</v>
      </c>
      <c r="D393" s="5">
        <v>461</v>
      </c>
      <c r="E393" s="5">
        <v>542</v>
      </c>
    </row>
    <row r="394" spans="1:5">
      <c r="A394" s="5">
        <v>509</v>
      </c>
      <c r="B394" s="5">
        <v>482</v>
      </c>
      <c r="D394" s="5">
        <v>387</v>
      </c>
      <c r="E394" s="5">
        <v>482</v>
      </c>
    </row>
    <row r="395" spans="1:5">
      <c r="A395" s="5">
        <v>504</v>
      </c>
      <c r="B395" s="5">
        <v>458</v>
      </c>
      <c r="D395" s="5">
        <v>376</v>
      </c>
      <c r="E395" s="5">
        <v>458</v>
      </c>
    </row>
    <row r="396" spans="1:5">
      <c r="A396" s="5">
        <v>1784</v>
      </c>
      <c r="B396" s="5">
        <v>1732</v>
      </c>
      <c r="D396" s="5">
        <v>1103</v>
      </c>
      <c r="E396" s="5">
        <v>1732</v>
      </c>
    </row>
    <row r="397" spans="1:5">
      <c r="A397" s="5">
        <v>666</v>
      </c>
      <c r="B397" s="5">
        <v>627</v>
      </c>
      <c r="D397" s="5">
        <v>462</v>
      </c>
      <c r="E397" s="5">
        <v>627</v>
      </c>
    </row>
    <row r="398" spans="1:5">
      <c r="A398" s="5">
        <v>715</v>
      </c>
      <c r="B398" s="5">
        <v>631</v>
      </c>
      <c r="D398" s="5">
        <v>505</v>
      </c>
      <c r="E398" s="5">
        <v>631</v>
      </c>
    </row>
    <row r="399" spans="1:5">
      <c r="A399" s="5">
        <v>537</v>
      </c>
      <c r="B399" s="5">
        <v>481</v>
      </c>
      <c r="D399" s="5">
        <v>395</v>
      </c>
      <c r="E399" s="5">
        <v>481</v>
      </c>
    </row>
    <row r="400" spans="1:5">
      <c r="A400" s="5">
        <v>1364</v>
      </c>
      <c r="B400" s="5">
        <v>1096</v>
      </c>
      <c r="D400" s="5">
        <v>762</v>
      </c>
      <c r="E400" s="5">
        <v>1096</v>
      </c>
    </row>
    <row r="401" spans="1:5">
      <c r="A401" s="5">
        <v>741</v>
      </c>
      <c r="B401" s="5">
        <v>652</v>
      </c>
      <c r="D401" s="5">
        <v>519</v>
      </c>
      <c r="E401" s="5">
        <v>652</v>
      </c>
    </row>
    <row r="402" spans="1:5">
      <c r="A402" s="5">
        <v>1374</v>
      </c>
      <c r="B402" s="5">
        <v>1106</v>
      </c>
      <c r="D402" s="5">
        <v>788</v>
      </c>
      <c r="E402" s="5">
        <v>1106</v>
      </c>
    </row>
    <row r="403" spans="1:5">
      <c r="A403" s="5">
        <v>471</v>
      </c>
      <c r="B403" s="5">
        <v>444</v>
      </c>
      <c r="D403" s="5">
        <v>316</v>
      </c>
      <c r="E403" s="5">
        <v>444</v>
      </c>
    </row>
    <row r="404" spans="1:5">
      <c r="A404" s="5">
        <v>484</v>
      </c>
      <c r="B404" s="5">
        <v>453</v>
      </c>
      <c r="D404" s="5">
        <v>347</v>
      </c>
      <c r="E404" s="5">
        <v>453</v>
      </c>
    </row>
    <row r="405" spans="1:5">
      <c r="A405" s="5">
        <v>494</v>
      </c>
      <c r="B405" s="5">
        <v>455</v>
      </c>
      <c r="D405" s="5">
        <v>344</v>
      </c>
      <c r="E405" s="5">
        <v>455</v>
      </c>
    </row>
    <row r="406" spans="1:5">
      <c r="A406" s="5">
        <v>421</v>
      </c>
      <c r="B406" s="5">
        <v>390</v>
      </c>
      <c r="D406" s="5">
        <v>301</v>
      </c>
      <c r="E406" s="5">
        <v>390</v>
      </c>
    </row>
    <row r="407" spans="1:5">
      <c r="A407" s="5">
        <v>338</v>
      </c>
      <c r="B407" s="5">
        <v>322</v>
      </c>
      <c r="D407" s="5">
        <v>230</v>
      </c>
      <c r="E407" s="5">
        <v>322</v>
      </c>
    </row>
    <row r="408" spans="1:5">
      <c r="A408" s="5">
        <v>624</v>
      </c>
      <c r="B408" s="5">
        <v>566</v>
      </c>
      <c r="D408" s="5">
        <v>441</v>
      </c>
      <c r="E408" s="5">
        <v>566</v>
      </c>
    </row>
    <row r="409" spans="1:5">
      <c r="A409" s="5">
        <v>642</v>
      </c>
      <c r="B409" s="5">
        <v>586</v>
      </c>
      <c r="D409" s="5">
        <v>463</v>
      </c>
      <c r="E409" s="5">
        <v>586</v>
      </c>
    </row>
    <row r="410" spans="1:5">
      <c r="A410" s="5">
        <v>477</v>
      </c>
      <c r="B410" s="5">
        <v>433</v>
      </c>
      <c r="D410" s="5">
        <v>335</v>
      </c>
      <c r="E410" s="5">
        <v>433</v>
      </c>
    </row>
    <row r="411" spans="1:5">
      <c r="A411" s="5">
        <v>612</v>
      </c>
      <c r="B411" s="5">
        <v>570</v>
      </c>
      <c r="D411" s="5">
        <v>454</v>
      </c>
      <c r="E411" s="5">
        <v>570</v>
      </c>
    </row>
    <row r="412" spans="1:5">
      <c r="A412" s="5">
        <v>517</v>
      </c>
      <c r="B412" s="5">
        <v>474</v>
      </c>
      <c r="D412" s="5">
        <v>391</v>
      </c>
      <c r="E412" s="5">
        <v>474</v>
      </c>
    </row>
    <row r="413" spans="1:5">
      <c r="A413" s="5">
        <v>735</v>
      </c>
      <c r="B413" s="5">
        <v>659</v>
      </c>
      <c r="D413" s="5">
        <v>572</v>
      </c>
      <c r="E413" s="5">
        <v>659</v>
      </c>
    </row>
    <row r="414" spans="1:5">
      <c r="A414" s="5">
        <v>1653</v>
      </c>
      <c r="B414" s="5">
        <v>1480</v>
      </c>
      <c r="D414" s="5">
        <v>1513</v>
      </c>
      <c r="E414" s="5">
        <v>1480</v>
      </c>
    </row>
    <row r="415" spans="1:5">
      <c r="A415" s="5">
        <v>951</v>
      </c>
      <c r="B415" s="5">
        <v>937</v>
      </c>
      <c r="D415" s="5">
        <v>924</v>
      </c>
      <c r="E415" s="5">
        <v>937</v>
      </c>
    </row>
    <row r="416" spans="1:5">
      <c r="A416" s="5">
        <v>25</v>
      </c>
      <c r="B416" s="5">
        <v>25</v>
      </c>
      <c r="D416" s="5">
        <v>15</v>
      </c>
      <c r="E416" s="5">
        <v>25</v>
      </c>
    </row>
    <row r="417" spans="1:5">
      <c r="A417" s="5">
        <v>466</v>
      </c>
      <c r="B417" s="5">
        <v>455</v>
      </c>
      <c r="D417" s="5">
        <v>361</v>
      </c>
      <c r="E417" s="5">
        <v>455</v>
      </c>
    </row>
    <row r="418" spans="1:5">
      <c r="A418" s="5">
        <v>523</v>
      </c>
      <c r="B418" s="5">
        <v>505</v>
      </c>
      <c r="D418" s="5">
        <v>403</v>
      </c>
      <c r="E418" s="5">
        <v>505</v>
      </c>
    </row>
    <row r="419" spans="1:5">
      <c r="A419" s="5">
        <v>538</v>
      </c>
      <c r="B419" s="5">
        <v>513</v>
      </c>
      <c r="D419" s="5">
        <v>402</v>
      </c>
      <c r="E419" s="5">
        <v>513</v>
      </c>
    </row>
    <row r="420" spans="1:5">
      <c r="A420" s="5">
        <v>463</v>
      </c>
      <c r="B420" s="5">
        <v>446</v>
      </c>
      <c r="D420" s="5">
        <v>357</v>
      </c>
      <c r="E420" s="5">
        <v>446</v>
      </c>
    </row>
    <row r="421" spans="1:5">
      <c r="A421" s="5">
        <v>143</v>
      </c>
      <c r="B421" s="5">
        <v>142</v>
      </c>
      <c r="D421" s="5">
        <v>99</v>
      </c>
      <c r="E421" s="5">
        <v>142</v>
      </c>
    </row>
    <row r="422" spans="1:5">
      <c r="A422" s="5">
        <v>541</v>
      </c>
      <c r="B422" s="5">
        <v>507</v>
      </c>
      <c r="D422" s="5">
        <v>344</v>
      </c>
      <c r="E422" s="5">
        <v>507</v>
      </c>
    </row>
    <row r="423" spans="1:5">
      <c r="A423" s="5">
        <v>735</v>
      </c>
      <c r="B423" s="5">
        <v>726</v>
      </c>
      <c r="D423" s="5">
        <v>628</v>
      </c>
      <c r="E423" s="5">
        <v>726</v>
      </c>
    </row>
    <row r="424" spans="1:5">
      <c r="A424" s="5">
        <v>282</v>
      </c>
      <c r="B424" s="5">
        <v>245</v>
      </c>
      <c r="D424" s="5">
        <v>259</v>
      </c>
      <c r="E424" s="5">
        <v>245</v>
      </c>
    </row>
    <row r="425" spans="1:5">
      <c r="A425" s="5">
        <v>131</v>
      </c>
      <c r="B425" s="5">
        <v>130</v>
      </c>
      <c r="D425" s="5">
        <v>93</v>
      </c>
      <c r="E425" s="5">
        <v>130</v>
      </c>
    </row>
    <row r="426" spans="1:5">
      <c r="A426" s="5">
        <v>1409</v>
      </c>
      <c r="B426" s="5">
        <v>1339</v>
      </c>
      <c r="D426" s="5">
        <v>1086</v>
      </c>
      <c r="E426" s="5">
        <v>1339</v>
      </c>
    </row>
    <row r="427" spans="1:5">
      <c r="A427" s="5">
        <v>398</v>
      </c>
      <c r="B427" s="5">
        <v>398</v>
      </c>
      <c r="D427" s="5">
        <v>393</v>
      </c>
      <c r="E427" s="5">
        <v>398</v>
      </c>
    </row>
    <row r="428" spans="1:5">
      <c r="A428" s="5">
        <v>144</v>
      </c>
      <c r="B428" s="5">
        <v>144</v>
      </c>
      <c r="D428" s="5">
        <v>140</v>
      </c>
      <c r="E428" s="5">
        <v>144</v>
      </c>
    </row>
    <row r="429" spans="1:5">
      <c r="A429" s="5">
        <v>24</v>
      </c>
      <c r="B429" s="5">
        <v>23</v>
      </c>
      <c r="D429" s="5">
        <v>19</v>
      </c>
      <c r="E429" s="5">
        <v>23</v>
      </c>
    </row>
    <row r="430" spans="1:5">
      <c r="A430" s="5">
        <v>206</v>
      </c>
      <c r="B430" s="5">
        <v>203</v>
      </c>
      <c r="D430" s="5">
        <v>200</v>
      </c>
      <c r="E430" s="5">
        <v>203</v>
      </c>
    </row>
    <row r="431" spans="1:5">
      <c r="A431" s="5">
        <v>186</v>
      </c>
      <c r="B431" s="5">
        <v>184</v>
      </c>
      <c r="D431" s="5">
        <v>114</v>
      </c>
      <c r="E431" s="5">
        <v>184</v>
      </c>
    </row>
    <row r="432" spans="1:5">
      <c r="A432" s="5">
        <v>1411</v>
      </c>
      <c r="B432" s="5">
        <v>1342</v>
      </c>
      <c r="D432" s="5">
        <v>865</v>
      </c>
      <c r="E432" s="5">
        <v>1342</v>
      </c>
    </row>
    <row r="433" spans="1:5">
      <c r="A433" s="5">
        <v>452</v>
      </c>
      <c r="B433" s="5">
        <v>450</v>
      </c>
      <c r="D433" s="5">
        <v>361</v>
      </c>
      <c r="E433" s="5">
        <v>450</v>
      </c>
    </row>
    <row r="434" spans="1:5">
      <c r="A434" s="5">
        <v>587</v>
      </c>
      <c r="B434" s="5">
        <v>554</v>
      </c>
      <c r="D434" s="5">
        <v>472</v>
      </c>
      <c r="E434" s="5">
        <v>554</v>
      </c>
    </row>
    <row r="435" spans="1:5">
      <c r="A435" s="5">
        <v>1061</v>
      </c>
      <c r="B435" s="5">
        <v>1037</v>
      </c>
      <c r="D435" s="5">
        <v>705</v>
      </c>
      <c r="E435" s="5">
        <v>1037</v>
      </c>
    </row>
    <row r="436" spans="1:5">
      <c r="A436" s="5">
        <v>1373</v>
      </c>
      <c r="B436" s="5">
        <v>1268</v>
      </c>
      <c r="D436" s="5">
        <v>475</v>
      </c>
      <c r="E436" s="5">
        <v>1268</v>
      </c>
    </row>
    <row r="437" spans="1:5">
      <c r="A437" s="5">
        <v>103</v>
      </c>
      <c r="B437" s="5">
        <v>71</v>
      </c>
      <c r="D437" s="5">
        <v>92</v>
      </c>
      <c r="E437" s="5">
        <v>71</v>
      </c>
    </row>
    <row r="438" spans="1:5">
      <c r="A438" s="5">
        <v>560</v>
      </c>
      <c r="B438" s="5">
        <v>528</v>
      </c>
      <c r="D438" s="5">
        <v>363</v>
      </c>
      <c r="E438" s="5">
        <v>528</v>
      </c>
    </row>
    <row r="439" spans="1:5">
      <c r="A439" s="5">
        <v>546</v>
      </c>
      <c r="B439" s="5">
        <v>526</v>
      </c>
      <c r="D439" s="5">
        <v>379</v>
      </c>
      <c r="E439" s="5">
        <v>526</v>
      </c>
    </row>
    <row r="440" spans="1:5">
      <c r="A440" s="5">
        <v>9</v>
      </c>
      <c r="B440" s="5">
        <v>9</v>
      </c>
      <c r="D440" s="5">
        <v>9</v>
      </c>
      <c r="E440" s="5">
        <v>9</v>
      </c>
    </row>
    <row r="441" spans="1:5">
      <c r="A441" s="5">
        <v>1591</v>
      </c>
      <c r="B441" s="5">
        <v>1156</v>
      </c>
      <c r="D441" s="5">
        <v>1292</v>
      </c>
      <c r="E441" s="5">
        <v>1156</v>
      </c>
    </row>
    <row r="442" spans="1:5">
      <c r="A442" s="5">
        <v>589</v>
      </c>
      <c r="B442" s="5">
        <v>556</v>
      </c>
      <c r="D442" s="5">
        <v>363</v>
      </c>
      <c r="E442" s="5">
        <v>556</v>
      </c>
    </row>
    <row r="443" spans="1:5">
      <c r="A443" s="5">
        <v>603</v>
      </c>
      <c r="B443" s="5">
        <v>582</v>
      </c>
      <c r="D443" s="5">
        <v>345</v>
      </c>
      <c r="E443" s="5">
        <v>582</v>
      </c>
    </row>
    <row r="444" spans="1:5">
      <c r="A444" s="5">
        <v>711</v>
      </c>
      <c r="B444" s="5">
        <v>678</v>
      </c>
      <c r="D444" s="5">
        <v>346</v>
      </c>
      <c r="E444" s="5">
        <v>678</v>
      </c>
    </row>
    <row r="445" spans="1:5">
      <c r="A445" s="5">
        <v>11452</v>
      </c>
      <c r="B445" s="5">
        <v>11328</v>
      </c>
      <c r="D445" s="5">
        <v>1356</v>
      </c>
      <c r="E445" s="5">
        <v>11328</v>
      </c>
    </row>
    <row r="446" spans="1:5">
      <c r="A446" s="5">
        <v>2348</v>
      </c>
      <c r="B446" s="5">
        <v>2300</v>
      </c>
      <c r="D446" s="5">
        <v>642</v>
      </c>
      <c r="E446" s="5">
        <v>2300</v>
      </c>
    </row>
    <row r="447" spans="1:5">
      <c r="A447" s="5">
        <v>1850</v>
      </c>
      <c r="B447" s="5">
        <v>1819</v>
      </c>
      <c r="D447" s="5">
        <v>413</v>
      </c>
      <c r="E447" s="5">
        <v>1819</v>
      </c>
    </row>
    <row r="448" spans="1:5">
      <c r="A448" s="5">
        <v>2299</v>
      </c>
      <c r="B448" s="5">
        <v>2127</v>
      </c>
      <c r="D448" s="5">
        <v>1146</v>
      </c>
      <c r="E448" s="5">
        <v>2127</v>
      </c>
    </row>
    <row r="449" spans="1:5">
      <c r="A449" s="5">
        <v>1876</v>
      </c>
      <c r="B449" s="5">
        <v>1800</v>
      </c>
      <c r="D449" s="5">
        <v>656</v>
      </c>
      <c r="E449" s="5">
        <v>1800</v>
      </c>
    </row>
    <row r="450" spans="1:5">
      <c r="A450" s="5">
        <v>1362</v>
      </c>
      <c r="B450" s="5">
        <v>1313</v>
      </c>
      <c r="D450" s="5">
        <v>497</v>
      </c>
      <c r="E450" s="5">
        <v>1313</v>
      </c>
    </row>
    <row r="451" spans="1:5">
      <c r="A451" s="5">
        <v>1237</v>
      </c>
      <c r="B451" s="5">
        <v>1218</v>
      </c>
      <c r="D451" s="5">
        <v>483</v>
      </c>
      <c r="E451" s="5">
        <v>1218</v>
      </c>
    </row>
    <row r="452" spans="1:5">
      <c r="A452" s="5">
        <v>1132</v>
      </c>
      <c r="B452" s="5">
        <v>1087</v>
      </c>
      <c r="D452" s="5">
        <v>446</v>
      </c>
      <c r="E452" s="5">
        <v>1087</v>
      </c>
    </row>
    <row r="453" spans="1:5">
      <c r="A453" s="5">
        <v>1383</v>
      </c>
      <c r="B453" s="5">
        <v>1288</v>
      </c>
      <c r="D453" s="5">
        <v>630</v>
      </c>
      <c r="E453" s="5">
        <v>1288</v>
      </c>
    </row>
    <row r="454" spans="1:5">
      <c r="A454" s="5">
        <v>1095</v>
      </c>
      <c r="B454" s="5">
        <v>1029</v>
      </c>
      <c r="D454" s="5">
        <v>465</v>
      </c>
      <c r="E454" s="5">
        <v>1029</v>
      </c>
    </row>
    <row r="455" spans="1:5">
      <c r="A455" s="5">
        <v>949</v>
      </c>
      <c r="B455" s="5">
        <v>940</v>
      </c>
      <c r="D455" s="5">
        <v>398</v>
      </c>
      <c r="E455" s="5">
        <v>940</v>
      </c>
    </row>
    <row r="456" spans="1:5">
      <c r="A456" s="5">
        <v>2283</v>
      </c>
      <c r="B456" s="5">
        <v>2190</v>
      </c>
      <c r="D456" s="5">
        <v>621</v>
      </c>
      <c r="E456" s="5">
        <v>2190</v>
      </c>
    </row>
    <row r="457" spans="1:5">
      <c r="A457" s="5">
        <v>1239</v>
      </c>
      <c r="B457" s="5">
        <v>1189</v>
      </c>
      <c r="D457" s="5">
        <v>606</v>
      </c>
      <c r="E457" s="5">
        <v>1189</v>
      </c>
    </row>
    <row r="458" spans="1:5">
      <c r="A458" s="5">
        <v>1053</v>
      </c>
      <c r="B458" s="5">
        <v>994</v>
      </c>
      <c r="D458" s="5">
        <v>441</v>
      </c>
      <c r="E458" s="5">
        <v>994</v>
      </c>
    </row>
    <row r="459" spans="1:5">
      <c r="A459" s="5">
        <v>4544</v>
      </c>
      <c r="B459" s="5">
        <v>3586</v>
      </c>
      <c r="D459" s="5">
        <v>3430</v>
      </c>
      <c r="E459" s="5">
        <v>3586</v>
      </c>
    </row>
    <row r="460" spans="1:5">
      <c r="A460" s="5">
        <v>1291</v>
      </c>
      <c r="B460" s="5">
        <v>1264</v>
      </c>
      <c r="D460" s="5">
        <v>706</v>
      </c>
      <c r="E460" s="5">
        <v>1264</v>
      </c>
    </row>
    <row r="461" spans="1:5">
      <c r="A461" s="5">
        <v>1429</v>
      </c>
      <c r="B461" s="5">
        <v>1346</v>
      </c>
      <c r="D461" s="5">
        <v>742</v>
      </c>
      <c r="E461" s="5">
        <v>1346</v>
      </c>
    </row>
    <row r="462" spans="1:5">
      <c r="A462" s="5">
        <v>1713</v>
      </c>
      <c r="B462" s="5">
        <v>1633</v>
      </c>
      <c r="D462" s="5">
        <v>593</v>
      </c>
      <c r="E462" s="5">
        <v>1633</v>
      </c>
    </row>
    <row r="463" spans="1:5">
      <c r="A463" s="5">
        <v>2482</v>
      </c>
      <c r="B463" s="5">
        <v>2319</v>
      </c>
      <c r="D463" s="5">
        <v>1034</v>
      </c>
      <c r="E463" s="5">
        <v>2319</v>
      </c>
    </row>
    <row r="464" spans="1:5">
      <c r="A464" s="5">
        <v>1166</v>
      </c>
      <c r="B464" s="5">
        <v>1115</v>
      </c>
      <c r="D464" s="5">
        <v>583</v>
      </c>
      <c r="E464" s="5">
        <v>1115</v>
      </c>
    </row>
    <row r="465" spans="1:5">
      <c r="A465" s="5">
        <v>949</v>
      </c>
      <c r="B465" s="5">
        <v>923</v>
      </c>
      <c r="D465" s="5">
        <v>447</v>
      </c>
      <c r="E465" s="5">
        <v>923</v>
      </c>
    </row>
    <row r="466" spans="1:5">
      <c r="A466" s="5">
        <v>1188</v>
      </c>
      <c r="B466" s="5">
        <v>1071</v>
      </c>
      <c r="D466" s="5">
        <v>677</v>
      </c>
      <c r="E466" s="5">
        <v>1071</v>
      </c>
    </row>
    <row r="467" spans="1:5">
      <c r="A467" s="5">
        <v>1573</v>
      </c>
      <c r="B467" s="5">
        <v>1401</v>
      </c>
      <c r="D467" s="5">
        <v>1052</v>
      </c>
      <c r="E467" s="5">
        <v>1401</v>
      </c>
    </row>
    <row r="468" spans="1:5">
      <c r="A468" s="5">
        <v>1245</v>
      </c>
      <c r="B468" s="5">
        <v>1175</v>
      </c>
      <c r="D468" s="5">
        <v>729</v>
      </c>
      <c r="E468" s="5">
        <v>1175</v>
      </c>
    </row>
    <row r="469" spans="1:5">
      <c r="A469" s="5">
        <v>448</v>
      </c>
      <c r="B469" s="5">
        <v>381</v>
      </c>
      <c r="D469" s="5">
        <v>392</v>
      </c>
      <c r="E469" s="5">
        <v>381</v>
      </c>
    </row>
    <row r="470" spans="1:5">
      <c r="A470" s="5">
        <v>1066</v>
      </c>
      <c r="B470" s="5">
        <v>1002</v>
      </c>
      <c r="D470" s="5">
        <v>570</v>
      </c>
      <c r="E470" s="5">
        <v>1002</v>
      </c>
    </row>
    <row r="471" spans="1:5">
      <c r="A471" s="5">
        <v>857</v>
      </c>
      <c r="B471" s="5">
        <v>837</v>
      </c>
      <c r="D471" s="5">
        <v>466</v>
      </c>
      <c r="E471" s="5">
        <v>837</v>
      </c>
    </row>
    <row r="472" spans="1:5">
      <c r="A472" s="5">
        <v>1004</v>
      </c>
      <c r="B472" s="5">
        <v>944</v>
      </c>
      <c r="D472" s="5">
        <v>576</v>
      </c>
      <c r="E472" s="5">
        <v>944</v>
      </c>
    </row>
    <row r="473" spans="1:5">
      <c r="A473" s="5">
        <v>1512</v>
      </c>
      <c r="B473" s="5">
        <v>1479</v>
      </c>
      <c r="D473" s="5">
        <v>497</v>
      </c>
      <c r="E473" s="5">
        <v>1479</v>
      </c>
    </row>
    <row r="474" spans="1:5">
      <c r="A474" s="5">
        <v>1179</v>
      </c>
      <c r="B474" s="5">
        <v>1143</v>
      </c>
      <c r="D474" s="5">
        <v>420</v>
      </c>
      <c r="E474" s="5">
        <v>1143</v>
      </c>
    </row>
    <row r="475" spans="1:5">
      <c r="A475" s="5">
        <v>2728</v>
      </c>
      <c r="B475" s="5">
        <v>2288</v>
      </c>
      <c r="D475" s="5">
        <v>2021</v>
      </c>
      <c r="E475" s="5">
        <v>2288</v>
      </c>
    </row>
    <row r="476" spans="1:5">
      <c r="A476" s="5">
        <v>572</v>
      </c>
      <c r="B476" s="5">
        <v>496</v>
      </c>
      <c r="D476" s="5">
        <v>167</v>
      </c>
      <c r="E476" s="5">
        <v>496</v>
      </c>
    </row>
    <row r="477" spans="1:5">
      <c r="A477" s="5">
        <v>1141</v>
      </c>
      <c r="B477" s="5">
        <v>1099</v>
      </c>
      <c r="D477" s="5">
        <v>483</v>
      </c>
      <c r="E477" s="5">
        <v>1099</v>
      </c>
    </row>
    <row r="478" spans="1:5">
      <c r="A478" s="5">
        <v>1117</v>
      </c>
      <c r="B478" s="5">
        <v>1078</v>
      </c>
      <c r="D478" s="5">
        <v>487</v>
      </c>
      <c r="E478" s="5">
        <v>1078</v>
      </c>
    </row>
    <row r="479" spans="1:5">
      <c r="A479" s="5">
        <v>1762</v>
      </c>
      <c r="B479" s="5">
        <v>1635</v>
      </c>
      <c r="D479" s="5">
        <v>722</v>
      </c>
      <c r="E479" s="5">
        <v>1635</v>
      </c>
    </row>
    <row r="480" spans="1:5">
      <c r="A480" s="5">
        <v>66</v>
      </c>
      <c r="B480" s="5">
        <v>63</v>
      </c>
      <c r="D480" s="5">
        <v>59</v>
      </c>
      <c r="E480" s="5">
        <v>63</v>
      </c>
    </row>
    <row r="481" spans="1:5">
      <c r="A481" s="5">
        <v>2969</v>
      </c>
      <c r="B481" s="5">
        <v>2833</v>
      </c>
      <c r="D481" s="5">
        <v>801</v>
      </c>
      <c r="E481" s="5">
        <v>2833</v>
      </c>
    </row>
    <row r="482" spans="1:5">
      <c r="A482" s="5">
        <v>1096</v>
      </c>
      <c r="B482" s="5">
        <v>1058</v>
      </c>
      <c r="D482" s="5">
        <v>453</v>
      </c>
      <c r="E482" s="5">
        <v>1058</v>
      </c>
    </row>
    <row r="483" spans="1:5">
      <c r="A483" s="5">
        <v>1062</v>
      </c>
      <c r="B483" s="5">
        <v>1023</v>
      </c>
      <c r="D483" s="5">
        <v>437</v>
      </c>
      <c r="E483" s="5">
        <v>1023</v>
      </c>
    </row>
    <row r="484" spans="1:5">
      <c r="A484" s="5">
        <v>66</v>
      </c>
      <c r="B484" s="5">
        <v>59</v>
      </c>
      <c r="D484" s="5">
        <v>58</v>
      </c>
      <c r="E484" s="5">
        <v>59</v>
      </c>
    </row>
    <row r="485" spans="1:5">
      <c r="A485" s="5">
        <v>1020</v>
      </c>
      <c r="B485" s="5">
        <v>993</v>
      </c>
      <c r="D485" s="5">
        <v>440</v>
      </c>
      <c r="E485" s="5">
        <v>993</v>
      </c>
    </row>
    <row r="486" spans="1:5">
      <c r="A486" s="5">
        <v>957</v>
      </c>
      <c r="B486" s="5">
        <v>937</v>
      </c>
      <c r="D486" s="5">
        <v>393</v>
      </c>
      <c r="E486" s="5">
        <v>937</v>
      </c>
    </row>
    <row r="487" spans="1:5">
      <c r="A487" s="5">
        <v>1407</v>
      </c>
      <c r="B487" s="5">
        <v>1271</v>
      </c>
      <c r="D487" s="5">
        <v>660</v>
      </c>
      <c r="E487" s="5">
        <v>1271</v>
      </c>
    </row>
    <row r="488" spans="1:5">
      <c r="A488" s="5">
        <v>975</v>
      </c>
      <c r="B488" s="5">
        <v>938</v>
      </c>
      <c r="D488" s="5">
        <v>432</v>
      </c>
      <c r="E488" s="5">
        <v>938</v>
      </c>
    </row>
    <row r="489" spans="1:5">
      <c r="A489" s="5">
        <v>951</v>
      </c>
      <c r="B489" s="5">
        <v>911</v>
      </c>
      <c r="D489" s="5">
        <v>431</v>
      </c>
      <c r="E489" s="5">
        <v>911</v>
      </c>
    </row>
    <row r="490" spans="1:5">
      <c r="A490" s="5">
        <v>956</v>
      </c>
      <c r="B490" s="5">
        <v>901</v>
      </c>
      <c r="D490" s="5">
        <v>437</v>
      </c>
      <c r="E490" s="5">
        <v>901</v>
      </c>
    </row>
    <row r="491" spans="1:5">
      <c r="A491" s="5">
        <v>753</v>
      </c>
      <c r="B491" s="5">
        <v>655</v>
      </c>
      <c r="D491" s="5">
        <v>220</v>
      </c>
      <c r="E491" s="5">
        <v>655</v>
      </c>
    </row>
    <row r="492" spans="1:5">
      <c r="A492" s="5">
        <v>1179</v>
      </c>
      <c r="B492" s="5">
        <v>1111</v>
      </c>
      <c r="D492" s="5">
        <v>699</v>
      </c>
      <c r="E492" s="5">
        <v>1111</v>
      </c>
    </row>
    <row r="493" spans="1:5">
      <c r="A493" s="5">
        <v>810</v>
      </c>
      <c r="B493" s="5">
        <v>756</v>
      </c>
      <c r="D493" s="5">
        <v>422</v>
      </c>
      <c r="E493" s="5">
        <v>756</v>
      </c>
    </row>
    <row r="494" spans="1:5">
      <c r="A494" s="5">
        <v>733</v>
      </c>
      <c r="B494" s="5">
        <v>708</v>
      </c>
      <c r="D494" s="5">
        <v>392</v>
      </c>
      <c r="E494" s="5">
        <v>708</v>
      </c>
    </row>
    <row r="495" spans="1:5">
      <c r="A495" s="5">
        <v>537</v>
      </c>
      <c r="B495" s="5">
        <v>508</v>
      </c>
      <c r="D495" s="5">
        <v>301</v>
      </c>
      <c r="E495" s="5">
        <v>508</v>
      </c>
    </row>
    <row r="496" spans="1:5">
      <c r="A496" s="5">
        <v>625</v>
      </c>
      <c r="B496" s="5">
        <v>572</v>
      </c>
      <c r="D496" s="5">
        <v>363</v>
      </c>
      <c r="E496" s="5">
        <v>572</v>
      </c>
    </row>
    <row r="497" spans="1:5">
      <c r="A497" s="5">
        <v>626</v>
      </c>
      <c r="B497" s="5">
        <v>574</v>
      </c>
      <c r="D497" s="5">
        <v>370</v>
      </c>
      <c r="E497" s="5">
        <v>574</v>
      </c>
    </row>
    <row r="498" spans="1:5">
      <c r="A498" s="5">
        <v>564</v>
      </c>
      <c r="B498" s="5">
        <v>524</v>
      </c>
      <c r="D498" s="5">
        <v>316</v>
      </c>
      <c r="E498" s="5">
        <v>524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40B0-CDBF-8946-85DE-B9B1105CC60A}">
  <dimension ref="A1:F19"/>
  <sheetViews>
    <sheetView zoomScale="113" workbookViewId="0">
      <selection activeCell="E19" sqref="E19"/>
    </sheetView>
  </sheetViews>
  <sheetFormatPr baseColWidth="10" defaultRowHeight="16"/>
  <cols>
    <col min="3" max="4" width="12.1640625" bestFit="1" customWidth="1"/>
  </cols>
  <sheetData>
    <row r="1" spans="1:6">
      <c r="C1" s="5" t="s">
        <v>44</v>
      </c>
      <c r="D1" s="5" t="s">
        <v>61</v>
      </c>
      <c r="E1" s="5" t="s">
        <v>50</v>
      </c>
      <c r="F1" s="5" t="s">
        <v>46</v>
      </c>
    </row>
    <row r="2" spans="1:6">
      <c r="A2" s="5">
        <v>1</v>
      </c>
      <c r="B2" s="5" t="s">
        <v>51</v>
      </c>
      <c r="C2" s="23">
        <f>'A|C D G'!P5</f>
        <v>144.9710434134121</v>
      </c>
      <c r="D2" s="5">
        <f>'A|C D G'!Q4</f>
        <v>778.3959980430817</v>
      </c>
      <c r="E2" s="5">
        <f>1-(1-F2)*(495/494)</f>
        <v>0.22531700755062745</v>
      </c>
      <c r="F2" s="5">
        <f>'A|C D G'!P4</f>
        <v>0.22688202369698987</v>
      </c>
    </row>
    <row r="3" spans="1:6">
      <c r="A3" s="5">
        <v>2</v>
      </c>
      <c r="B3" s="5" t="s">
        <v>53</v>
      </c>
      <c r="C3" s="23">
        <f>'C G'!G5</f>
        <v>7372.7722119629916</v>
      </c>
      <c r="D3" s="5">
        <f>'C G'!H4</f>
        <v>221.84155237852858</v>
      </c>
      <c r="E3" s="5">
        <f t="shared" ref="E3:E6" si="0">1-(1-F3)*(495/494)</f>
        <v>0.93707711540862282</v>
      </c>
      <c r="F3" s="5">
        <f>'C G'!G4</f>
        <v>0.9372042323471913</v>
      </c>
    </row>
    <row r="4" spans="1:6">
      <c r="A4" s="5">
        <v>3</v>
      </c>
      <c r="B4" s="5" t="s">
        <v>54</v>
      </c>
      <c r="C4" s="23">
        <f>'D|C G'!L6</f>
        <v>490.21145010495417</v>
      </c>
      <c r="D4" s="5">
        <f>'D|C G'!M5</f>
        <v>627.18689689966834</v>
      </c>
      <c r="E4" s="5">
        <f t="shared" si="0"/>
        <v>0.49705929559424011</v>
      </c>
      <c r="F4" s="5">
        <f>'D|C G'!L5</f>
        <v>0.49807533742132248</v>
      </c>
    </row>
    <row r="5" spans="1:6">
      <c r="A5" s="5">
        <v>4</v>
      </c>
      <c r="B5" s="5" t="s">
        <v>44</v>
      </c>
      <c r="C5" s="23">
        <f>'F|C D G'!P5</f>
        <v>166.29128644957484</v>
      </c>
      <c r="D5" s="5">
        <f>'F|C D G'!Q4</f>
        <v>765.72601129942996</v>
      </c>
      <c r="E5" s="5">
        <f t="shared" si="0"/>
        <v>0.25033086130570614</v>
      </c>
      <c r="F5" s="5">
        <f>'F|C D G'!P4</f>
        <v>0.2518453444141795</v>
      </c>
    </row>
    <row r="6" spans="1:6">
      <c r="A6" s="5">
        <v>5</v>
      </c>
      <c r="B6" s="5" t="s">
        <v>56</v>
      </c>
      <c r="C6" s="23">
        <f>'C G'!G12</f>
        <v>961.42441495955222</v>
      </c>
      <c r="D6" s="5">
        <f>'C G'!H11</f>
        <v>515.75845372017557</v>
      </c>
      <c r="E6" s="5">
        <f t="shared" si="0"/>
        <v>0.65989302164224273</v>
      </c>
      <c r="F6" s="5">
        <f>'C G'!G11</f>
        <v>0.66058010644700593</v>
      </c>
    </row>
    <row r="7" spans="1:6">
      <c r="A7" s="5">
        <v>6</v>
      </c>
      <c r="B7" s="5" t="s">
        <v>81</v>
      </c>
      <c r="C7" s="23">
        <f>'A|C D G'!P12</f>
        <v>4274.6540088465981</v>
      </c>
      <c r="D7" s="5">
        <f>'A|C D G'!Q11</f>
        <v>206.91955453415522</v>
      </c>
      <c r="E7" s="5">
        <f>1-(1-F7)*(495/493)</f>
        <v>0.94525733927317812</v>
      </c>
      <c r="F7" s="5">
        <f>'A|C D G'!P11</f>
        <v>0.94547852174076119</v>
      </c>
    </row>
    <row r="8" spans="1:6">
      <c r="A8" s="5">
        <v>7</v>
      </c>
      <c r="B8" s="5" t="s">
        <v>82</v>
      </c>
      <c r="C8" s="23">
        <f>'A|C D G'!P19</f>
        <v>322.91854925695236</v>
      </c>
      <c r="D8" s="5">
        <f>'A|C D G'!Q18</f>
        <v>583.05614929232684</v>
      </c>
      <c r="E8" s="5">
        <f t="shared" ref="E8:E14" si="1">1-(1-F8)*(495/493)</f>
        <v>0.56534608799982278</v>
      </c>
      <c r="F8" s="5">
        <f>'A|C D G'!P18</f>
        <v>0.56710226542204567</v>
      </c>
    </row>
    <row r="9" spans="1:6">
      <c r="A9" s="5">
        <v>8</v>
      </c>
      <c r="B9" s="46" t="s">
        <v>83</v>
      </c>
      <c r="C9" s="26">
        <f>'A|C D G'!P26</f>
        <v>543.85366459959721</v>
      </c>
      <c r="D9" s="46">
        <f>'A|C D G'!Q25</f>
        <v>494.89771619218914</v>
      </c>
      <c r="E9" s="5">
        <f t="shared" si="1"/>
        <v>0.68684905114549377</v>
      </c>
      <c r="F9" s="46">
        <f>'A|C D G'!P25</f>
        <v>0.68811430750450187</v>
      </c>
    </row>
    <row r="10" spans="1:6">
      <c r="A10" s="5">
        <v>9</v>
      </c>
      <c r="B10" s="5" t="s">
        <v>87</v>
      </c>
      <c r="C10" s="23">
        <f>'D|C G'!L13</f>
        <v>4010.2060344431725</v>
      </c>
      <c r="D10" s="5">
        <f>'D|C G'!M12</f>
        <v>213.25015513490885</v>
      </c>
      <c r="E10" s="5">
        <f t="shared" si="1"/>
        <v>0.94185645003499152</v>
      </c>
      <c r="F10" s="5">
        <f>'D|C G'!L12</f>
        <v>0.94209137346919358</v>
      </c>
    </row>
    <row r="11" spans="1:6">
      <c r="A11" s="5">
        <v>10</v>
      </c>
      <c r="B11" s="5" t="s">
        <v>86</v>
      </c>
      <c r="C11" s="23">
        <f>'D|C G'!L20</f>
        <v>720.62689305923072</v>
      </c>
      <c r="D11" s="5">
        <f>'D|C G'!M19</f>
        <v>447.38812797949294</v>
      </c>
      <c r="E11" s="5">
        <f t="shared" si="1"/>
        <v>0.74408735629602418</v>
      </c>
      <c r="F11" s="5">
        <f>'D|C G'!L19</f>
        <v>0.74512134677563624</v>
      </c>
    </row>
    <row r="12" spans="1:6">
      <c r="A12" s="5">
        <v>11</v>
      </c>
      <c r="B12" s="5" t="s">
        <v>88</v>
      </c>
      <c r="C12" s="23">
        <f>'F|C D G'!P12</f>
        <v>4669.0014871863787</v>
      </c>
      <c r="D12" s="5">
        <f>'F|C D G'!Q11</f>
        <v>198.4459634390804</v>
      </c>
      <c r="E12" s="5">
        <f t="shared" si="1"/>
        <v>0.94964908450436281</v>
      </c>
      <c r="F12" s="5">
        <f>'F|C D G'!P11</f>
        <v>0.94985252254676944</v>
      </c>
    </row>
    <row r="13" spans="1:6">
      <c r="A13" s="5">
        <v>12</v>
      </c>
      <c r="B13" s="5" t="s">
        <v>84</v>
      </c>
      <c r="C13" s="23">
        <f>'F|C D G'!P19</f>
        <v>328.06877261497135</v>
      </c>
      <c r="D13" s="5">
        <f>'F|C D G'!Q18</f>
        <v>580.43711652731633</v>
      </c>
      <c r="E13" s="5">
        <f t="shared" si="1"/>
        <v>0.5692421659576441</v>
      </c>
      <c r="F13" s="5">
        <f>'F|C D G'!P18</f>
        <v>0.57098260165074444</v>
      </c>
    </row>
    <row r="14" spans="1:6">
      <c r="A14" s="5">
        <v>13</v>
      </c>
      <c r="B14" s="46" t="s">
        <v>85</v>
      </c>
      <c r="C14" s="26">
        <f>'F|C D G'!P26</f>
        <v>481.90169204338031</v>
      </c>
      <c r="D14" s="26">
        <f>'F|C D G'!Q25</f>
        <v>515.51429470178027</v>
      </c>
      <c r="E14" s="5">
        <f t="shared" si="1"/>
        <v>0.66021495734628255</v>
      </c>
      <c r="F14" s="26">
        <f>'F|C D G'!P25</f>
        <v>0.66158782620548939</v>
      </c>
    </row>
    <row r="15" spans="1:6">
      <c r="A15" s="5">
        <v>14</v>
      </c>
      <c r="B15" s="46" t="s">
        <v>77</v>
      </c>
      <c r="C15" s="23">
        <f>'CD|A F'!L5</f>
        <v>3063.538010859324</v>
      </c>
      <c r="D15" s="23">
        <f>'CD|A F'!M4</f>
        <v>199.96080338909798</v>
      </c>
      <c r="E15" s="5">
        <f>1-(1-F15)*(495/492)</f>
        <v>0.94887744173892186</v>
      </c>
      <c r="F15" s="23">
        <f>'CD|A F'!L4</f>
        <v>0.94918727542535264</v>
      </c>
    </row>
    <row r="16" spans="1:6">
      <c r="A16" s="5">
        <v>15</v>
      </c>
      <c r="B16" s="46" t="s">
        <v>78</v>
      </c>
      <c r="C16" s="23">
        <f>'CD|A F'!L12</f>
        <v>3348.3422878311062</v>
      </c>
      <c r="D16" s="23">
        <f>'CD|A F'!M11</f>
        <v>191.68235635406813</v>
      </c>
      <c r="E16" s="5">
        <f t="shared" ref="E16:E18" si="2">1-(1-F16)*(495/492)</f>
        <v>0.95302280174353715</v>
      </c>
      <c r="F16" s="23">
        <f>'CD|A F'!L11</f>
        <v>0.95330751203600061</v>
      </c>
    </row>
    <row r="17" spans="1:6">
      <c r="A17" s="5">
        <v>16</v>
      </c>
      <c r="B17" s="46" t="s">
        <v>79</v>
      </c>
      <c r="C17" s="23">
        <f>'DG|A F'!K5</f>
        <v>720.62689305923072</v>
      </c>
      <c r="D17" s="23">
        <f>'DG|A F'!L4</f>
        <v>447.38812797949294</v>
      </c>
      <c r="E17" s="5">
        <f t="shared" si="2"/>
        <v>0.74356720864621939</v>
      </c>
      <c r="F17" s="23">
        <f>'DG|A F'!K4</f>
        <v>0.74512134677563624</v>
      </c>
    </row>
    <row r="18" spans="1:6">
      <c r="A18" s="5">
        <v>17</v>
      </c>
      <c r="B18" s="46" t="s">
        <v>80</v>
      </c>
      <c r="C18" s="23">
        <f>'DG|A F'!K12</f>
        <v>480.73826071247652</v>
      </c>
      <c r="D18" s="23">
        <f>'DG|A F'!L11</f>
        <v>447.39263880999863</v>
      </c>
      <c r="E18" s="5">
        <f t="shared" si="2"/>
        <v>0.74408219574612411</v>
      </c>
      <c r="F18" s="23">
        <f>'DG|A F'!K11</f>
        <v>0.7456332127416021</v>
      </c>
    </row>
    <row r="19" spans="1:6">
      <c r="A19" s="5">
        <v>18</v>
      </c>
      <c r="B19" s="54" t="s">
        <v>62</v>
      </c>
      <c r="C19" s="55">
        <f>Main!U6</f>
        <v>37291.387626099284</v>
      </c>
      <c r="D19" s="55">
        <f>Main!V5</f>
        <v>32.199911633136992</v>
      </c>
      <c r="E19" s="54">
        <f>1-(1-F19)*(495/485)</f>
        <v>0.99867433987762189</v>
      </c>
      <c r="F19" s="55">
        <f>Main!U5</f>
        <v>0.99870112089019514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7F8A3-F0FB-EE41-8BBC-48A17E908B27}">
  <dimension ref="A1:AH498"/>
  <sheetViews>
    <sheetView zoomScale="75" workbookViewId="0">
      <selection activeCell="F2" sqref="F2"/>
    </sheetView>
  </sheetViews>
  <sheetFormatPr baseColWidth="10" defaultRowHeight="16"/>
  <cols>
    <col min="2" max="2" width="12.33203125" customWidth="1"/>
    <col min="3" max="3" width="13" customWidth="1"/>
  </cols>
  <sheetData>
    <row r="1" spans="1:34">
      <c r="B1" s="5" t="s">
        <v>9</v>
      </c>
      <c r="C1" s="5" t="s">
        <v>107</v>
      </c>
      <c r="D1" s="5" t="s">
        <v>45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T1" s="5" t="s">
        <v>9</v>
      </c>
      <c r="U1" s="5" t="s">
        <v>107</v>
      </c>
      <c r="W1" s="5" t="s">
        <v>97</v>
      </c>
      <c r="Z1" s="5" t="s">
        <v>96</v>
      </c>
    </row>
    <row r="2" spans="1:34">
      <c r="A2" s="5">
        <v>1</v>
      </c>
      <c r="B2" s="5">
        <v>79</v>
      </c>
      <c r="C2" s="5">
        <v>109</v>
      </c>
      <c r="D2" s="23">
        <f>$L$3+$K$3*B2</f>
        <v>708.69421587354032</v>
      </c>
      <c r="E2" s="23">
        <f>C2-D2</f>
        <v>-599.69421587354032</v>
      </c>
      <c r="F2" s="23">
        <f>ABS(E2)</f>
        <v>599.69421587354032</v>
      </c>
      <c r="G2" s="5">
        <f>RANK(F2,F2:F497,1)</f>
        <v>413</v>
      </c>
      <c r="H2" s="5">
        <f>G2-A2</f>
        <v>412</v>
      </c>
      <c r="I2" s="5">
        <f>H2^2</f>
        <v>169744</v>
      </c>
      <c r="T2" s="57">
        <v>0</v>
      </c>
      <c r="U2" s="57">
        <v>15</v>
      </c>
      <c r="W2" s="5">
        <v>0</v>
      </c>
      <c r="X2" s="5">
        <v>15</v>
      </c>
      <c r="Z2" s="5">
        <v>153</v>
      </c>
      <c r="AA2" s="5">
        <v>257</v>
      </c>
      <c r="AD2" s="5" t="s">
        <v>97</v>
      </c>
      <c r="AG2" s="5" t="s">
        <v>96</v>
      </c>
    </row>
    <row r="3" spans="1:34">
      <c r="A3" s="5">
        <v>2</v>
      </c>
      <c r="B3" s="5">
        <v>130</v>
      </c>
      <c r="C3" s="5">
        <v>1361</v>
      </c>
      <c r="D3" s="23">
        <f t="shared" ref="D3:D66" si="0">$L$3+$K$3*B3</f>
        <v>757.10705298355413</v>
      </c>
      <c r="E3" s="23">
        <f t="shared" ref="E3:E66" si="1">C3-D3</f>
        <v>603.89294701644587</v>
      </c>
      <c r="F3" s="23">
        <f t="shared" ref="F3:F66" si="2">ABS(E3)</f>
        <v>603.89294701644587</v>
      </c>
      <c r="G3" s="5">
        <f t="shared" ref="G3:G66" si="3">RANK(F3,F3:F498,1)</f>
        <v>414</v>
      </c>
      <c r="H3" s="5">
        <f t="shared" ref="H3:H66" si="4">G3-A3</f>
        <v>412</v>
      </c>
      <c r="I3" s="5">
        <f t="shared" ref="I3:I66" si="5">H3^2</f>
        <v>169744</v>
      </c>
      <c r="K3" s="37">
        <f t="array" ref="K3:L7">LINEST(C2:C497,B2:B497,TRUE,TRUE)</f>
        <v>0.94927131588262303</v>
      </c>
      <c r="L3" s="39">
        <v>633.70178191881314</v>
      </c>
      <c r="T3" s="57">
        <v>0</v>
      </c>
      <c r="U3" s="57">
        <v>17</v>
      </c>
      <c r="W3" s="5">
        <v>0</v>
      </c>
      <c r="X3" s="5">
        <v>17</v>
      </c>
      <c r="Z3" s="5">
        <v>154</v>
      </c>
      <c r="AA3" s="5">
        <v>430</v>
      </c>
      <c r="AD3" s="37">
        <f t="array" ref="AD3:AE7">LINEST(X2:X166,W2:W166,TRUE,TRUE)</f>
        <v>4.7175817452187809</v>
      </c>
      <c r="AE3" s="39">
        <v>274.37856071917167</v>
      </c>
      <c r="AG3" s="37">
        <f t="array" ref="AG3:AH7">LINEST(AA2:AA166,Z2:Z166,FALSE,TRUE)</f>
        <v>1.5967315585505526</v>
      </c>
      <c r="AH3" s="39">
        <v>0</v>
      </c>
    </row>
    <row r="4" spans="1:34">
      <c r="A4" s="5">
        <v>3</v>
      </c>
      <c r="B4" s="5">
        <v>66</v>
      </c>
      <c r="C4" s="5">
        <v>113</v>
      </c>
      <c r="D4" s="23">
        <f t="shared" si="0"/>
        <v>696.35368876706627</v>
      </c>
      <c r="E4" s="23">
        <f t="shared" si="1"/>
        <v>-583.35368876706627</v>
      </c>
      <c r="F4" s="23">
        <f t="shared" si="2"/>
        <v>583.35368876706627</v>
      </c>
      <c r="G4" s="5">
        <f t="shared" si="3"/>
        <v>400</v>
      </c>
      <c r="H4" s="5">
        <f t="shared" si="4"/>
        <v>397</v>
      </c>
      <c r="I4" s="5">
        <f t="shared" si="5"/>
        <v>157609</v>
      </c>
      <c r="K4" s="31">
        <v>0.11509921229016876</v>
      </c>
      <c r="L4" s="32">
        <v>42.581103739999136</v>
      </c>
      <c r="T4" s="57">
        <v>0</v>
      </c>
      <c r="U4" s="57">
        <v>37</v>
      </c>
      <c r="W4" s="5">
        <v>0</v>
      </c>
      <c r="X4" s="5">
        <v>37</v>
      </c>
      <c r="Z4" s="5">
        <v>154</v>
      </c>
      <c r="AA4" s="5">
        <v>930</v>
      </c>
      <c r="AD4" s="31">
        <v>1.2520218075599625</v>
      </c>
      <c r="AE4" s="32">
        <v>55.37835459462692</v>
      </c>
      <c r="AG4" s="31">
        <v>0.18163506829343004</v>
      </c>
      <c r="AH4" s="32" t="e">
        <v>#N/A</v>
      </c>
    </row>
    <row r="5" spans="1:34">
      <c r="A5" s="5">
        <v>4</v>
      </c>
      <c r="B5" s="5">
        <v>1572</v>
      </c>
      <c r="C5" s="5">
        <v>790</v>
      </c>
      <c r="D5" s="23">
        <f t="shared" si="0"/>
        <v>2125.9562904862964</v>
      </c>
      <c r="E5" s="23">
        <f t="shared" si="1"/>
        <v>-1335.9562904862964</v>
      </c>
      <c r="F5" s="23">
        <f t="shared" si="2"/>
        <v>1335.9562904862964</v>
      </c>
      <c r="G5" s="5">
        <f t="shared" si="3"/>
        <v>464</v>
      </c>
      <c r="H5" s="5">
        <f t="shared" si="4"/>
        <v>460</v>
      </c>
      <c r="I5" s="5">
        <f t="shared" si="5"/>
        <v>211600</v>
      </c>
      <c r="K5" s="31">
        <v>0.12102757091953398</v>
      </c>
      <c r="L5" s="32">
        <v>829.9756192258177</v>
      </c>
      <c r="T5" s="57">
        <v>0</v>
      </c>
      <c r="U5" s="57">
        <v>25</v>
      </c>
      <c r="W5" s="5">
        <v>0</v>
      </c>
      <c r="X5" s="5">
        <v>25</v>
      </c>
      <c r="Z5" s="5">
        <v>154</v>
      </c>
      <c r="AA5" s="5">
        <v>683</v>
      </c>
      <c r="AD5" s="31">
        <v>8.0123006020564491E-2</v>
      </c>
      <c r="AE5" s="32">
        <v>348.72529967132277</v>
      </c>
      <c r="AG5" s="31">
        <v>0.32029042445409772</v>
      </c>
      <c r="AH5" s="32">
        <v>1470.7965125412536</v>
      </c>
    </row>
    <row r="6" spans="1:34">
      <c r="A6" s="5">
        <v>5</v>
      </c>
      <c r="B6" s="5">
        <v>325</v>
      </c>
      <c r="C6" s="5">
        <v>410</v>
      </c>
      <c r="D6" s="23">
        <f t="shared" si="0"/>
        <v>942.21495958066566</v>
      </c>
      <c r="E6" s="23">
        <f t="shared" si="1"/>
        <v>-532.21495958066566</v>
      </c>
      <c r="F6" s="23">
        <f t="shared" si="2"/>
        <v>532.21495958066566</v>
      </c>
      <c r="G6" s="5">
        <f t="shared" si="3"/>
        <v>373</v>
      </c>
      <c r="H6" s="5">
        <f t="shared" si="4"/>
        <v>368</v>
      </c>
      <c r="I6" s="5">
        <f t="shared" si="5"/>
        <v>135424</v>
      </c>
      <c r="K6" s="31">
        <v>68.019903760572333</v>
      </c>
      <c r="L6" s="32">
        <v>494</v>
      </c>
      <c r="T6" s="57">
        <v>0</v>
      </c>
      <c r="U6" s="57">
        <v>9</v>
      </c>
      <c r="W6" s="5">
        <v>0</v>
      </c>
      <c r="X6" s="5">
        <v>9</v>
      </c>
      <c r="Z6" s="5">
        <v>154</v>
      </c>
      <c r="AA6" s="5">
        <v>2190</v>
      </c>
      <c r="AD6" s="31">
        <v>14.19760475240669</v>
      </c>
      <c r="AE6" s="32">
        <v>163</v>
      </c>
      <c r="AG6" s="31">
        <v>77.279519812980354</v>
      </c>
      <c r="AH6" s="32">
        <v>164</v>
      </c>
    </row>
    <row r="7" spans="1:34">
      <c r="A7" s="5">
        <v>6</v>
      </c>
      <c r="B7" s="5">
        <v>152</v>
      </c>
      <c r="C7" s="5">
        <v>1073</v>
      </c>
      <c r="D7" s="23">
        <f t="shared" si="0"/>
        <v>777.99102193297188</v>
      </c>
      <c r="E7" s="23">
        <f t="shared" si="1"/>
        <v>295.00897806702812</v>
      </c>
      <c r="F7" s="23">
        <f t="shared" si="2"/>
        <v>295.00897806702812</v>
      </c>
      <c r="G7" s="5">
        <f t="shared" si="3"/>
        <v>204</v>
      </c>
      <c r="H7" s="5">
        <f t="shared" si="4"/>
        <v>198</v>
      </c>
      <c r="I7" s="5">
        <f t="shared" si="5"/>
        <v>39204</v>
      </c>
      <c r="K7" s="33">
        <v>46856158.83375442</v>
      </c>
      <c r="L7" s="35">
        <v>340296607.08358407</v>
      </c>
      <c r="T7" s="57">
        <v>1</v>
      </c>
      <c r="U7" s="57">
        <v>254</v>
      </c>
      <c r="W7" s="5">
        <v>1</v>
      </c>
      <c r="X7" s="5">
        <v>254</v>
      </c>
      <c r="Z7" s="5">
        <v>155</v>
      </c>
      <c r="AA7" s="5">
        <v>237</v>
      </c>
      <c r="AD7" s="33">
        <v>1726561.2672920264</v>
      </c>
      <c r="AE7" s="35">
        <v>19822321.544829182</v>
      </c>
      <c r="AG7" s="33">
        <v>167174332.46622372</v>
      </c>
      <c r="AH7" s="35">
        <v>354771750.53377628</v>
      </c>
    </row>
    <row r="8" spans="1:34">
      <c r="A8" s="5">
        <v>7</v>
      </c>
      <c r="B8" s="5">
        <v>249</v>
      </c>
      <c r="C8" s="5">
        <v>265</v>
      </c>
      <c r="D8" s="23">
        <f t="shared" si="0"/>
        <v>870.07033957358624</v>
      </c>
      <c r="E8" s="23">
        <f t="shared" si="1"/>
        <v>-605.07033957358624</v>
      </c>
      <c r="F8" s="23">
        <f t="shared" si="2"/>
        <v>605.07033957358624</v>
      </c>
      <c r="G8" s="5">
        <f t="shared" si="3"/>
        <v>413</v>
      </c>
      <c r="H8" s="5">
        <f t="shared" si="4"/>
        <v>406</v>
      </c>
      <c r="I8" s="5">
        <f t="shared" si="5"/>
        <v>164836</v>
      </c>
      <c r="T8" s="57">
        <v>2</v>
      </c>
      <c r="U8" s="57">
        <v>142</v>
      </c>
      <c r="W8" s="5">
        <v>2</v>
      </c>
      <c r="X8" s="5">
        <v>142</v>
      </c>
      <c r="Z8" s="5">
        <v>155</v>
      </c>
      <c r="AA8" s="5">
        <v>484</v>
      </c>
    </row>
    <row r="9" spans="1:34">
      <c r="A9" s="5">
        <v>8</v>
      </c>
      <c r="B9" s="5">
        <v>325</v>
      </c>
      <c r="C9" s="5">
        <v>232</v>
      </c>
      <c r="D9" s="23">
        <f t="shared" si="0"/>
        <v>942.21495958066566</v>
      </c>
      <c r="E9" s="23">
        <f t="shared" si="1"/>
        <v>-710.21495958066566</v>
      </c>
      <c r="F9" s="23">
        <f t="shared" si="2"/>
        <v>710.21495958066566</v>
      </c>
      <c r="G9" s="5">
        <f t="shared" si="3"/>
        <v>434</v>
      </c>
      <c r="H9" s="5">
        <f t="shared" si="4"/>
        <v>426</v>
      </c>
      <c r="I9" s="5">
        <f t="shared" si="5"/>
        <v>181476</v>
      </c>
      <c r="T9" s="57">
        <v>2</v>
      </c>
      <c r="U9" s="57">
        <v>398</v>
      </c>
      <c r="W9" s="5">
        <v>2</v>
      </c>
      <c r="X9" s="5">
        <v>398</v>
      </c>
      <c r="Z9" s="5">
        <v>155</v>
      </c>
      <c r="AA9" s="5">
        <v>587</v>
      </c>
    </row>
    <row r="10" spans="1:34">
      <c r="A10" s="5">
        <v>9</v>
      </c>
      <c r="B10" s="5">
        <v>161</v>
      </c>
      <c r="C10" s="5">
        <v>1407</v>
      </c>
      <c r="D10" s="23">
        <f t="shared" si="0"/>
        <v>786.53446377591547</v>
      </c>
      <c r="E10" s="23">
        <f t="shared" si="1"/>
        <v>620.46553622408453</v>
      </c>
      <c r="F10" s="23">
        <f t="shared" si="2"/>
        <v>620.46553622408453</v>
      </c>
      <c r="G10" s="5">
        <f t="shared" si="3"/>
        <v>420</v>
      </c>
      <c r="H10" s="5">
        <f t="shared" si="4"/>
        <v>411</v>
      </c>
      <c r="I10" s="5">
        <f t="shared" si="5"/>
        <v>168921</v>
      </c>
      <c r="T10" s="57">
        <v>3</v>
      </c>
      <c r="U10" s="57">
        <v>223</v>
      </c>
      <c r="W10" s="5">
        <v>3</v>
      </c>
      <c r="X10" s="5">
        <v>223</v>
      </c>
      <c r="Z10" s="5">
        <v>156</v>
      </c>
      <c r="AA10" s="5">
        <v>509</v>
      </c>
      <c r="AD10" s="23" t="s">
        <v>98</v>
      </c>
      <c r="AE10" s="23">
        <f>AH7/AE7</f>
        <v>17.89758831887789</v>
      </c>
    </row>
    <row r="11" spans="1:34">
      <c r="A11" s="5">
        <v>10</v>
      </c>
      <c r="B11" s="5">
        <v>113</v>
      </c>
      <c r="C11" s="5">
        <v>183</v>
      </c>
      <c r="D11" s="23">
        <f t="shared" si="0"/>
        <v>740.96944061354952</v>
      </c>
      <c r="E11" s="23">
        <f t="shared" si="1"/>
        <v>-557.96944061354952</v>
      </c>
      <c r="F11" s="23">
        <f t="shared" si="2"/>
        <v>557.96944061354952</v>
      </c>
      <c r="G11" s="5">
        <f t="shared" si="3"/>
        <v>389</v>
      </c>
      <c r="H11" s="5">
        <f t="shared" si="4"/>
        <v>379</v>
      </c>
      <c r="I11" s="5">
        <f t="shared" si="5"/>
        <v>143641</v>
      </c>
      <c r="T11" s="57">
        <v>3</v>
      </c>
      <c r="U11" s="57">
        <v>205</v>
      </c>
      <c r="W11" s="5">
        <v>3</v>
      </c>
      <c r="X11" s="5">
        <v>205</v>
      </c>
      <c r="Z11" s="5">
        <v>159</v>
      </c>
      <c r="AA11" s="5">
        <v>1029</v>
      </c>
      <c r="AD11" s="23" t="s">
        <v>99</v>
      </c>
      <c r="AE11" s="23">
        <f>_xlfn.F.INV(1-0.05, 163,163)</f>
        <v>1.2948863189222855</v>
      </c>
      <c r="AF11" s="23" t="s">
        <v>100</v>
      </c>
      <c r="AG11" s="73" t="s">
        <v>101</v>
      </c>
      <c r="AH11" s="75"/>
    </row>
    <row r="12" spans="1:34">
      <c r="A12" s="5">
        <v>11</v>
      </c>
      <c r="B12" s="5">
        <v>233</v>
      </c>
      <c r="C12" s="5">
        <v>4100</v>
      </c>
      <c r="D12" s="23">
        <f t="shared" si="0"/>
        <v>854.88199851946433</v>
      </c>
      <c r="E12" s="23">
        <f t="shared" si="1"/>
        <v>3245.1180014805359</v>
      </c>
      <c r="F12" s="23">
        <f t="shared" si="2"/>
        <v>3245.1180014805359</v>
      </c>
      <c r="G12" s="5">
        <f t="shared" si="3"/>
        <v>482</v>
      </c>
      <c r="H12" s="5">
        <f t="shared" si="4"/>
        <v>471</v>
      </c>
      <c r="I12" s="5">
        <f t="shared" si="5"/>
        <v>221841</v>
      </c>
      <c r="T12" s="57">
        <v>3</v>
      </c>
      <c r="U12" s="57">
        <v>144</v>
      </c>
      <c r="W12" s="5">
        <v>3</v>
      </c>
      <c r="X12" s="5">
        <v>144</v>
      </c>
      <c r="Z12" s="5">
        <v>160</v>
      </c>
      <c r="AA12" s="5">
        <v>1002</v>
      </c>
    </row>
    <row r="13" spans="1:34">
      <c r="A13" s="5">
        <v>12</v>
      </c>
      <c r="B13" s="5">
        <v>88</v>
      </c>
      <c r="C13" s="5">
        <v>127</v>
      </c>
      <c r="D13" s="23">
        <f t="shared" si="0"/>
        <v>717.23765771648391</v>
      </c>
      <c r="E13" s="23">
        <f t="shared" si="1"/>
        <v>-590.23765771648391</v>
      </c>
      <c r="F13" s="23">
        <f t="shared" si="2"/>
        <v>590.23765771648391</v>
      </c>
      <c r="G13" s="5">
        <f t="shared" si="3"/>
        <v>402</v>
      </c>
      <c r="H13" s="5">
        <f t="shared" si="4"/>
        <v>390</v>
      </c>
      <c r="I13" s="5">
        <f t="shared" si="5"/>
        <v>152100</v>
      </c>
      <c r="T13" s="57">
        <v>4</v>
      </c>
      <c r="U13" s="57">
        <v>319</v>
      </c>
      <c r="W13" s="5">
        <v>4</v>
      </c>
      <c r="X13" s="5">
        <v>319</v>
      </c>
      <c r="Z13" s="5">
        <v>161</v>
      </c>
      <c r="AA13" s="5">
        <v>1407</v>
      </c>
    </row>
    <row r="14" spans="1:34">
      <c r="A14" s="5">
        <v>13</v>
      </c>
      <c r="B14" s="5">
        <v>90</v>
      </c>
      <c r="C14" s="5">
        <v>115</v>
      </c>
      <c r="D14" s="23">
        <f t="shared" si="0"/>
        <v>719.13620034824919</v>
      </c>
      <c r="E14" s="23">
        <f t="shared" si="1"/>
        <v>-604.13620034824919</v>
      </c>
      <c r="F14" s="23">
        <f t="shared" si="2"/>
        <v>604.13620034824919</v>
      </c>
      <c r="G14" s="5">
        <f t="shared" si="3"/>
        <v>409</v>
      </c>
      <c r="H14" s="5">
        <f t="shared" si="4"/>
        <v>396</v>
      </c>
      <c r="I14" s="5">
        <f t="shared" si="5"/>
        <v>156816</v>
      </c>
      <c r="T14" s="57">
        <v>4</v>
      </c>
      <c r="U14" s="57">
        <v>192</v>
      </c>
      <c r="W14" s="5">
        <v>4</v>
      </c>
      <c r="X14" s="5">
        <v>192</v>
      </c>
      <c r="Z14" s="5">
        <v>161</v>
      </c>
      <c r="AA14" s="5">
        <v>727</v>
      </c>
    </row>
    <row r="15" spans="1:34">
      <c r="A15" s="5">
        <v>14</v>
      </c>
      <c r="B15" s="5">
        <v>137</v>
      </c>
      <c r="C15" s="5">
        <v>134</v>
      </c>
      <c r="D15" s="23">
        <f t="shared" si="0"/>
        <v>763.75195219473244</v>
      </c>
      <c r="E15" s="23">
        <f t="shared" si="1"/>
        <v>-629.75195219473244</v>
      </c>
      <c r="F15" s="23">
        <f t="shared" si="2"/>
        <v>629.75195219473244</v>
      </c>
      <c r="G15" s="5">
        <f t="shared" si="3"/>
        <v>420</v>
      </c>
      <c r="H15" s="5">
        <f t="shared" si="4"/>
        <v>406</v>
      </c>
      <c r="I15" s="5">
        <f t="shared" si="5"/>
        <v>164836</v>
      </c>
      <c r="K15" s="5" t="s">
        <v>94</v>
      </c>
      <c r="L15" s="23">
        <f>(6*I498)/(496^3-496)</f>
        <v>1.9369825994087693</v>
      </c>
      <c r="T15" s="57">
        <v>4</v>
      </c>
      <c r="U15" s="57">
        <v>203</v>
      </c>
      <c r="W15" s="5">
        <v>4</v>
      </c>
      <c r="X15" s="5">
        <v>203</v>
      </c>
      <c r="Z15" s="5">
        <v>162</v>
      </c>
      <c r="AA15" s="5">
        <v>861</v>
      </c>
    </row>
    <row r="16" spans="1:34">
      <c r="A16" s="5">
        <v>15</v>
      </c>
      <c r="B16" s="5">
        <v>577</v>
      </c>
      <c r="C16" s="5">
        <v>337</v>
      </c>
      <c r="D16" s="23">
        <f t="shared" si="0"/>
        <v>1181.4313311830865</v>
      </c>
      <c r="E16" s="23">
        <f t="shared" si="1"/>
        <v>-844.43133118308651</v>
      </c>
      <c r="F16" s="23">
        <f t="shared" si="2"/>
        <v>844.43133118308651</v>
      </c>
      <c r="G16" s="5">
        <f t="shared" si="3"/>
        <v>439</v>
      </c>
      <c r="H16" s="5">
        <f t="shared" si="4"/>
        <v>424</v>
      </c>
      <c r="I16" s="5">
        <f t="shared" si="5"/>
        <v>179776</v>
      </c>
      <c r="K16" s="5" t="s">
        <v>95</v>
      </c>
      <c r="L16" s="23" t="s">
        <v>138</v>
      </c>
      <c r="T16" s="57">
        <v>4</v>
      </c>
      <c r="U16" s="57">
        <v>184</v>
      </c>
      <c r="W16" s="5">
        <v>4</v>
      </c>
      <c r="X16" s="5">
        <v>184</v>
      </c>
      <c r="Z16" s="5">
        <v>163</v>
      </c>
      <c r="AA16" s="5">
        <v>4754</v>
      </c>
    </row>
    <row r="17" spans="1:27">
      <c r="A17" s="5">
        <v>16</v>
      </c>
      <c r="B17" s="5">
        <v>86</v>
      </c>
      <c r="C17" s="5">
        <v>1209</v>
      </c>
      <c r="D17" s="23">
        <f t="shared" si="0"/>
        <v>715.33911508471874</v>
      </c>
      <c r="E17" s="23">
        <f t="shared" si="1"/>
        <v>493.66088491528126</v>
      </c>
      <c r="F17" s="23">
        <f t="shared" si="2"/>
        <v>493.66088491528126</v>
      </c>
      <c r="G17" s="5">
        <f t="shared" si="3"/>
        <v>346</v>
      </c>
      <c r="H17" s="5">
        <f t="shared" si="4"/>
        <v>330</v>
      </c>
      <c r="I17" s="5">
        <f t="shared" si="5"/>
        <v>108900</v>
      </c>
      <c r="T17" s="57">
        <v>5</v>
      </c>
      <c r="U17" s="57">
        <v>63</v>
      </c>
      <c r="W17" s="5">
        <v>5</v>
      </c>
      <c r="X17" s="5">
        <v>63</v>
      </c>
      <c r="Z17" s="5">
        <v>163</v>
      </c>
      <c r="AA17" s="5">
        <v>620</v>
      </c>
    </row>
    <row r="18" spans="1:27">
      <c r="A18" s="5">
        <v>17</v>
      </c>
      <c r="B18" s="5">
        <v>40</v>
      </c>
      <c r="C18" s="5">
        <v>123</v>
      </c>
      <c r="D18" s="23">
        <f t="shared" si="0"/>
        <v>671.67263455411808</v>
      </c>
      <c r="E18" s="23">
        <f t="shared" si="1"/>
        <v>-548.67263455411808</v>
      </c>
      <c r="F18" s="23">
        <f t="shared" si="2"/>
        <v>548.67263455411808</v>
      </c>
      <c r="G18" s="5">
        <f t="shared" si="3"/>
        <v>380</v>
      </c>
      <c r="H18" s="5">
        <f t="shared" si="4"/>
        <v>363</v>
      </c>
      <c r="I18" s="5">
        <f t="shared" si="5"/>
        <v>131769</v>
      </c>
      <c r="T18" s="57">
        <v>6</v>
      </c>
      <c r="U18" s="57">
        <v>257</v>
      </c>
      <c r="W18" s="5">
        <v>6</v>
      </c>
      <c r="X18" s="5">
        <v>257</v>
      </c>
      <c r="Z18" s="5">
        <v>164</v>
      </c>
      <c r="AA18" s="5">
        <v>204</v>
      </c>
    </row>
    <row r="19" spans="1:27">
      <c r="A19" s="5">
        <v>18</v>
      </c>
      <c r="B19" s="5">
        <v>678</v>
      </c>
      <c r="C19" s="5">
        <v>1103</v>
      </c>
      <c r="D19" s="23">
        <f t="shared" si="0"/>
        <v>1277.3077340872314</v>
      </c>
      <c r="E19" s="23">
        <f t="shared" si="1"/>
        <v>-174.30773408723144</v>
      </c>
      <c r="F19" s="23">
        <f t="shared" si="2"/>
        <v>174.30773408723144</v>
      </c>
      <c r="G19" s="5">
        <f t="shared" si="3"/>
        <v>104</v>
      </c>
      <c r="H19" s="5">
        <f t="shared" si="4"/>
        <v>86</v>
      </c>
      <c r="I19" s="5">
        <f t="shared" si="5"/>
        <v>7396</v>
      </c>
      <c r="T19" s="57">
        <v>6</v>
      </c>
      <c r="U19" s="57">
        <v>130</v>
      </c>
      <c r="W19" s="5">
        <v>6</v>
      </c>
      <c r="X19" s="5">
        <v>130</v>
      </c>
      <c r="Z19" s="5">
        <v>164</v>
      </c>
      <c r="AA19" s="5">
        <v>631</v>
      </c>
    </row>
    <row r="20" spans="1:27">
      <c r="A20" s="5">
        <v>19</v>
      </c>
      <c r="B20" s="5">
        <v>54</v>
      </c>
      <c r="C20" s="5">
        <v>86</v>
      </c>
      <c r="D20" s="23">
        <f t="shared" si="0"/>
        <v>684.96243297647482</v>
      </c>
      <c r="E20" s="23">
        <f t="shared" si="1"/>
        <v>-598.96243297647482</v>
      </c>
      <c r="F20" s="23">
        <f t="shared" si="2"/>
        <v>598.96243297647482</v>
      </c>
      <c r="G20" s="5">
        <f t="shared" si="3"/>
        <v>404</v>
      </c>
      <c r="H20" s="5">
        <f t="shared" si="4"/>
        <v>385</v>
      </c>
      <c r="I20" s="5">
        <f t="shared" si="5"/>
        <v>148225</v>
      </c>
      <c r="T20" s="57">
        <v>6</v>
      </c>
      <c r="U20" s="57">
        <v>23</v>
      </c>
      <c r="W20" s="5">
        <v>6</v>
      </c>
      <c r="X20" s="5">
        <v>23</v>
      </c>
      <c r="Z20" s="5">
        <v>165</v>
      </c>
      <c r="AA20" s="5">
        <v>2584</v>
      </c>
    </row>
    <row r="21" spans="1:27">
      <c r="A21" s="5">
        <v>20</v>
      </c>
      <c r="B21" s="5">
        <v>34</v>
      </c>
      <c r="C21" s="5">
        <v>88</v>
      </c>
      <c r="D21" s="23">
        <f t="shared" si="0"/>
        <v>665.97700665882235</v>
      </c>
      <c r="E21" s="23">
        <f t="shared" si="1"/>
        <v>-577.97700665882235</v>
      </c>
      <c r="F21" s="23">
        <f t="shared" si="2"/>
        <v>577.97700665882235</v>
      </c>
      <c r="G21" s="5">
        <f t="shared" si="3"/>
        <v>393</v>
      </c>
      <c r="H21" s="5">
        <f t="shared" si="4"/>
        <v>373</v>
      </c>
      <c r="I21" s="5">
        <f t="shared" si="5"/>
        <v>139129</v>
      </c>
      <c r="T21" s="57">
        <v>7</v>
      </c>
      <c r="U21" s="57">
        <v>298</v>
      </c>
      <c r="W21" s="5">
        <v>7</v>
      </c>
      <c r="X21" s="5">
        <v>298</v>
      </c>
      <c r="Z21" s="5">
        <v>166</v>
      </c>
      <c r="AA21" s="5">
        <v>370</v>
      </c>
    </row>
    <row r="22" spans="1:27">
      <c r="A22" s="5">
        <v>21</v>
      </c>
      <c r="B22" s="5">
        <v>66</v>
      </c>
      <c r="C22" s="5">
        <v>142</v>
      </c>
      <c r="D22" s="23">
        <f t="shared" si="0"/>
        <v>696.35368876706627</v>
      </c>
      <c r="E22" s="23">
        <f t="shared" si="1"/>
        <v>-554.35368876706627</v>
      </c>
      <c r="F22" s="23">
        <f t="shared" si="2"/>
        <v>554.35368876706627</v>
      </c>
      <c r="G22" s="5">
        <f t="shared" si="3"/>
        <v>383</v>
      </c>
      <c r="H22" s="5">
        <f t="shared" si="4"/>
        <v>362</v>
      </c>
      <c r="I22" s="5">
        <f t="shared" si="5"/>
        <v>131044</v>
      </c>
      <c r="T22" s="57">
        <v>7</v>
      </c>
      <c r="U22" s="57">
        <v>392</v>
      </c>
      <c r="W22" s="5">
        <v>7</v>
      </c>
      <c r="X22" s="5">
        <v>392</v>
      </c>
      <c r="Z22" s="5">
        <v>166</v>
      </c>
      <c r="AA22" s="5">
        <v>555</v>
      </c>
    </row>
    <row r="23" spans="1:27">
      <c r="A23" s="5">
        <v>22</v>
      </c>
      <c r="B23" s="5">
        <v>0</v>
      </c>
      <c r="C23" s="5">
        <v>15</v>
      </c>
      <c r="D23" s="23">
        <f t="shared" si="0"/>
        <v>633.70178191881314</v>
      </c>
      <c r="E23" s="23">
        <f t="shared" si="1"/>
        <v>-618.70178191881314</v>
      </c>
      <c r="F23" s="23">
        <f t="shared" si="2"/>
        <v>618.70178191881314</v>
      </c>
      <c r="G23" s="5">
        <f t="shared" si="3"/>
        <v>409</v>
      </c>
      <c r="H23" s="5">
        <f t="shared" si="4"/>
        <v>387</v>
      </c>
      <c r="I23" s="5">
        <f t="shared" si="5"/>
        <v>149769</v>
      </c>
      <c r="T23" s="57">
        <v>7</v>
      </c>
      <c r="U23" s="57">
        <v>228</v>
      </c>
      <c r="W23" s="5">
        <v>7</v>
      </c>
      <c r="X23" s="5">
        <v>228</v>
      </c>
      <c r="Z23" s="5">
        <v>167</v>
      </c>
      <c r="AA23" s="5">
        <v>597</v>
      </c>
    </row>
    <row r="24" spans="1:27">
      <c r="A24" s="5">
        <v>23</v>
      </c>
      <c r="B24" s="5">
        <v>16</v>
      </c>
      <c r="C24" s="5">
        <v>104</v>
      </c>
      <c r="D24" s="23">
        <f t="shared" si="0"/>
        <v>648.89012297293516</v>
      </c>
      <c r="E24" s="23">
        <f t="shared" si="1"/>
        <v>-544.89012297293516</v>
      </c>
      <c r="F24" s="23">
        <f t="shared" si="2"/>
        <v>544.89012297293516</v>
      </c>
      <c r="G24" s="5">
        <f t="shared" si="3"/>
        <v>378</v>
      </c>
      <c r="H24" s="5">
        <f t="shared" si="4"/>
        <v>355</v>
      </c>
      <c r="I24" s="5">
        <f t="shared" si="5"/>
        <v>126025</v>
      </c>
      <c r="T24" s="57">
        <v>7</v>
      </c>
      <c r="U24" s="57">
        <v>863</v>
      </c>
      <c r="W24" s="5">
        <v>7</v>
      </c>
      <c r="X24" s="5">
        <v>863</v>
      </c>
      <c r="Z24" s="5">
        <v>168</v>
      </c>
      <c r="AA24" s="5">
        <v>1065</v>
      </c>
    </row>
    <row r="25" spans="1:27">
      <c r="A25" s="5">
        <v>24</v>
      </c>
      <c r="B25" s="5">
        <v>72</v>
      </c>
      <c r="C25" s="5">
        <v>118</v>
      </c>
      <c r="D25" s="23">
        <f t="shared" si="0"/>
        <v>702.049316662362</v>
      </c>
      <c r="E25" s="23">
        <f t="shared" si="1"/>
        <v>-584.049316662362</v>
      </c>
      <c r="F25" s="23">
        <f t="shared" si="2"/>
        <v>584.049316662362</v>
      </c>
      <c r="G25" s="5">
        <f t="shared" si="3"/>
        <v>391</v>
      </c>
      <c r="H25" s="5">
        <f t="shared" si="4"/>
        <v>367</v>
      </c>
      <c r="I25" s="5">
        <f t="shared" si="5"/>
        <v>134689</v>
      </c>
      <c r="T25" s="57">
        <v>7</v>
      </c>
      <c r="U25" s="57">
        <v>194</v>
      </c>
      <c r="W25" s="5">
        <v>7</v>
      </c>
      <c r="X25" s="5">
        <v>194</v>
      </c>
      <c r="Z25" s="5">
        <v>172</v>
      </c>
      <c r="AA25" s="5">
        <v>284</v>
      </c>
    </row>
    <row r="26" spans="1:27">
      <c r="A26" s="5">
        <v>25</v>
      </c>
      <c r="B26" s="5">
        <v>99</v>
      </c>
      <c r="C26" s="5">
        <v>1270</v>
      </c>
      <c r="D26" s="23">
        <f t="shared" si="0"/>
        <v>727.67964219119278</v>
      </c>
      <c r="E26" s="23">
        <f t="shared" si="1"/>
        <v>542.32035780880722</v>
      </c>
      <c r="F26" s="23">
        <f t="shared" si="2"/>
        <v>542.32035780880722</v>
      </c>
      <c r="G26" s="5">
        <f t="shared" si="3"/>
        <v>375</v>
      </c>
      <c r="H26" s="5">
        <f t="shared" si="4"/>
        <v>350</v>
      </c>
      <c r="I26" s="5">
        <f t="shared" si="5"/>
        <v>122500</v>
      </c>
      <c r="T26" s="57">
        <v>8</v>
      </c>
      <c r="U26" s="57">
        <v>201</v>
      </c>
      <c r="W26" s="5">
        <v>8</v>
      </c>
      <c r="X26" s="5">
        <v>201</v>
      </c>
      <c r="Z26" s="5">
        <v>172</v>
      </c>
      <c r="AA26" s="5">
        <v>418</v>
      </c>
    </row>
    <row r="27" spans="1:27">
      <c r="A27" s="5">
        <v>26</v>
      </c>
      <c r="B27" s="5">
        <v>88</v>
      </c>
      <c r="C27" s="5">
        <v>1462</v>
      </c>
      <c r="D27" s="23">
        <f t="shared" si="0"/>
        <v>717.23765771648391</v>
      </c>
      <c r="E27" s="23">
        <f t="shared" si="1"/>
        <v>744.76234228351609</v>
      </c>
      <c r="F27" s="23">
        <f t="shared" si="2"/>
        <v>744.76234228351609</v>
      </c>
      <c r="G27" s="5">
        <f t="shared" si="3"/>
        <v>423</v>
      </c>
      <c r="H27" s="5">
        <f t="shared" si="4"/>
        <v>397</v>
      </c>
      <c r="I27" s="5">
        <f t="shared" si="5"/>
        <v>157609</v>
      </c>
      <c r="T27" s="57">
        <v>9</v>
      </c>
      <c r="U27" s="57">
        <v>220</v>
      </c>
      <c r="W27" s="5">
        <v>9</v>
      </c>
      <c r="X27" s="5">
        <v>220</v>
      </c>
      <c r="Z27" s="5">
        <v>174</v>
      </c>
      <c r="AA27" s="5">
        <v>3464</v>
      </c>
    </row>
    <row r="28" spans="1:27">
      <c r="A28" s="5">
        <v>27</v>
      </c>
      <c r="B28" s="5">
        <v>412</v>
      </c>
      <c r="C28" s="5">
        <v>2531</v>
      </c>
      <c r="D28" s="23">
        <f t="shared" si="0"/>
        <v>1024.801564062454</v>
      </c>
      <c r="E28" s="23">
        <f t="shared" si="1"/>
        <v>1506.198435937546</v>
      </c>
      <c r="F28" s="23">
        <f t="shared" si="2"/>
        <v>1506.198435937546</v>
      </c>
      <c r="G28" s="5">
        <f t="shared" si="3"/>
        <v>451</v>
      </c>
      <c r="H28" s="5">
        <f t="shared" si="4"/>
        <v>424</v>
      </c>
      <c r="I28" s="5">
        <f t="shared" si="5"/>
        <v>179776</v>
      </c>
      <c r="T28" s="57">
        <v>11</v>
      </c>
      <c r="U28" s="57">
        <v>206</v>
      </c>
      <c r="W28" s="5">
        <v>11</v>
      </c>
      <c r="X28" s="5">
        <v>206</v>
      </c>
      <c r="Z28" s="5">
        <v>176</v>
      </c>
      <c r="AA28" s="5">
        <v>659</v>
      </c>
    </row>
    <row r="29" spans="1:27">
      <c r="A29" s="5">
        <v>28</v>
      </c>
      <c r="B29" s="5">
        <v>100</v>
      </c>
      <c r="C29" s="5">
        <v>124</v>
      </c>
      <c r="D29" s="23">
        <f t="shared" si="0"/>
        <v>728.62891350707548</v>
      </c>
      <c r="E29" s="23">
        <f t="shared" si="1"/>
        <v>-604.62891350707548</v>
      </c>
      <c r="F29" s="23">
        <f t="shared" si="2"/>
        <v>604.62891350707548</v>
      </c>
      <c r="G29" s="5">
        <f t="shared" si="3"/>
        <v>400</v>
      </c>
      <c r="H29" s="5">
        <f t="shared" si="4"/>
        <v>372</v>
      </c>
      <c r="I29" s="5">
        <f t="shared" si="5"/>
        <v>138384</v>
      </c>
      <c r="T29" s="57">
        <v>11</v>
      </c>
      <c r="U29" s="57">
        <v>268</v>
      </c>
      <c r="W29" s="5">
        <v>11</v>
      </c>
      <c r="X29" s="5">
        <v>268</v>
      </c>
      <c r="Z29" s="5">
        <v>179</v>
      </c>
      <c r="AA29" s="5">
        <v>654</v>
      </c>
    </row>
    <row r="30" spans="1:27">
      <c r="A30" s="5">
        <v>29</v>
      </c>
      <c r="B30" s="5">
        <v>523</v>
      </c>
      <c r="C30" s="5">
        <v>559</v>
      </c>
      <c r="D30" s="23">
        <f t="shared" si="0"/>
        <v>1130.170680125425</v>
      </c>
      <c r="E30" s="23">
        <f t="shared" si="1"/>
        <v>-571.17068012542495</v>
      </c>
      <c r="F30" s="23">
        <f t="shared" si="2"/>
        <v>571.17068012542495</v>
      </c>
      <c r="G30" s="5">
        <f t="shared" si="3"/>
        <v>388</v>
      </c>
      <c r="H30" s="5">
        <f t="shared" si="4"/>
        <v>359</v>
      </c>
      <c r="I30" s="5">
        <f t="shared" si="5"/>
        <v>128881</v>
      </c>
      <c r="T30" s="57">
        <v>12</v>
      </c>
      <c r="U30" s="57">
        <v>76</v>
      </c>
      <c r="W30" s="5">
        <v>12</v>
      </c>
      <c r="X30" s="5">
        <v>76</v>
      </c>
      <c r="Z30" s="5">
        <v>179</v>
      </c>
      <c r="AA30" s="5">
        <v>424</v>
      </c>
    </row>
    <row r="31" spans="1:27">
      <c r="A31" s="5">
        <v>30</v>
      </c>
      <c r="B31" s="5">
        <v>143</v>
      </c>
      <c r="C31" s="5">
        <v>1068</v>
      </c>
      <c r="D31" s="23">
        <f t="shared" si="0"/>
        <v>769.44758009002817</v>
      </c>
      <c r="E31" s="23">
        <f t="shared" si="1"/>
        <v>298.55241990997183</v>
      </c>
      <c r="F31" s="23">
        <f t="shared" si="2"/>
        <v>298.55241990997183</v>
      </c>
      <c r="G31" s="5">
        <f t="shared" si="3"/>
        <v>206</v>
      </c>
      <c r="H31" s="5">
        <f t="shared" si="4"/>
        <v>176</v>
      </c>
      <c r="I31" s="5">
        <f t="shared" si="5"/>
        <v>30976</v>
      </c>
      <c r="T31" s="57">
        <v>12</v>
      </c>
      <c r="U31" s="57">
        <v>59</v>
      </c>
      <c r="W31" s="5">
        <v>12</v>
      </c>
      <c r="X31" s="5">
        <v>59</v>
      </c>
      <c r="Z31" s="5">
        <v>179</v>
      </c>
      <c r="AA31" s="5">
        <v>431</v>
      </c>
    </row>
    <row r="32" spans="1:27">
      <c r="A32" s="5">
        <v>31</v>
      </c>
      <c r="B32" s="5">
        <v>107</v>
      </c>
      <c r="C32" s="5">
        <v>306</v>
      </c>
      <c r="D32" s="23">
        <f t="shared" si="0"/>
        <v>735.27381271825379</v>
      </c>
      <c r="E32" s="23">
        <f t="shared" si="1"/>
        <v>-429.27381271825379</v>
      </c>
      <c r="F32" s="23">
        <f t="shared" si="2"/>
        <v>429.27381271825379</v>
      </c>
      <c r="G32" s="5">
        <f t="shared" si="3"/>
        <v>305</v>
      </c>
      <c r="H32" s="5">
        <f t="shared" si="4"/>
        <v>274</v>
      </c>
      <c r="I32" s="5">
        <f t="shared" si="5"/>
        <v>75076</v>
      </c>
      <c r="T32" s="57">
        <v>13</v>
      </c>
      <c r="U32" s="57">
        <v>219</v>
      </c>
      <c r="W32" s="5">
        <v>13</v>
      </c>
      <c r="X32" s="5">
        <v>219</v>
      </c>
      <c r="Z32" s="5">
        <v>179</v>
      </c>
      <c r="AA32" s="5">
        <v>642</v>
      </c>
    </row>
    <row r="33" spans="1:27">
      <c r="A33" s="5">
        <v>32</v>
      </c>
      <c r="B33" s="5">
        <v>27</v>
      </c>
      <c r="C33" s="5">
        <v>171</v>
      </c>
      <c r="D33" s="23">
        <f t="shared" si="0"/>
        <v>659.33210744764392</v>
      </c>
      <c r="E33" s="23">
        <f t="shared" si="1"/>
        <v>-488.33210744764392</v>
      </c>
      <c r="F33" s="23">
        <f t="shared" si="2"/>
        <v>488.33210744764392</v>
      </c>
      <c r="G33" s="5">
        <f t="shared" si="3"/>
        <v>340</v>
      </c>
      <c r="H33" s="5">
        <f t="shared" si="4"/>
        <v>308</v>
      </c>
      <c r="I33" s="5">
        <f t="shared" si="5"/>
        <v>94864</v>
      </c>
      <c r="T33" s="57">
        <v>13</v>
      </c>
      <c r="U33" s="57">
        <v>119</v>
      </c>
      <c r="W33" s="5">
        <v>13</v>
      </c>
      <c r="X33" s="5">
        <v>119</v>
      </c>
      <c r="Z33" s="5">
        <v>180</v>
      </c>
      <c r="AA33" s="5">
        <v>672</v>
      </c>
    </row>
    <row r="34" spans="1:27">
      <c r="A34" s="5">
        <v>33</v>
      </c>
      <c r="B34" s="5">
        <v>155</v>
      </c>
      <c r="C34" s="5">
        <v>237</v>
      </c>
      <c r="D34" s="23">
        <f t="shared" si="0"/>
        <v>780.83883588061974</v>
      </c>
      <c r="E34" s="23">
        <f t="shared" si="1"/>
        <v>-543.83883588061974</v>
      </c>
      <c r="F34" s="23">
        <f t="shared" si="2"/>
        <v>543.83883588061974</v>
      </c>
      <c r="G34" s="5">
        <f t="shared" si="3"/>
        <v>373</v>
      </c>
      <c r="H34" s="5">
        <f t="shared" si="4"/>
        <v>340</v>
      </c>
      <c r="I34" s="5">
        <f t="shared" si="5"/>
        <v>115600</v>
      </c>
      <c r="T34" s="57">
        <v>14</v>
      </c>
      <c r="U34" s="57">
        <v>126</v>
      </c>
      <c r="W34" s="5">
        <v>14</v>
      </c>
      <c r="X34" s="5">
        <v>126</v>
      </c>
      <c r="Z34" s="5">
        <v>181</v>
      </c>
      <c r="AA34" s="5">
        <v>330</v>
      </c>
    </row>
    <row r="35" spans="1:27">
      <c r="A35" s="5">
        <v>34</v>
      </c>
      <c r="B35" s="5">
        <v>98</v>
      </c>
      <c r="C35" s="5">
        <v>185</v>
      </c>
      <c r="D35" s="23">
        <f t="shared" si="0"/>
        <v>726.7303708753102</v>
      </c>
      <c r="E35" s="23">
        <f t="shared" si="1"/>
        <v>-541.7303708753102</v>
      </c>
      <c r="F35" s="23">
        <f t="shared" si="2"/>
        <v>541.7303708753102</v>
      </c>
      <c r="G35" s="5">
        <f t="shared" si="3"/>
        <v>371</v>
      </c>
      <c r="H35" s="5">
        <f t="shared" si="4"/>
        <v>337</v>
      </c>
      <c r="I35" s="5">
        <f t="shared" si="5"/>
        <v>113569</v>
      </c>
      <c r="T35" s="57">
        <v>14</v>
      </c>
      <c r="U35" s="57">
        <v>834</v>
      </c>
      <c r="W35" s="5">
        <v>14</v>
      </c>
      <c r="X35" s="5">
        <v>834</v>
      </c>
      <c r="Z35" s="5">
        <v>185</v>
      </c>
      <c r="AA35" s="5">
        <v>1111</v>
      </c>
    </row>
    <row r="36" spans="1:27">
      <c r="A36" s="5">
        <v>35</v>
      </c>
      <c r="B36" s="5">
        <v>56</v>
      </c>
      <c r="C36" s="5">
        <v>260</v>
      </c>
      <c r="D36" s="23">
        <f t="shared" si="0"/>
        <v>686.86097560823998</v>
      </c>
      <c r="E36" s="23">
        <f t="shared" si="1"/>
        <v>-426.86097560823998</v>
      </c>
      <c r="F36" s="23">
        <f t="shared" si="2"/>
        <v>426.86097560823998</v>
      </c>
      <c r="G36" s="5">
        <f t="shared" si="3"/>
        <v>303</v>
      </c>
      <c r="H36" s="5">
        <f t="shared" si="4"/>
        <v>268</v>
      </c>
      <c r="I36" s="5">
        <f t="shared" si="5"/>
        <v>71824</v>
      </c>
      <c r="T36" s="57">
        <v>15</v>
      </c>
      <c r="U36" s="57">
        <v>356</v>
      </c>
      <c r="W36" s="5">
        <v>15</v>
      </c>
      <c r="X36" s="5">
        <v>356</v>
      </c>
      <c r="Z36" s="5">
        <v>186</v>
      </c>
      <c r="AA36" s="5">
        <v>2654</v>
      </c>
    </row>
    <row r="37" spans="1:27">
      <c r="A37" s="5">
        <v>36</v>
      </c>
      <c r="B37" s="5">
        <v>172</v>
      </c>
      <c r="C37" s="5">
        <v>284</v>
      </c>
      <c r="D37" s="23">
        <f t="shared" si="0"/>
        <v>796.97644825062434</v>
      </c>
      <c r="E37" s="23">
        <f t="shared" si="1"/>
        <v>-512.97644825062434</v>
      </c>
      <c r="F37" s="23">
        <f t="shared" si="2"/>
        <v>512.97644825062434</v>
      </c>
      <c r="G37" s="5">
        <f t="shared" si="3"/>
        <v>351</v>
      </c>
      <c r="H37" s="5">
        <f t="shared" si="4"/>
        <v>315</v>
      </c>
      <c r="I37" s="5">
        <f t="shared" si="5"/>
        <v>99225</v>
      </c>
      <c r="T37" s="57">
        <v>15</v>
      </c>
      <c r="U37" s="57">
        <v>286</v>
      </c>
      <c r="W37" s="5">
        <v>15</v>
      </c>
      <c r="X37" s="5">
        <v>286</v>
      </c>
      <c r="Z37" s="5">
        <v>186</v>
      </c>
      <c r="AA37" s="5">
        <v>1426</v>
      </c>
    </row>
    <row r="38" spans="1:27">
      <c r="A38" s="5">
        <v>37</v>
      </c>
      <c r="B38" s="5">
        <v>96</v>
      </c>
      <c r="C38" s="5">
        <v>168</v>
      </c>
      <c r="D38" s="23">
        <f t="shared" si="0"/>
        <v>724.83182824354492</v>
      </c>
      <c r="E38" s="23">
        <f t="shared" si="1"/>
        <v>-556.83182824354492</v>
      </c>
      <c r="F38" s="23">
        <f t="shared" si="2"/>
        <v>556.83182824354492</v>
      </c>
      <c r="G38" s="5">
        <f t="shared" si="3"/>
        <v>375</v>
      </c>
      <c r="H38" s="5">
        <f t="shared" si="4"/>
        <v>338</v>
      </c>
      <c r="I38" s="5">
        <f t="shared" si="5"/>
        <v>114244</v>
      </c>
      <c r="T38" s="57">
        <v>15</v>
      </c>
      <c r="U38" s="57">
        <v>383</v>
      </c>
      <c r="W38" s="5">
        <v>15</v>
      </c>
      <c r="X38" s="5">
        <v>383</v>
      </c>
      <c r="Z38" s="5">
        <v>186</v>
      </c>
      <c r="AA38" s="5">
        <v>1408</v>
      </c>
    </row>
    <row r="39" spans="1:27">
      <c r="A39" s="5">
        <v>38</v>
      </c>
      <c r="B39" s="5">
        <v>76</v>
      </c>
      <c r="C39" s="5">
        <v>424</v>
      </c>
      <c r="D39" s="23">
        <f t="shared" si="0"/>
        <v>705.84640192589245</v>
      </c>
      <c r="E39" s="23">
        <f t="shared" si="1"/>
        <v>-281.84640192589245</v>
      </c>
      <c r="F39" s="23">
        <f t="shared" si="2"/>
        <v>281.84640192589245</v>
      </c>
      <c r="G39" s="5">
        <f t="shared" si="3"/>
        <v>193</v>
      </c>
      <c r="H39" s="5">
        <f t="shared" si="4"/>
        <v>155</v>
      </c>
      <c r="I39" s="5">
        <f t="shared" si="5"/>
        <v>24025</v>
      </c>
      <c r="T39" s="57">
        <v>15</v>
      </c>
      <c r="U39" s="57">
        <v>450</v>
      </c>
      <c r="W39" s="5">
        <v>15</v>
      </c>
      <c r="X39" s="5">
        <v>450</v>
      </c>
      <c r="Z39" s="5">
        <v>187</v>
      </c>
      <c r="AA39" s="5">
        <v>366</v>
      </c>
    </row>
    <row r="40" spans="1:27">
      <c r="A40" s="5">
        <v>39</v>
      </c>
      <c r="B40" s="5">
        <v>227</v>
      </c>
      <c r="C40" s="5">
        <v>5202</v>
      </c>
      <c r="D40" s="23">
        <f t="shared" si="0"/>
        <v>849.1863706241686</v>
      </c>
      <c r="E40" s="23">
        <f t="shared" si="1"/>
        <v>4352.8136293758316</v>
      </c>
      <c r="F40" s="23">
        <f t="shared" si="2"/>
        <v>4352.8136293758316</v>
      </c>
      <c r="G40" s="5">
        <f t="shared" si="3"/>
        <v>456</v>
      </c>
      <c r="H40" s="5">
        <f t="shared" si="4"/>
        <v>417</v>
      </c>
      <c r="I40" s="5">
        <f t="shared" si="5"/>
        <v>173889</v>
      </c>
      <c r="T40" s="57">
        <v>16</v>
      </c>
      <c r="U40" s="57">
        <v>104</v>
      </c>
      <c r="W40" s="5">
        <v>16</v>
      </c>
      <c r="X40" s="5">
        <v>104</v>
      </c>
      <c r="Z40" s="5">
        <v>187</v>
      </c>
      <c r="AA40" s="5">
        <v>509</v>
      </c>
    </row>
    <row r="41" spans="1:27">
      <c r="A41" s="5">
        <v>40</v>
      </c>
      <c r="B41" s="5">
        <v>44</v>
      </c>
      <c r="C41" s="5">
        <v>284</v>
      </c>
      <c r="D41" s="23">
        <f t="shared" si="0"/>
        <v>675.46971981764852</v>
      </c>
      <c r="E41" s="23">
        <f t="shared" si="1"/>
        <v>-391.46971981764852</v>
      </c>
      <c r="F41" s="23">
        <f t="shared" si="2"/>
        <v>391.46971981764852</v>
      </c>
      <c r="G41" s="5">
        <f t="shared" si="3"/>
        <v>280</v>
      </c>
      <c r="H41" s="5">
        <f t="shared" si="4"/>
        <v>240</v>
      </c>
      <c r="I41" s="5">
        <f t="shared" si="5"/>
        <v>57600</v>
      </c>
      <c r="T41" s="57">
        <v>17</v>
      </c>
      <c r="U41" s="57">
        <v>351</v>
      </c>
      <c r="W41" s="5">
        <v>17</v>
      </c>
      <c r="X41" s="5">
        <v>351</v>
      </c>
      <c r="Z41" s="5">
        <v>187</v>
      </c>
      <c r="AA41" s="5">
        <v>2833</v>
      </c>
    </row>
    <row r="42" spans="1:27">
      <c r="A42" s="5">
        <v>41</v>
      </c>
      <c r="B42" s="5">
        <v>216</v>
      </c>
      <c r="C42" s="5">
        <v>1912</v>
      </c>
      <c r="D42" s="23">
        <f t="shared" si="0"/>
        <v>838.74438614945973</v>
      </c>
      <c r="E42" s="23">
        <f t="shared" si="1"/>
        <v>1073.2556138505402</v>
      </c>
      <c r="F42" s="23">
        <f t="shared" si="2"/>
        <v>1073.2556138505402</v>
      </c>
      <c r="G42" s="5">
        <f t="shared" si="3"/>
        <v>425</v>
      </c>
      <c r="H42" s="5">
        <f t="shared" si="4"/>
        <v>384</v>
      </c>
      <c r="I42" s="5">
        <f t="shared" si="5"/>
        <v>147456</v>
      </c>
      <c r="T42" s="57">
        <v>18</v>
      </c>
      <c r="U42" s="57">
        <v>83</v>
      </c>
      <c r="W42" s="5">
        <v>18</v>
      </c>
      <c r="X42" s="5">
        <v>83</v>
      </c>
      <c r="Z42" s="5">
        <v>188</v>
      </c>
      <c r="AA42" s="5">
        <v>430</v>
      </c>
    </row>
    <row r="43" spans="1:27">
      <c r="A43" s="5">
        <v>42</v>
      </c>
      <c r="B43" s="5">
        <v>187</v>
      </c>
      <c r="C43" s="5">
        <v>366</v>
      </c>
      <c r="D43" s="23">
        <f t="shared" si="0"/>
        <v>811.21551798886367</v>
      </c>
      <c r="E43" s="23">
        <f t="shared" si="1"/>
        <v>-445.21551798886367</v>
      </c>
      <c r="F43" s="23">
        <f t="shared" si="2"/>
        <v>445.21551798886367</v>
      </c>
      <c r="G43" s="5">
        <f t="shared" si="3"/>
        <v>311</v>
      </c>
      <c r="H43" s="5">
        <f t="shared" si="4"/>
        <v>269</v>
      </c>
      <c r="I43" s="5">
        <f t="shared" si="5"/>
        <v>72361</v>
      </c>
      <c r="T43" s="57">
        <v>19</v>
      </c>
      <c r="U43" s="57">
        <v>560</v>
      </c>
      <c r="W43" s="5">
        <v>19</v>
      </c>
      <c r="X43" s="5">
        <v>560</v>
      </c>
      <c r="Z43" s="5">
        <v>188</v>
      </c>
      <c r="AA43" s="5">
        <v>342</v>
      </c>
    </row>
    <row r="44" spans="1:27">
      <c r="A44" s="5">
        <v>43</v>
      </c>
      <c r="B44" s="5">
        <v>26</v>
      </c>
      <c r="C44" s="5">
        <v>2079</v>
      </c>
      <c r="D44" s="23">
        <f t="shared" si="0"/>
        <v>658.38283613176134</v>
      </c>
      <c r="E44" s="23">
        <f t="shared" si="1"/>
        <v>1420.6171638682385</v>
      </c>
      <c r="F44" s="23">
        <f t="shared" si="2"/>
        <v>1420.6171638682385</v>
      </c>
      <c r="G44" s="5">
        <f t="shared" si="3"/>
        <v>432</v>
      </c>
      <c r="H44" s="5">
        <f t="shared" si="4"/>
        <v>389</v>
      </c>
      <c r="I44" s="5">
        <f t="shared" si="5"/>
        <v>151321</v>
      </c>
      <c r="T44" s="57">
        <v>22</v>
      </c>
      <c r="U44" s="57">
        <v>658</v>
      </c>
      <c r="W44" s="5">
        <v>22</v>
      </c>
      <c r="X44" s="5">
        <v>658</v>
      </c>
      <c r="Z44" s="5">
        <v>189</v>
      </c>
      <c r="AA44" s="5">
        <v>282</v>
      </c>
    </row>
    <row r="45" spans="1:27">
      <c r="A45" s="5">
        <v>44</v>
      </c>
      <c r="B45" s="5">
        <v>29</v>
      </c>
      <c r="C45" s="5">
        <v>109</v>
      </c>
      <c r="D45" s="23">
        <f t="shared" si="0"/>
        <v>661.2306500794092</v>
      </c>
      <c r="E45" s="23">
        <f t="shared" si="1"/>
        <v>-552.2306500794092</v>
      </c>
      <c r="F45" s="23">
        <f t="shared" si="2"/>
        <v>552.2306500794092</v>
      </c>
      <c r="G45" s="5">
        <f t="shared" si="3"/>
        <v>369</v>
      </c>
      <c r="H45" s="5">
        <f t="shared" si="4"/>
        <v>325</v>
      </c>
      <c r="I45" s="5">
        <f t="shared" si="5"/>
        <v>105625</v>
      </c>
      <c r="T45" s="57">
        <v>22</v>
      </c>
      <c r="U45" s="57">
        <v>940</v>
      </c>
      <c r="W45" s="5">
        <v>22</v>
      </c>
      <c r="X45" s="5">
        <v>940</v>
      </c>
      <c r="Z45" s="5">
        <v>190</v>
      </c>
      <c r="AA45" s="5">
        <v>306</v>
      </c>
    </row>
    <row r="46" spans="1:27">
      <c r="A46" s="5">
        <v>45</v>
      </c>
      <c r="B46" s="5">
        <v>47</v>
      </c>
      <c r="C46" s="5">
        <v>316</v>
      </c>
      <c r="D46" s="23">
        <f t="shared" si="0"/>
        <v>678.31753376529639</v>
      </c>
      <c r="E46" s="23">
        <f t="shared" si="1"/>
        <v>-362.31753376529639</v>
      </c>
      <c r="F46" s="23">
        <f t="shared" si="2"/>
        <v>362.31753376529639</v>
      </c>
      <c r="G46" s="5">
        <f t="shared" si="3"/>
        <v>250</v>
      </c>
      <c r="H46" s="5">
        <f t="shared" si="4"/>
        <v>205</v>
      </c>
      <c r="I46" s="5">
        <f t="shared" si="5"/>
        <v>42025</v>
      </c>
      <c r="T46" s="57">
        <v>23</v>
      </c>
      <c r="U46" s="57">
        <v>591</v>
      </c>
      <c r="W46" s="5">
        <v>23</v>
      </c>
      <c r="X46" s="5">
        <v>591</v>
      </c>
      <c r="Z46" s="5">
        <v>193</v>
      </c>
      <c r="AA46" s="5">
        <v>1032</v>
      </c>
    </row>
    <row r="47" spans="1:27">
      <c r="A47" s="5">
        <v>46</v>
      </c>
      <c r="B47" s="5">
        <v>57</v>
      </c>
      <c r="C47" s="5">
        <v>158</v>
      </c>
      <c r="D47" s="23">
        <f t="shared" si="0"/>
        <v>687.81024692412268</v>
      </c>
      <c r="E47" s="23">
        <f t="shared" si="1"/>
        <v>-529.81024692412268</v>
      </c>
      <c r="F47" s="23">
        <f t="shared" si="2"/>
        <v>529.81024692412268</v>
      </c>
      <c r="G47" s="5">
        <f t="shared" si="3"/>
        <v>359</v>
      </c>
      <c r="H47" s="5">
        <f t="shared" si="4"/>
        <v>313</v>
      </c>
      <c r="I47" s="5">
        <f t="shared" si="5"/>
        <v>97969</v>
      </c>
      <c r="T47" s="57">
        <v>24</v>
      </c>
      <c r="U47" s="57">
        <v>90</v>
      </c>
      <c r="W47" s="5">
        <v>24</v>
      </c>
      <c r="X47" s="5">
        <v>90</v>
      </c>
      <c r="Z47" s="5">
        <v>193</v>
      </c>
      <c r="AA47" s="5">
        <v>1175</v>
      </c>
    </row>
    <row r="48" spans="1:27">
      <c r="A48" s="5">
        <v>47</v>
      </c>
      <c r="B48" s="5">
        <v>174</v>
      </c>
      <c r="C48" s="5">
        <v>3464</v>
      </c>
      <c r="D48" s="23">
        <f t="shared" si="0"/>
        <v>798.87499088238951</v>
      </c>
      <c r="E48" s="23">
        <f t="shared" si="1"/>
        <v>2665.1250091176107</v>
      </c>
      <c r="F48" s="23">
        <f t="shared" si="2"/>
        <v>2665.1250091176107</v>
      </c>
      <c r="G48" s="5">
        <f t="shared" si="3"/>
        <v>445</v>
      </c>
      <c r="H48" s="5">
        <f t="shared" si="4"/>
        <v>398</v>
      </c>
      <c r="I48" s="5">
        <f t="shared" si="5"/>
        <v>158404</v>
      </c>
      <c r="T48" s="57">
        <v>24</v>
      </c>
      <c r="U48" s="57">
        <v>1622</v>
      </c>
      <c r="W48" s="5">
        <v>24</v>
      </c>
      <c r="X48" s="5">
        <v>1622</v>
      </c>
      <c r="Z48" s="5">
        <v>194</v>
      </c>
      <c r="AA48" s="5">
        <v>740</v>
      </c>
    </row>
    <row r="49" spans="1:27">
      <c r="A49" s="5">
        <v>48</v>
      </c>
      <c r="B49" s="5">
        <v>18</v>
      </c>
      <c r="C49" s="5">
        <v>83</v>
      </c>
      <c r="D49" s="23">
        <f t="shared" si="0"/>
        <v>650.78866560470033</v>
      </c>
      <c r="E49" s="23">
        <f t="shared" si="1"/>
        <v>-567.78866560470033</v>
      </c>
      <c r="F49" s="23">
        <f t="shared" si="2"/>
        <v>567.78866560470033</v>
      </c>
      <c r="G49" s="5">
        <f t="shared" si="3"/>
        <v>371</v>
      </c>
      <c r="H49" s="5">
        <f t="shared" si="4"/>
        <v>323</v>
      </c>
      <c r="I49" s="5">
        <f t="shared" si="5"/>
        <v>104329</v>
      </c>
      <c r="T49" s="57">
        <v>25</v>
      </c>
      <c r="U49" s="57">
        <v>716</v>
      </c>
      <c r="W49" s="5">
        <v>25</v>
      </c>
      <c r="X49" s="5">
        <v>716</v>
      </c>
      <c r="Z49" s="5">
        <v>194</v>
      </c>
      <c r="AA49" s="5">
        <v>625</v>
      </c>
    </row>
    <row r="50" spans="1:27">
      <c r="A50" s="5">
        <v>49</v>
      </c>
      <c r="B50" s="5">
        <v>77</v>
      </c>
      <c r="C50" s="5">
        <v>283</v>
      </c>
      <c r="D50" s="23">
        <f t="shared" si="0"/>
        <v>706.79567324177515</v>
      </c>
      <c r="E50" s="23">
        <f t="shared" si="1"/>
        <v>-423.79567324177515</v>
      </c>
      <c r="F50" s="23">
        <f t="shared" si="2"/>
        <v>423.79567324177515</v>
      </c>
      <c r="G50" s="5">
        <f t="shared" si="3"/>
        <v>296</v>
      </c>
      <c r="H50" s="5">
        <f t="shared" si="4"/>
        <v>247</v>
      </c>
      <c r="I50" s="5">
        <f t="shared" si="5"/>
        <v>61009</v>
      </c>
      <c r="T50" s="57">
        <v>25</v>
      </c>
      <c r="U50" s="57">
        <v>937</v>
      </c>
      <c r="W50" s="5">
        <v>25</v>
      </c>
      <c r="X50" s="5">
        <v>937</v>
      </c>
      <c r="Z50" s="5">
        <v>194</v>
      </c>
      <c r="AA50" s="5">
        <v>1485</v>
      </c>
    </row>
    <row r="51" spans="1:27">
      <c r="A51" s="5">
        <v>50</v>
      </c>
      <c r="B51" s="5">
        <v>12</v>
      </c>
      <c r="C51" s="5">
        <v>76</v>
      </c>
      <c r="D51" s="23">
        <f t="shared" si="0"/>
        <v>645.0930377094046</v>
      </c>
      <c r="E51" s="23">
        <f t="shared" si="1"/>
        <v>-569.0930377094046</v>
      </c>
      <c r="F51" s="23">
        <f t="shared" si="2"/>
        <v>569.0930377094046</v>
      </c>
      <c r="G51" s="5">
        <f t="shared" si="3"/>
        <v>370</v>
      </c>
      <c r="H51" s="5">
        <f t="shared" si="4"/>
        <v>320</v>
      </c>
      <c r="I51" s="5">
        <f t="shared" si="5"/>
        <v>102400</v>
      </c>
      <c r="T51" s="57">
        <v>26</v>
      </c>
      <c r="U51" s="57">
        <v>2079</v>
      </c>
      <c r="W51" s="5">
        <v>26</v>
      </c>
      <c r="X51" s="5">
        <v>2079</v>
      </c>
      <c r="Z51" s="5">
        <v>197</v>
      </c>
      <c r="AA51" s="5">
        <v>1229</v>
      </c>
    </row>
    <row r="52" spans="1:27">
      <c r="A52" s="5">
        <v>51</v>
      </c>
      <c r="B52" s="5">
        <v>48</v>
      </c>
      <c r="C52" s="5">
        <v>65</v>
      </c>
      <c r="D52" s="23">
        <f t="shared" si="0"/>
        <v>679.26680508117909</v>
      </c>
      <c r="E52" s="23">
        <f t="shared" si="1"/>
        <v>-614.26680508117909</v>
      </c>
      <c r="F52" s="23">
        <f t="shared" si="2"/>
        <v>614.26680508117909</v>
      </c>
      <c r="G52" s="5">
        <f t="shared" si="3"/>
        <v>383</v>
      </c>
      <c r="H52" s="5">
        <f t="shared" si="4"/>
        <v>332</v>
      </c>
      <c r="I52" s="5">
        <f t="shared" si="5"/>
        <v>110224</v>
      </c>
      <c r="T52" s="57">
        <v>27</v>
      </c>
      <c r="U52" s="57">
        <v>171</v>
      </c>
      <c r="W52" s="5">
        <v>27</v>
      </c>
      <c r="X52" s="5">
        <v>171</v>
      </c>
      <c r="Z52" s="5">
        <v>197</v>
      </c>
      <c r="AA52" s="5">
        <v>11328</v>
      </c>
    </row>
    <row r="53" spans="1:27">
      <c r="A53" s="5">
        <v>52</v>
      </c>
      <c r="B53" s="5">
        <v>285</v>
      </c>
      <c r="C53" s="5">
        <v>467</v>
      </c>
      <c r="D53" s="23">
        <f t="shared" si="0"/>
        <v>904.24410694536073</v>
      </c>
      <c r="E53" s="23">
        <f t="shared" si="1"/>
        <v>-437.24410694536073</v>
      </c>
      <c r="F53" s="23">
        <f t="shared" si="2"/>
        <v>437.24410694536073</v>
      </c>
      <c r="G53" s="5">
        <f t="shared" si="3"/>
        <v>305</v>
      </c>
      <c r="H53" s="5">
        <f t="shared" si="4"/>
        <v>253</v>
      </c>
      <c r="I53" s="5">
        <f t="shared" si="5"/>
        <v>64009</v>
      </c>
      <c r="T53" s="57">
        <v>27</v>
      </c>
      <c r="U53" s="57">
        <v>455</v>
      </c>
      <c r="W53" s="5">
        <v>27</v>
      </c>
      <c r="X53" s="5">
        <v>455</v>
      </c>
      <c r="Z53" s="5">
        <v>198</v>
      </c>
      <c r="AA53" s="5">
        <v>345</v>
      </c>
    </row>
    <row r="54" spans="1:27">
      <c r="A54" s="5">
        <v>53</v>
      </c>
      <c r="B54" s="5">
        <v>202</v>
      </c>
      <c r="C54" s="5">
        <v>181</v>
      </c>
      <c r="D54" s="23">
        <f t="shared" si="0"/>
        <v>825.45458772710299</v>
      </c>
      <c r="E54" s="23">
        <f t="shared" si="1"/>
        <v>-644.45458772710299</v>
      </c>
      <c r="F54" s="23">
        <f t="shared" si="2"/>
        <v>644.45458772710299</v>
      </c>
      <c r="G54" s="5">
        <f t="shared" si="3"/>
        <v>392</v>
      </c>
      <c r="H54" s="5">
        <f t="shared" si="4"/>
        <v>339</v>
      </c>
      <c r="I54" s="5">
        <f t="shared" si="5"/>
        <v>114921</v>
      </c>
      <c r="T54" s="57">
        <v>28</v>
      </c>
      <c r="U54" s="57">
        <v>324</v>
      </c>
      <c r="W54" s="5">
        <v>28</v>
      </c>
      <c r="X54" s="5">
        <v>324</v>
      </c>
      <c r="Z54" s="5">
        <v>198</v>
      </c>
      <c r="AA54" s="5">
        <v>1288</v>
      </c>
    </row>
    <row r="55" spans="1:27">
      <c r="A55" s="5">
        <v>54</v>
      </c>
      <c r="B55" s="5">
        <v>64</v>
      </c>
      <c r="C55" s="5">
        <v>182</v>
      </c>
      <c r="D55" s="23">
        <f t="shared" si="0"/>
        <v>694.45514613530099</v>
      </c>
      <c r="E55" s="23">
        <f t="shared" si="1"/>
        <v>-512.45514613530099</v>
      </c>
      <c r="F55" s="23">
        <f t="shared" si="2"/>
        <v>512.45514613530099</v>
      </c>
      <c r="G55" s="5">
        <f t="shared" si="3"/>
        <v>344</v>
      </c>
      <c r="H55" s="5">
        <f t="shared" si="4"/>
        <v>290</v>
      </c>
      <c r="I55" s="5">
        <f t="shared" si="5"/>
        <v>84100</v>
      </c>
      <c r="T55" s="57">
        <v>28</v>
      </c>
      <c r="U55" s="57">
        <v>192</v>
      </c>
      <c r="W55" s="5">
        <v>28</v>
      </c>
      <c r="X55" s="5">
        <v>192</v>
      </c>
      <c r="Z55" s="5">
        <v>199</v>
      </c>
      <c r="AA55" s="5">
        <v>918</v>
      </c>
    </row>
    <row r="56" spans="1:27">
      <c r="A56" s="5">
        <v>55</v>
      </c>
      <c r="B56" s="5">
        <v>66</v>
      </c>
      <c r="C56" s="5">
        <v>213</v>
      </c>
      <c r="D56" s="23">
        <f t="shared" si="0"/>
        <v>696.35368876706627</v>
      </c>
      <c r="E56" s="23">
        <f t="shared" si="1"/>
        <v>-483.35368876706627</v>
      </c>
      <c r="F56" s="23">
        <f t="shared" si="2"/>
        <v>483.35368876706627</v>
      </c>
      <c r="G56" s="5">
        <f t="shared" si="3"/>
        <v>328</v>
      </c>
      <c r="H56" s="5">
        <f t="shared" si="4"/>
        <v>273</v>
      </c>
      <c r="I56" s="5">
        <f t="shared" si="5"/>
        <v>74529</v>
      </c>
      <c r="T56" s="57">
        <v>28</v>
      </c>
      <c r="U56" s="57">
        <v>526</v>
      </c>
      <c r="W56" s="5">
        <v>28</v>
      </c>
      <c r="X56" s="5">
        <v>526</v>
      </c>
      <c r="Z56" s="5">
        <v>200</v>
      </c>
      <c r="AA56" s="5">
        <v>1071</v>
      </c>
    </row>
    <row r="57" spans="1:27">
      <c r="A57" s="5">
        <v>56</v>
      </c>
      <c r="B57" s="5">
        <v>65</v>
      </c>
      <c r="C57" s="5">
        <v>411</v>
      </c>
      <c r="D57" s="23">
        <f t="shared" si="0"/>
        <v>695.40441745118369</v>
      </c>
      <c r="E57" s="23">
        <f t="shared" si="1"/>
        <v>-284.40441745118369</v>
      </c>
      <c r="F57" s="23">
        <f t="shared" si="2"/>
        <v>284.40441745118369</v>
      </c>
      <c r="G57" s="5">
        <f t="shared" si="3"/>
        <v>195</v>
      </c>
      <c r="H57" s="5">
        <f t="shared" si="4"/>
        <v>139</v>
      </c>
      <c r="I57" s="5">
        <f t="shared" si="5"/>
        <v>19321</v>
      </c>
      <c r="T57" s="57">
        <v>29</v>
      </c>
      <c r="U57" s="57">
        <v>109</v>
      </c>
      <c r="W57" s="5">
        <v>29</v>
      </c>
      <c r="X57" s="5">
        <v>109</v>
      </c>
      <c r="Z57" s="5">
        <v>202</v>
      </c>
      <c r="AA57" s="5">
        <v>181</v>
      </c>
    </row>
    <row r="58" spans="1:27">
      <c r="A58" s="5">
        <v>57</v>
      </c>
      <c r="B58" s="5">
        <v>164</v>
      </c>
      <c r="C58" s="5">
        <v>204</v>
      </c>
      <c r="D58" s="23">
        <f t="shared" si="0"/>
        <v>789.38227772356333</v>
      </c>
      <c r="E58" s="23">
        <f t="shared" si="1"/>
        <v>-585.38227772356333</v>
      </c>
      <c r="F58" s="23">
        <f t="shared" si="2"/>
        <v>585.38227772356333</v>
      </c>
      <c r="G58" s="5">
        <f t="shared" si="3"/>
        <v>368</v>
      </c>
      <c r="H58" s="5">
        <f t="shared" si="4"/>
        <v>311</v>
      </c>
      <c r="I58" s="5">
        <f t="shared" si="5"/>
        <v>96721</v>
      </c>
      <c r="T58" s="57">
        <v>29</v>
      </c>
      <c r="U58" s="57">
        <v>640</v>
      </c>
      <c r="W58" s="5">
        <v>29</v>
      </c>
      <c r="X58" s="5">
        <v>640</v>
      </c>
      <c r="Z58" s="5">
        <v>202</v>
      </c>
      <c r="AA58" s="5">
        <v>947</v>
      </c>
    </row>
    <row r="59" spans="1:27">
      <c r="A59" s="5">
        <v>58</v>
      </c>
      <c r="B59" s="5">
        <v>40</v>
      </c>
      <c r="C59" s="5">
        <v>131</v>
      </c>
      <c r="D59" s="23">
        <f t="shared" si="0"/>
        <v>671.67263455411808</v>
      </c>
      <c r="E59" s="23">
        <f t="shared" si="1"/>
        <v>-540.67263455411808</v>
      </c>
      <c r="F59" s="23">
        <f t="shared" si="2"/>
        <v>540.67263455411808</v>
      </c>
      <c r="G59" s="5">
        <f t="shared" si="3"/>
        <v>358</v>
      </c>
      <c r="H59" s="5">
        <f t="shared" si="4"/>
        <v>300</v>
      </c>
      <c r="I59" s="5">
        <f t="shared" si="5"/>
        <v>90000</v>
      </c>
      <c r="T59" s="57">
        <v>30</v>
      </c>
      <c r="U59" s="57">
        <v>189</v>
      </c>
      <c r="W59" s="5">
        <v>30</v>
      </c>
      <c r="X59" s="5">
        <v>189</v>
      </c>
      <c r="Z59" s="5">
        <v>204</v>
      </c>
      <c r="AA59" s="5">
        <v>446</v>
      </c>
    </row>
    <row r="60" spans="1:27">
      <c r="A60" s="5">
        <v>59</v>
      </c>
      <c r="B60" s="5">
        <v>76</v>
      </c>
      <c r="C60" s="5">
        <v>173</v>
      </c>
      <c r="D60" s="23">
        <f t="shared" si="0"/>
        <v>705.84640192589245</v>
      </c>
      <c r="E60" s="23">
        <f t="shared" si="1"/>
        <v>-532.84640192589245</v>
      </c>
      <c r="F60" s="23">
        <f t="shared" si="2"/>
        <v>532.84640192589245</v>
      </c>
      <c r="G60" s="5">
        <f t="shared" si="3"/>
        <v>355</v>
      </c>
      <c r="H60" s="5">
        <f t="shared" si="4"/>
        <v>296</v>
      </c>
      <c r="I60" s="5">
        <f t="shared" si="5"/>
        <v>87616</v>
      </c>
      <c r="T60" s="57">
        <v>30</v>
      </c>
      <c r="U60" s="57">
        <v>334</v>
      </c>
      <c r="W60" s="5">
        <v>30</v>
      </c>
      <c r="X60" s="5">
        <v>334</v>
      </c>
      <c r="Z60" s="5">
        <v>204</v>
      </c>
      <c r="AA60" s="5">
        <v>1643</v>
      </c>
    </row>
    <row r="61" spans="1:27">
      <c r="A61" s="5">
        <v>60</v>
      </c>
      <c r="B61" s="5">
        <v>139</v>
      </c>
      <c r="C61" s="5">
        <v>304</v>
      </c>
      <c r="D61" s="23">
        <f t="shared" si="0"/>
        <v>765.65049482649772</v>
      </c>
      <c r="E61" s="23">
        <f t="shared" si="1"/>
        <v>-461.65049482649772</v>
      </c>
      <c r="F61" s="23">
        <f t="shared" si="2"/>
        <v>461.65049482649772</v>
      </c>
      <c r="G61" s="5">
        <f t="shared" si="3"/>
        <v>317</v>
      </c>
      <c r="H61" s="5">
        <f t="shared" si="4"/>
        <v>257</v>
      </c>
      <c r="I61" s="5">
        <f t="shared" si="5"/>
        <v>66049</v>
      </c>
      <c r="T61" s="57">
        <v>30</v>
      </c>
      <c r="U61" s="57">
        <v>333</v>
      </c>
      <c r="W61" s="5">
        <v>30</v>
      </c>
      <c r="X61" s="5">
        <v>333</v>
      </c>
      <c r="Z61" s="5">
        <v>208</v>
      </c>
      <c r="AA61" s="5">
        <v>725</v>
      </c>
    </row>
    <row r="62" spans="1:27">
      <c r="A62" s="5">
        <v>61</v>
      </c>
      <c r="B62" s="5">
        <v>101</v>
      </c>
      <c r="C62" s="5">
        <v>335</v>
      </c>
      <c r="D62" s="23">
        <f t="shared" si="0"/>
        <v>729.57818482295806</v>
      </c>
      <c r="E62" s="23">
        <f t="shared" si="1"/>
        <v>-394.57818482295806</v>
      </c>
      <c r="F62" s="23">
        <f t="shared" si="2"/>
        <v>394.57818482295806</v>
      </c>
      <c r="G62" s="5">
        <f t="shared" si="3"/>
        <v>279</v>
      </c>
      <c r="H62" s="5">
        <f t="shared" si="4"/>
        <v>218</v>
      </c>
      <c r="I62" s="5">
        <f t="shared" si="5"/>
        <v>47524</v>
      </c>
      <c r="T62" s="57">
        <v>32</v>
      </c>
      <c r="U62" s="57">
        <v>182</v>
      </c>
      <c r="W62" s="5">
        <v>32</v>
      </c>
      <c r="X62" s="5">
        <v>182</v>
      </c>
      <c r="Z62" s="5">
        <v>210</v>
      </c>
      <c r="AA62" s="5">
        <v>1570</v>
      </c>
    </row>
    <row r="63" spans="1:27">
      <c r="A63" s="5">
        <v>62</v>
      </c>
      <c r="B63" s="5">
        <v>144</v>
      </c>
      <c r="C63" s="5">
        <v>513</v>
      </c>
      <c r="D63" s="23">
        <f t="shared" si="0"/>
        <v>770.39685140591087</v>
      </c>
      <c r="E63" s="23">
        <f t="shared" si="1"/>
        <v>-257.39685140591087</v>
      </c>
      <c r="F63" s="23">
        <f t="shared" si="2"/>
        <v>257.39685140591087</v>
      </c>
      <c r="G63" s="5">
        <f t="shared" si="3"/>
        <v>178</v>
      </c>
      <c r="H63" s="5">
        <f t="shared" si="4"/>
        <v>116</v>
      </c>
      <c r="I63" s="5">
        <f t="shared" si="5"/>
        <v>13456</v>
      </c>
      <c r="T63" s="57">
        <v>32</v>
      </c>
      <c r="U63" s="57">
        <v>189</v>
      </c>
      <c r="W63" s="5">
        <v>32</v>
      </c>
      <c r="X63" s="5">
        <v>189</v>
      </c>
      <c r="Z63" s="5">
        <v>211</v>
      </c>
      <c r="AA63" s="5">
        <v>1342</v>
      </c>
    </row>
    <row r="64" spans="1:27">
      <c r="A64" s="5">
        <v>63</v>
      </c>
      <c r="B64" s="5">
        <v>179</v>
      </c>
      <c r="C64" s="5">
        <v>654</v>
      </c>
      <c r="D64" s="23">
        <f t="shared" si="0"/>
        <v>803.62134746180266</v>
      </c>
      <c r="E64" s="23">
        <f t="shared" si="1"/>
        <v>-149.62134746180266</v>
      </c>
      <c r="F64" s="23">
        <f t="shared" si="2"/>
        <v>149.62134746180266</v>
      </c>
      <c r="G64" s="5">
        <f t="shared" si="3"/>
        <v>81</v>
      </c>
      <c r="H64" s="5">
        <f t="shared" si="4"/>
        <v>18</v>
      </c>
      <c r="I64" s="5">
        <f t="shared" si="5"/>
        <v>324</v>
      </c>
      <c r="T64" s="57">
        <v>32</v>
      </c>
      <c r="U64" s="57">
        <v>446</v>
      </c>
      <c r="W64" s="5">
        <v>32</v>
      </c>
      <c r="X64" s="5">
        <v>446</v>
      </c>
      <c r="Z64" s="5">
        <v>212</v>
      </c>
      <c r="AA64" s="5">
        <v>569</v>
      </c>
    </row>
    <row r="65" spans="1:27">
      <c r="A65" s="5">
        <v>64</v>
      </c>
      <c r="B65" s="5">
        <v>219</v>
      </c>
      <c r="C65" s="5">
        <v>335</v>
      </c>
      <c r="D65" s="23">
        <f t="shared" si="0"/>
        <v>841.59220009710759</v>
      </c>
      <c r="E65" s="23">
        <f t="shared" si="1"/>
        <v>-506.59220009710759</v>
      </c>
      <c r="F65" s="23">
        <f t="shared" si="2"/>
        <v>506.59220009710759</v>
      </c>
      <c r="G65" s="5">
        <f t="shared" si="3"/>
        <v>331</v>
      </c>
      <c r="H65" s="5">
        <f t="shared" si="4"/>
        <v>267</v>
      </c>
      <c r="I65" s="5">
        <f t="shared" si="5"/>
        <v>71289</v>
      </c>
      <c r="T65" s="57">
        <v>32</v>
      </c>
      <c r="U65" s="57">
        <v>726</v>
      </c>
      <c r="W65" s="5">
        <v>32</v>
      </c>
      <c r="X65" s="5">
        <v>726</v>
      </c>
      <c r="Z65" s="5">
        <v>213</v>
      </c>
      <c r="AA65" s="5">
        <v>1339</v>
      </c>
    </row>
    <row r="66" spans="1:27">
      <c r="A66" s="5">
        <v>65</v>
      </c>
      <c r="B66" s="5">
        <v>60</v>
      </c>
      <c r="C66" s="5">
        <v>182</v>
      </c>
      <c r="D66" s="23">
        <f t="shared" si="0"/>
        <v>690.65806087177054</v>
      </c>
      <c r="E66" s="23">
        <f t="shared" si="1"/>
        <v>-508.65806087177054</v>
      </c>
      <c r="F66" s="23">
        <f t="shared" si="2"/>
        <v>508.65806087177054</v>
      </c>
      <c r="G66" s="5">
        <f t="shared" si="3"/>
        <v>334</v>
      </c>
      <c r="H66" s="5">
        <f t="shared" si="4"/>
        <v>269</v>
      </c>
      <c r="I66" s="5">
        <f t="shared" si="5"/>
        <v>72361</v>
      </c>
      <c r="T66" s="57">
        <v>32</v>
      </c>
      <c r="U66" s="57">
        <v>71</v>
      </c>
      <c r="W66" s="5">
        <v>32</v>
      </c>
      <c r="X66" s="5">
        <v>71</v>
      </c>
      <c r="Z66" s="5">
        <v>214</v>
      </c>
      <c r="AA66" s="5">
        <v>1346</v>
      </c>
    </row>
    <row r="67" spans="1:27">
      <c r="A67" s="5">
        <v>66</v>
      </c>
      <c r="B67" s="5">
        <v>77</v>
      </c>
      <c r="C67" s="5">
        <v>298</v>
      </c>
      <c r="D67" s="23">
        <f t="shared" ref="D67:D130" si="6">$L$3+$K$3*B67</f>
        <v>706.79567324177515</v>
      </c>
      <c r="E67" s="23">
        <f t="shared" ref="E67:E130" si="7">C67-D67</f>
        <v>-408.79567324177515</v>
      </c>
      <c r="F67" s="23">
        <f t="shared" ref="F67:F130" si="8">ABS(E67)</f>
        <v>408.79567324177515</v>
      </c>
      <c r="G67" s="5">
        <f t="shared" ref="G67:G130" si="9">RANK(F67,F67:F562,1)</f>
        <v>283</v>
      </c>
      <c r="H67" s="5">
        <f t="shared" ref="H67:H130" si="10">G67-A67</f>
        <v>217</v>
      </c>
      <c r="I67" s="5">
        <f t="shared" ref="I67:I130" si="11">H67^2</f>
        <v>47089</v>
      </c>
      <c r="T67" s="57">
        <v>33</v>
      </c>
      <c r="U67" s="57">
        <v>712</v>
      </c>
      <c r="W67" s="5">
        <v>33</v>
      </c>
      <c r="X67" s="5">
        <v>712</v>
      </c>
      <c r="Z67" s="5">
        <v>215</v>
      </c>
      <c r="AA67" s="5">
        <v>1054</v>
      </c>
    </row>
    <row r="68" spans="1:27">
      <c r="A68" s="5">
        <v>67</v>
      </c>
      <c r="B68" s="5">
        <v>48</v>
      </c>
      <c r="C68" s="5">
        <v>156</v>
      </c>
      <c r="D68" s="23">
        <f t="shared" si="6"/>
        <v>679.26680508117909</v>
      </c>
      <c r="E68" s="23">
        <f t="shared" si="7"/>
        <v>-523.26680508117909</v>
      </c>
      <c r="F68" s="23">
        <f t="shared" si="8"/>
        <v>523.26680508117909</v>
      </c>
      <c r="G68" s="5">
        <f t="shared" si="9"/>
        <v>342</v>
      </c>
      <c r="H68" s="5">
        <f t="shared" si="10"/>
        <v>275</v>
      </c>
      <c r="I68" s="5">
        <f t="shared" si="11"/>
        <v>75625</v>
      </c>
      <c r="T68" s="57">
        <v>34</v>
      </c>
      <c r="U68" s="57">
        <v>88</v>
      </c>
      <c r="W68" s="5">
        <v>34</v>
      </c>
      <c r="X68" s="5">
        <v>88</v>
      </c>
      <c r="Z68" s="5">
        <v>216</v>
      </c>
      <c r="AA68" s="5">
        <v>1912</v>
      </c>
    </row>
    <row r="69" spans="1:27">
      <c r="A69" s="5">
        <v>68</v>
      </c>
      <c r="B69" s="5">
        <v>697</v>
      </c>
      <c r="C69" s="5">
        <v>995</v>
      </c>
      <c r="D69" s="23">
        <f t="shared" si="6"/>
        <v>1295.3438890890016</v>
      </c>
      <c r="E69" s="23">
        <f t="shared" si="7"/>
        <v>-300.34388908900155</v>
      </c>
      <c r="F69" s="23">
        <f t="shared" si="8"/>
        <v>300.34388908900155</v>
      </c>
      <c r="G69" s="5">
        <f t="shared" si="9"/>
        <v>204</v>
      </c>
      <c r="H69" s="5">
        <f t="shared" si="10"/>
        <v>136</v>
      </c>
      <c r="I69" s="5">
        <f t="shared" si="11"/>
        <v>18496</v>
      </c>
      <c r="T69" s="57">
        <v>34</v>
      </c>
      <c r="U69" s="57">
        <v>1381</v>
      </c>
      <c r="W69" s="5">
        <v>34</v>
      </c>
      <c r="X69" s="5">
        <v>1381</v>
      </c>
      <c r="Z69" s="5">
        <v>217</v>
      </c>
      <c r="AA69" s="5">
        <v>2570</v>
      </c>
    </row>
    <row r="70" spans="1:27">
      <c r="A70" s="5">
        <v>69</v>
      </c>
      <c r="B70" s="5">
        <v>53</v>
      </c>
      <c r="C70" s="5">
        <v>168</v>
      </c>
      <c r="D70" s="23">
        <f t="shared" si="6"/>
        <v>684.01316166059212</v>
      </c>
      <c r="E70" s="23">
        <f t="shared" si="7"/>
        <v>-516.01316166059212</v>
      </c>
      <c r="F70" s="23">
        <f t="shared" si="8"/>
        <v>516.01316166059212</v>
      </c>
      <c r="G70" s="5">
        <f t="shared" si="9"/>
        <v>335</v>
      </c>
      <c r="H70" s="5">
        <f t="shared" si="10"/>
        <v>266</v>
      </c>
      <c r="I70" s="5">
        <f t="shared" si="11"/>
        <v>70756</v>
      </c>
      <c r="T70" s="57">
        <v>35</v>
      </c>
      <c r="U70" s="57">
        <v>497</v>
      </c>
      <c r="W70" s="5">
        <v>35</v>
      </c>
      <c r="X70" s="5">
        <v>497</v>
      </c>
      <c r="Z70" s="5">
        <v>219</v>
      </c>
      <c r="AA70" s="5">
        <v>335</v>
      </c>
    </row>
    <row r="71" spans="1:27">
      <c r="A71" s="5">
        <v>70</v>
      </c>
      <c r="B71" s="5">
        <v>84</v>
      </c>
      <c r="C71" s="5">
        <v>288</v>
      </c>
      <c r="D71" s="23">
        <f t="shared" si="6"/>
        <v>713.44057245295346</v>
      </c>
      <c r="E71" s="23">
        <f t="shared" si="7"/>
        <v>-425.44057245295346</v>
      </c>
      <c r="F71" s="23">
        <f t="shared" si="8"/>
        <v>425.44057245295346</v>
      </c>
      <c r="G71" s="5">
        <f t="shared" si="9"/>
        <v>290</v>
      </c>
      <c r="H71" s="5">
        <f t="shared" si="10"/>
        <v>220</v>
      </c>
      <c r="I71" s="5">
        <f t="shared" si="11"/>
        <v>48400</v>
      </c>
      <c r="T71" s="57">
        <v>36</v>
      </c>
      <c r="U71" s="57">
        <v>321</v>
      </c>
      <c r="W71" s="5">
        <v>36</v>
      </c>
      <c r="X71" s="5">
        <v>321</v>
      </c>
      <c r="Z71" s="5">
        <v>220</v>
      </c>
      <c r="AA71" s="5">
        <v>759</v>
      </c>
    </row>
    <row r="72" spans="1:27">
      <c r="A72" s="5">
        <v>71</v>
      </c>
      <c r="B72" s="5">
        <v>146</v>
      </c>
      <c r="C72" s="5">
        <v>460</v>
      </c>
      <c r="D72" s="23">
        <f t="shared" si="6"/>
        <v>772.29539403767603</v>
      </c>
      <c r="E72" s="23">
        <f t="shared" si="7"/>
        <v>-312.29539403767603</v>
      </c>
      <c r="F72" s="23">
        <f t="shared" si="8"/>
        <v>312.29539403767603</v>
      </c>
      <c r="G72" s="5">
        <f t="shared" si="9"/>
        <v>211</v>
      </c>
      <c r="H72" s="5">
        <f t="shared" si="10"/>
        <v>140</v>
      </c>
      <c r="I72" s="5">
        <f t="shared" si="11"/>
        <v>19600</v>
      </c>
      <c r="T72" s="57">
        <v>36</v>
      </c>
      <c r="U72" s="57">
        <v>733</v>
      </c>
      <c r="W72" s="5">
        <v>36</v>
      </c>
      <c r="X72" s="5">
        <v>733</v>
      </c>
      <c r="Z72" s="5">
        <v>223</v>
      </c>
      <c r="AA72" s="5">
        <v>405</v>
      </c>
    </row>
    <row r="73" spans="1:27">
      <c r="A73" s="5">
        <v>72</v>
      </c>
      <c r="B73" s="5">
        <v>449</v>
      </c>
      <c r="C73" s="5">
        <v>1735</v>
      </c>
      <c r="D73" s="23">
        <f t="shared" si="6"/>
        <v>1059.9246027501108</v>
      </c>
      <c r="E73" s="23">
        <f t="shared" si="7"/>
        <v>675.07539724988919</v>
      </c>
      <c r="F73" s="23">
        <f t="shared" si="8"/>
        <v>675.07539724988919</v>
      </c>
      <c r="G73" s="5">
        <f t="shared" si="9"/>
        <v>378</v>
      </c>
      <c r="H73" s="5">
        <f t="shared" si="10"/>
        <v>306</v>
      </c>
      <c r="I73" s="5">
        <f t="shared" si="11"/>
        <v>93636</v>
      </c>
      <c r="T73" s="57">
        <v>36</v>
      </c>
      <c r="U73" s="57">
        <v>322</v>
      </c>
      <c r="W73" s="5">
        <v>36</v>
      </c>
      <c r="X73" s="5">
        <v>322</v>
      </c>
      <c r="Z73" s="5">
        <v>226</v>
      </c>
      <c r="AA73" s="5">
        <v>847</v>
      </c>
    </row>
    <row r="74" spans="1:27">
      <c r="A74" s="5">
        <v>73</v>
      </c>
      <c r="B74" s="5">
        <v>226</v>
      </c>
      <c r="C74" s="5">
        <v>847</v>
      </c>
      <c r="D74" s="23">
        <f t="shared" si="6"/>
        <v>848.23709930828591</v>
      </c>
      <c r="E74" s="23">
        <f t="shared" si="7"/>
        <v>-1.2370993082859059</v>
      </c>
      <c r="F74" s="23">
        <f t="shared" si="8"/>
        <v>1.2370993082859059</v>
      </c>
      <c r="G74" s="5">
        <f t="shared" si="9"/>
        <v>1</v>
      </c>
      <c r="H74" s="5">
        <f t="shared" si="10"/>
        <v>-72</v>
      </c>
      <c r="I74" s="5">
        <f t="shared" si="11"/>
        <v>5184</v>
      </c>
      <c r="T74" s="57">
        <v>37</v>
      </c>
      <c r="U74" s="57">
        <v>565</v>
      </c>
      <c r="W74" s="5">
        <v>37</v>
      </c>
      <c r="X74" s="5">
        <v>565</v>
      </c>
      <c r="Z74" s="5">
        <v>226</v>
      </c>
      <c r="AA74" s="5">
        <v>435</v>
      </c>
    </row>
    <row r="75" spans="1:27">
      <c r="A75" s="5">
        <v>74</v>
      </c>
      <c r="B75" s="5">
        <v>172</v>
      </c>
      <c r="C75" s="5">
        <v>418</v>
      </c>
      <c r="D75" s="23">
        <f t="shared" si="6"/>
        <v>796.97644825062434</v>
      </c>
      <c r="E75" s="23">
        <f t="shared" si="7"/>
        <v>-378.97644825062434</v>
      </c>
      <c r="F75" s="23">
        <f t="shared" si="8"/>
        <v>378.97644825062434</v>
      </c>
      <c r="G75" s="5">
        <f t="shared" si="9"/>
        <v>255</v>
      </c>
      <c r="H75" s="5">
        <f t="shared" si="10"/>
        <v>181</v>
      </c>
      <c r="I75" s="5">
        <f t="shared" si="11"/>
        <v>32761</v>
      </c>
      <c r="T75" s="57">
        <v>38</v>
      </c>
      <c r="U75" s="57">
        <v>325</v>
      </c>
      <c r="W75" s="5">
        <v>38</v>
      </c>
      <c r="X75" s="5">
        <v>325</v>
      </c>
      <c r="Z75" s="5">
        <v>226</v>
      </c>
      <c r="AA75" s="5">
        <v>646</v>
      </c>
    </row>
    <row r="76" spans="1:27">
      <c r="A76" s="5">
        <v>75</v>
      </c>
      <c r="B76" s="5">
        <v>99</v>
      </c>
      <c r="C76" s="5">
        <v>458</v>
      </c>
      <c r="D76" s="23">
        <f t="shared" si="6"/>
        <v>727.67964219119278</v>
      </c>
      <c r="E76" s="23">
        <f t="shared" si="7"/>
        <v>-269.67964219119278</v>
      </c>
      <c r="F76" s="23">
        <f t="shared" si="8"/>
        <v>269.67964219119278</v>
      </c>
      <c r="G76" s="5">
        <f t="shared" si="9"/>
        <v>181</v>
      </c>
      <c r="H76" s="5">
        <f t="shared" si="10"/>
        <v>106</v>
      </c>
      <c r="I76" s="5">
        <f t="shared" si="11"/>
        <v>11236</v>
      </c>
      <c r="T76" s="57">
        <v>39</v>
      </c>
      <c r="U76" s="57">
        <v>344</v>
      </c>
      <c r="W76" s="5">
        <v>39</v>
      </c>
      <c r="X76" s="5">
        <v>344</v>
      </c>
      <c r="Z76" s="5">
        <v>227</v>
      </c>
      <c r="AA76" s="5">
        <v>5202</v>
      </c>
    </row>
    <row r="77" spans="1:27">
      <c r="A77" s="5">
        <v>76</v>
      </c>
      <c r="B77" s="5">
        <v>411</v>
      </c>
      <c r="C77" s="5">
        <v>808</v>
      </c>
      <c r="D77" s="23">
        <f t="shared" si="6"/>
        <v>1023.8522927465713</v>
      </c>
      <c r="E77" s="23">
        <f t="shared" si="7"/>
        <v>-215.85229274657127</v>
      </c>
      <c r="F77" s="23">
        <f t="shared" si="8"/>
        <v>215.85229274657127</v>
      </c>
      <c r="G77" s="5">
        <f t="shared" si="9"/>
        <v>141</v>
      </c>
      <c r="H77" s="5">
        <f t="shared" si="10"/>
        <v>65</v>
      </c>
      <c r="I77" s="5">
        <f t="shared" si="11"/>
        <v>4225</v>
      </c>
      <c r="T77" s="57">
        <v>39</v>
      </c>
      <c r="U77" s="57">
        <v>505</v>
      </c>
      <c r="W77" s="5">
        <v>39</v>
      </c>
      <c r="X77" s="5">
        <v>505</v>
      </c>
      <c r="Z77" s="5">
        <v>227</v>
      </c>
      <c r="AA77" s="5">
        <v>2438</v>
      </c>
    </row>
    <row r="78" spans="1:27">
      <c r="A78" s="5">
        <v>77</v>
      </c>
      <c r="B78" s="5">
        <v>0</v>
      </c>
      <c r="C78" s="5">
        <v>17</v>
      </c>
      <c r="D78" s="23">
        <f t="shared" si="6"/>
        <v>633.70178191881314</v>
      </c>
      <c r="E78" s="23">
        <f t="shared" si="7"/>
        <v>-616.70178191881314</v>
      </c>
      <c r="F78" s="23">
        <f t="shared" si="8"/>
        <v>616.70178191881314</v>
      </c>
      <c r="G78" s="5">
        <f t="shared" si="9"/>
        <v>362</v>
      </c>
      <c r="H78" s="5">
        <f t="shared" si="10"/>
        <v>285</v>
      </c>
      <c r="I78" s="5">
        <f t="shared" si="11"/>
        <v>81225</v>
      </c>
      <c r="T78" s="57">
        <v>40</v>
      </c>
      <c r="U78" s="57">
        <v>123</v>
      </c>
      <c r="W78" s="5">
        <v>40</v>
      </c>
      <c r="X78" s="5">
        <v>123</v>
      </c>
      <c r="Z78" s="5">
        <v>227</v>
      </c>
      <c r="AA78" s="5">
        <v>632</v>
      </c>
    </row>
    <row r="79" spans="1:27">
      <c r="A79" s="5">
        <v>78</v>
      </c>
      <c r="B79" s="5">
        <v>85</v>
      </c>
      <c r="C79" s="5">
        <v>374</v>
      </c>
      <c r="D79" s="23">
        <f t="shared" si="6"/>
        <v>714.38984376883604</v>
      </c>
      <c r="E79" s="23">
        <f t="shared" si="7"/>
        <v>-340.38984376883604</v>
      </c>
      <c r="F79" s="23">
        <f t="shared" si="8"/>
        <v>340.38984376883604</v>
      </c>
      <c r="G79" s="5">
        <f t="shared" si="9"/>
        <v>222</v>
      </c>
      <c r="H79" s="5">
        <f t="shared" si="10"/>
        <v>144</v>
      </c>
      <c r="I79" s="5">
        <f t="shared" si="11"/>
        <v>20736</v>
      </c>
      <c r="T79" s="57">
        <v>40</v>
      </c>
      <c r="U79" s="57">
        <v>131</v>
      </c>
      <c r="W79" s="5">
        <v>40</v>
      </c>
      <c r="X79" s="5">
        <v>131</v>
      </c>
      <c r="Z79" s="5">
        <v>227</v>
      </c>
      <c r="AA79" s="5">
        <v>1480</v>
      </c>
    </row>
    <row r="80" spans="1:27">
      <c r="A80" s="5">
        <v>79</v>
      </c>
      <c r="B80" s="5">
        <v>56</v>
      </c>
      <c r="C80" s="5">
        <v>167</v>
      </c>
      <c r="D80" s="23">
        <f t="shared" si="6"/>
        <v>686.86097560823998</v>
      </c>
      <c r="E80" s="23">
        <f t="shared" si="7"/>
        <v>-519.86097560823998</v>
      </c>
      <c r="F80" s="23">
        <f t="shared" si="8"/>
        <v>519.86097560823998</v>
      </c>
      <c r="G80" s="5">
        <f t="shared" si="9"/>
        <v>329</v>
      </c>
      <c r="H80" s="5">
        <f t="shared" si="10"/>
        <v>250</v>
      </c>
      <c r="I80" s="5">
        <f t="shared" si="11"/>
        <v>62500</v>
      </c>
      <c r="T80" s="57">
        <v>40</v>
      </c>
      <c r="U80" s="57">
        <v>409</v>
      </c>
      <c r="W80" s="5">
        <v>40</v>
      </c>
      <c r="X80" s="5">
        <v>409</v>
      </c>
      <c r="Z80" s="5">
        <v>231</v>
      </c>
      <c r="AA80" s="5">
        <v>779</v>
      </c>
    </row>
    <row r="81" spans="1:27">
      <c r="A81" s="5">
        <v>80</v>
      </c>
      <c r="B81" s="5">
        <v>29</v>
      </c>
      <c r="C81" s="5">
        <v>640</v>
      </c>
      <c r="D81" s="23">
        <f t="shared" si="6"/>
        <v>661.2306500794092</v>
      </c>
      <c r="E81" s="23">
        <f t="shared" si="7"/>
        <v>-21.230650079409202</v>
      </c>
      <c r="F81" s="23">
        <f t="shared" si="8"/>
        <v>21.230650079409202</v>
      </c>
      <c r="G81" s="5">
        <f t="shared" si="9"/>
        <v>10</v>
      </c>
      <c r="H81" s="5">
        <f t="shared" si="10"/>
        <v>-70</v>
      </c>
      <c r="I81" s="5">
        <f t="shared" si="11"/>
        <v>4900</v>
      </c>
      <c r="T81" s="57">
        <v>40</v>
      </c>
      <c r="U81" s="57">
        <v>720</v>
      </c>
      <c r="W81" s="5">
        <v>40</v>
      </c>
      <c r="X81" s="5">
        <v>720</v>
      </c>
      <c r="Z81" s="5">
        <v>233</v>
      </c>
      <c r="AA81" s="5">
        <v>4100</v>
      </c>
    </row>
    <row r="82" spans="1:27">
      <c r="A82" s="5">
        <v>81</v>
      </c>
      <c r="B82" s="5">
        <v>86</v>
      </c>
      <c r="C82" s="5">
        <v>2235</v>
      </c>
      <c r="D82" s="23">
        <f t="shared" si="6"/>
        <v>715.33911508471874</v>
      </c>
      <c r="E82" s="23">
        <f t="shared" si="7"/>
        <v>1519.6608849152813</v>
      </c>
      <c r="F82" s="23">
        <f t="shared" si="8"/>
        <v>1519.6608849152813</v>
      </c>
      <c r="G82" s="5">
        <f t="shared" si="9"/>
        <v>401</v>
      </c>
      <c r="H82" s="5">
        <f t="shared" si="10"/>
        <v>320</v>
      </c>
      <c r="I82" s="5">
        <f t="shared" si="11"/>
        <v>102400</v>
      </c>
      <c r="T82" s="57">
        <v>41</v>
      </c>
      <c r="U82" s="57">
        <v>1450</v>
      </c>
      <c r="W82" s="5">
        <v>41</v>
      </c>
      <c r="X82" s="5">
        <v>1450</v>
      </c>
      <c r="Z82" s="5">
        <v>234</v>
      </c>
      <c r="AA82" s="5">
        <v>473</v>
      </c>
    </row>
    <row r="83" spans="1:27">
      <c r="A83" s="5">
        <v>82</v>
      </c>
      <c r="B83" s="5">
        <v>370</v>
      </c>
      <c r="C83" s="5">
        <v>361</v>
      </c>
      <c r="D83" s="23">
        <f t="shared" si="6"/>
        <v>984.93216879538363</v>
      </c>
      <c r="E83" s="23">
        <f t="shared" si="7"/>
        <v>-623.93216879538363</v>
      </c>
      <c r="F83" s="23">
        <f t="shared" si="8"/>
        <v>623.93216879538363</v>
      </c>
      <c r="G83" s="5">
        <f t="shared" si="9"/>
        <v>361</v>
      </c>
      <c r="H83" s="5">
        <f t="shared" si="10"/>
        <v>279</v>
      </c>
      <c r="I83" s="5">
        <f t="shared" si="11"/>
        <v>77841</v>
      </c>
      <c r="T83" s="57">
        <v>41</v>
      </c>
      <c r="U83" s="57">
        <v>547</v>
      </c>
      <c r="W83" s="5">
        <v>41</v>
      </c>
      <c r="X83" s="5">
        <v>547</v>
      </c>
      <c r="Z83" s="5">
        <v>234</v>
      </c>
      <c r="AA83" s="5">
        <v>827</v>
      </c>
    </row>
    <row r="84" spans="1:27">
      <c r="A84" s="5">
        <v>83</v>
      </c>
      <c r="B84" s="5">
        <v>190</v>
      </c>
      <c r="C84" s="5">
        <v>306</v>
      </c>
      <c r="D84" s="23">
        <f t="shared" si="6"/>
        <v>814.06333193651153</v>
      </c>
      <c r="E84" s="23">
        <f t="shared" si="7"/>
        <v>-508.06333193651153</v>
      </c>
      <c r="F84" s="23">
        <f t="shared" si="8"/>
        <v>508.06333193651153</v>
      </c>
      <c r="G84" s="5">
        <f t="shared" si="9"/>
        <v>323</v>
      </c>
      <c r="H84" s="5">
        <f t="shared" si="10"/>
        <v>240</v>
      </c>
      <c r="I84" s="5">
        <f t="shared" si="11"/>
        <v>57600</v>
      </c>
      <c r="T84" s="57">
        <v>42</v>
      </c>
      <c r="U84" s="57">
        <v>503</v>
      </c>
      <c r="W84" s="5">
        <v>42</v>
      </c>
      <c r="X84" s="5">
        <v>503</v>
      </c>
      <c r="Z84" s="5">
        <v>234</v>
      </c>
      <c r="AA84" s="5">
        <v>2127</v>
      </c>
    </row>
    <row r="85" spans="1:27">
      <c r="A85" s="5">
        <v>84</v>
      </c>
      <c r="B85" s="5">
        <v>101</v>
      </c>
      <c r="C85" s="5">
        <v>243</v>
      </c>
      <c r="D85" s="23">
        <f t="shared" si="6"/>
        <v>729.57818482295806</v>
      </c>
      <c r="E85" s="23">
        <f t="shared" si="7"/>
        <v>-486.57818482295806</v>
      </c>
      <c r="F85" s="23">
        <f t="shared" si="8"/>
        <v>486.57818482295806</v>
      </c>
      <c r="G85" s="5">
        <f t="shared" si="9"/>
        <v>314</v>
      </c>
      <c r="H85" s="5">
        <f t="shared" si="10"/>
        <v>230</v>
      </c>
      <c r="I85" s="5">
        <f t="shared" si="11"/>
        <v>52900</v>
      </c>
      <c r="T85" s="57">
        <v>43</v>
      </c>
      <c r="U85" s="57">
        <v>289</v>
      </c>
      <c r="W85" s="5">
        <v>43</v>
      </c>
      <c r="X85" s="5">
        <v>289</v>
      </c>
      <c r="Z85" s="5">
        <v>235</v>
      </c>
      <c r="AA85" s="5">
        <v>838</v>
      </c>
    </row>
    <row r="86" spans="1:27">
      <c r="A86" s="5">
        <v>85</v>
      </c>
      <c r="B86" s="5">
        <v>99</v>
      </c>
      <c r="C86" s="5">
        <v>108</v>
      </c>
      <c r="D86" s="23">
        <f t="shared" si="6"/>
        <v>727.67964219119278</v>
      </c>
      <c r="E86" s="23">
        <f t="shared" si="7"/>
        <v>-619.67964219119278</v>
      </c>
      <c r="F86" s="23">
        <f t="shared" si="8"/>
        <v>619.67964219119278</v>
      </c>
      <c r="G86" s="5">
        <f t="shared" si="9"/>
        <v>357</v>
      </c>
      <c r="H86" s="5">
        <f t="shared" si="10"/>
        <v>272</v>
      </c>
      <c r="I86" s="5">
        <f t="shared" si="11"/>
        <v>73984</v>
      </c>
      <c r="T86" s="57">
        <v>44</v>
      </c>
      <c r="U86" s="57">
        <v>284</v>
      </c>
      <c r="W86" s="5">
        <v>44</v>
      </c>
      <c r="X86" s="5">
        <v>284</v>
      </c>
      <c r="Z86" s="5">
        <v>236</v>
      </c>
      <c r="AA86" s="5">
        <v>713</v>
      </c>
    </row>
    <row r="87" spans="1:27">
      <c r="A87" s="5">
        <v>86</v>
      </c>
      <c r="B87" s="5">
        <v>140</v>
      </c>
      <c r="C87" s="5">
        <v>280</v>
      </c>
      <c r="D87" s="23">
        <f t="shared" si="6"/>
        <v>766.5997661423803</v>
      </c>
      <c r="E87" s="23">
        <f t="shared" si="7"/>
        <v>-486.5997661423803</v>
      </c>
      <c r="F87" s="23">
        <f t="shared" si="8"/>
        <v>486.5997661423803</v>
      </c>
      <c r="G87" s="5">
        <f t="shared" si="9"/>
        <v>314</v>
      </c>
      <c r="H87" s="5">
        <f t="shared" si="10"/>
        <v>228</v>
      </c>
      <c r="I87" s="5">
        <f t="shared" si="11"/>
        <v>51984</v>
      </c>
      <c r="T87" s="57">
        <v>44</v>
      </c>
      <c r="U87" s="57">
        <v>937</v>
      </c>
      <c r="W87" s="5">
        <v>44</v>
      </c>
      <c r="X87" s="5">
        <v>937</v>
      </c>
      <c r="Z87" s="5">
        <v>237</v>
      </c>
      <c r="AA87" s="5">
        <v>783</v>
      </c>
    </row>
    <row r="88" spans="1:27">
      <c r="A88" s="5">
        <v>87</v>
      </c>
      <c r="B88" s="5">
        <v>130</v>
      </c>
      <c r="C88" s="5">
        <v>228</v>
      </c>
      <c r="D88" s="23">
        <f t="shared" si="6"/>
        <v>757.10705298355413</v>
      </c>
      <c r="E88" s="23">
        <f t="shared" si="7"/>
        <v>-529.10705298355413</v>
      </c>
      <c r="F88" s="23">
        <f t="shared" si="8"/>
        <v>529.10705298355413</v>
      </c>
      <c r="G88" s="5">
        <f t="shared" si="9"/>
        <v>331</v>
      </c>
      <c r="H88" s="5">
        <f t="shared" si="10"/>
        <v>244</v>
      </c>
      <c r="I88" s="5">
        <f t="shared" si="11"/>
        <v>59536</v>
      </c>
      <c r="T88" s="57">
        <v>46</v>
      </c>
      <c r="U88" s="57">
        <v>884</v>
      </c>
      <c r="W88" s="5">
        <v>46</v>
      </c>
      <c r="X88" s="5">
        <v>884</v>
      </c>
      <c r="Z88" s="5">
        <v>238</v>
      </c>
      <c r="AA88" s="5">
        <v>2327</v>
      </c>
    </row>
    <row r="89" spans="1:27">
      <c r="A89" s="5">
        <v>88</v>
      </c>
      <c r="B89" s="5">
        <v>270</v>
      </c>
      <c r="C89" s="5">
        <v>319</v>
      </c>
      <c r="D89" s="23">
        <f t="shared" si="6"/>
        <v>890.0050372071214</v>
      </c>
      <c r="E89" s="23">
        <f t="shared" si="7"/>
        <v>-571.0050372071214</v>
      </c>
      <c r="F89" s="23">
        <f t="shared" si="8"/>
        <v>571.0050372071214</v>
      </c>
      <c r="G89" s="5">
        <f t="shared" si="9"/>
        <v>341</v>
      </c>
      <c r="H89" s="5">
        <f t="shared" si="10"/>
        <v>253</v>
      </c>
      <c r="I89" s="5">
        <f t="shared" si="11"/>
        <v>64009</v>
      </c>
      <c r="T89" s="57">
        <v>46</v>
      </c>
      <c r="U89" s="57">
        <v>322</v>
      </c>
      <c r="W89" s="5">
        <v>46</v>
      </c>
      <c r="X89" s="5">
        <v>322</v>
      </c>
      <c r="Z89" s="5">
        <v>243</v>
      </c>
      <c r="AA89" s="5">
        <v>1724</v>
      </c>
    </row>
    <row r="90" spans="1:27">
      <c r="A90" s="5">
        <v>89</v>
      </c>
      <c r="B90" s="5">
        <v>30</v>
      </c>
      <c r="C90" s="5">
        <v>189</v>
      </c>
      <c r="D90" s="23">
        <f t="shared" si="6"/>
        <v>662.17992139529179</v>
      </c>
      <c r="E90" s="23">
        <f t="shared" si="7"/>
        <v>-473.17992139529179</v>
      </c>
      <c r="F90" s="23">
        <f t="shared" si="8"/>
        <v>473.17992139529179</v>
      </c>
      <c r="G90" s="5">
        <f t="shared" si="9"/>
        <v>308</v>
      </c>
      <c r="H90" s="5">
        <f t="shared" si="10"/>
        <v>219</v>
      </c>
      <c r="I90" s="5">
        <f t="shared" si="11"/>
        <v>47961</v>
      </c>
      <c r="T90" s="57">
        <v>46</v>
      </c>
      <c r="U90" s="57">
        <v>837</v>
      </c>
      <c r="W90" s="5">
        <v>46</v>
      </c>
      <c r="X90" s="5">
        <v>837</v>
      </c>
      <c r="Z90" s="5">
        <v>244</v>
      </c>
      <c r="AA90" s="5">
        <v>447</v>
      </c>
    </row>
    <row r="91" spans="1:27">
      <c r="A91" s="5">
        <v>90</v>
      </c>
      <c r="B91" s="5">
        <v>107</v>
      </c>
      <c r="C91" s="5">
        <v>283</v>
      </c>
      <c r="D91" s="23">
        <f t="shared" si="6"/>
        <v>735.27381271825379</v>
      </c>
      <c r="E91" s="23">
        <f t="shared" si="7"/>
        <v>-452.27381271825379</v>
      </c>
      <c r="F91" s="23">
        <f t="shared" si="8"/>
        <v>452.27381271825379</v>
      </c>
      <c r="G91" s="5">
        <f t="shared" si="9"/>
        <v>300</v>
      </c>
      <c r="H91" s="5">
        <f t="shared" si="10"/>
        <v>210</v>
      </c>
      <c r="I91" s="5">
        <f t="shared" si="11"/>
        <v>44100</v>
      </c>
      <c r="T91" s="57">
        <v>47</v>
      </c>
      <c r="U91" s="57">
        <v>316</v>
      </c>
      <c r="W91" s="5">
        <v>47</v>
      </c>
      <c r="X91" s="5">
        <v>316</v>
      </c>
      <c r="Z91" s="5">
        <v>244</v>
      </c>
      <c r="AA91" s="5">
        <v>706</v>
      </c>
    </row>
    <row r="92" spans="1:27">
      <c r="A92" s="5">
        <v>91</v>
      </c>
      <c r="B92" s="5">
        <v>331</v>
      </c>
      <c r="C92" s="5">
        <v>564</v>
      </c>
      <c r="D92" s="23">
        <f t="shared" si="6"/>
        <v>947.91058747596139</v>
      </c>
      <c r="E92" s="23">
        <f t="shared" si="7"/>
        <v>-383.91058747596139</v>
      </c>
      <c r="F92" s="23">
        <f t="shared" si="8"/>
        <v>383.91058747596139</v>
      </c>
      <c r="G92" s="5">
        <f t="shared" si="9"/>
        <v>259</v>
      </c>
      <c r="H92" s="5">
        <f t="shared" si="10"/>
        <v>168</v>
      </c>
      <c r="I92" s="5">
        <f t="shared" si="11"/>
        <v>28224</v>
      </c>
      <c r="T92" s="57">
        <v>47</v>
      </c>
      <c r="U92" s="57">
        <v>574</v>
      </c>
      <c r="W92" s="5">
        <v>47</v>
      </c>
      <c r="X92" s="5">
        <v>574</v>
      </c>
      <c r="Z92" s="5">
        <v>249</v>
      </c>
      <c r="AA92" s="5">
        <v>265</v>
      </c>
    </row>
    <row r="93" spans="1:27">
      <c r="A93" s="5">
        <v>92</v>
      </c>
      <c r="B93" s="5">
        <v>78</v>
      </c>
      <c r="C93" s="5">
        <v>220</v>
      </c>
      <c r="D93" s="23">
        <f t="shared" si="6"/>
        <v>707.74494455765773</v>
      </c>
      <c r="E93" s="23">
        <f t="shared" si="7"/>
        <v>-487.74494455765773</v>
      </c>
      <c r="F93" s="23">
        <f t="shared" si="8"/>
        <v>487.74494455765773</v>
      </c>
      <c r="G93" s="5">
        <f t="shared" si="9"/>
        <v>311</v>
      </c>
      <c r="H93" s="5">
        <f t="shared" si="10"/>
        <v>219</v>
      </c>
      <c r="I93" s="5">
        <f t="shared" si="11"/>
        <v>47961</v>
      </c>
      <c r="T93" s="57">
        <v>47</v>
      </c>
      <c r="U93" s="57">
        <v>493</v>
      </c>
      <c r="W93" s="5">
        <v>47</v>
      </c>
      <c r="X93" s="5">
        <v>493</v>
      </c>
      <c r="Z93" s="5">
        <v>250</v>
      </c>
      <c r="AA93" s="5">
        <v>482</v>
      </c>
    </row>
    <row r="94" spans="1:27">
      <c r="A94" s="5">
        <v>93</v>
      </c>
      <c r="B94" s="5">
        <v>301</v>
      </c>
      <c r="C94" s="5">
        <v>352</v>
      </c>
      <c r="D94" s="23">
        <f t="shared" si="6"/>
        <v>919.43244799948275</v>
      </c>
      <c r="E94" s="23">
        <f t="shared" si="7"/>
        <v>-567.43244799948275</v>
      </c>
      <c r="F94" s="23">
        <f t="shared" si="8"/>
        <v>567.43244799948275</v>
      </c>
      <c r="G94" s="5">
        <f t="shared" si="9"/>
        <v>336</v>
      </c>
      <c r="H94" s="5">
        <f t="shared" si="10"/>
        <v>243</v>
      </c>
      <c r="I94" s="5">
        <f t="shared" si="11"/>
        <v>59049</v>
      </c>
      <c r="T94" s="57">
        <v>47</v>
      </c>
      <c r="U94" s="57">
        <v>923</v>
      </c>
      <c r="W94" s="5">
        <v>47</v>
      </c>
      <c r="X94" s="5">
        <v>923</v>
      </c>
      <c r="Z94" s="5">
        <v>256</v>
      </c>
      <c r="AA94" s="5">
        <v>631</v>
      </c>
    </row>
    <row r="95" spans="1:27">
      <c r="A95" s="5">
        <v>94</v>
      </c>
      <c r="B95" s="5">
        <v>111</v>
      </c>
      <c r="C95" s="5">
        <v>216</v>
      </c>
      <c r="D95" s="23">
        <f t="shared" si="6"/>
        <v>739.07089798178436</v>
      </c>
      <c r="E95" s="23">
        <f t="shared" si="7"/>
        <v>-523.07089798178436</v>
      </c>
      <c r="F95" s="23">
        <f t="shared" si="8"/>
        <v>523.07089798178436</v>
      </c>
      <c r="G95" s="5">
        <f t="shared" si="9"/>
        <v>323</v>
      </c>
      <c r="H95" s="5">
        <f t="shared" si="10"/>
        <v>229</v>
      </c>
      <c r="I95" s="5">
        <f t="shared" si="11"/>
        <v>52441</v>
      </c>
      <c r="T95" s="57">
        <v>48</v>
      </c>
      <c r="U95" s="57">
        <v>65</v>
      </c>
      <c r="W95" s="5">
        <v>48</v>
      </c>
      <c r="X95" s="5">
        <v>65</v>
      </c>
      <c r="Z95" s="5">
        <v>264</v>
      </c>
      <c r="AA95" s="5">
        <v>398</v>
      </c>
    </row>
    <row r="96" spans="1:27">
      <c r="A96" s="5">
        <v>95</v>
      </c>
      <c r="B96" s="5">
        <v>124</v>
      </c>
      <c r="C96" s="5">
        <v>213</v>
      </c>
      <c r="D96" s="23">
        <f t="shared" si="6"/>
        <v>751.4114250882584</v>
      </c>
      <c r="E96" s="23">
        <f t="shared" si="7"/>
        <v>-538.4114250882584</v>
      </c>
      <c r="F96" s="23">
        <f t="shared" si="8"/>
        <v>538.4114250882584</v>
      </c>
      <c r="G96" s="5">
        <f t="shared" si="9"/>
        <v>328</v>
      </c>
      <c r="H96" s="5">
        <f t="shared" si="10"/>
        <v>233</v>
      </c>
      <c r="I96" s="5">
        <f t="shared" si="11"/>
        <v>54289</v>
      </c>
      <c r="T96" s="57">
        <v>48</v>
      </c>
      <c r="U96" s="57">
        <v>156</v>
      </c>
      <c r="W96" s="5">
        <v>48</v>
      </c>
      <c r="X96" s="5">
        <v>156</v>
      </c>
      <c r="Z96" s="5">
        <v>264</v>
      </c>
      <c r="AA96" s="5">
        <v>1401</v>
      </c>
    </row>
    <row r="97" spans="1:27">
      <c r="A97" s="5">
        <v>96</v>
      </c>
      <c r="B97" s="5">
        <v>153</v>
      </c>
      <c r="C97" s="5">
        <v>257</v>
      </c>
      <c r="D97" s="23">
        <f t="shared" si="6"/>
        <v>778.94029324885446</v>
      </c>
      <c r="E97" s="23">
        <f t="shared" si="7"/>
        <v>-521.94029324885446</v>
      </c>
      <c r="F97" s="23">
        <f t="shared" si="8"/>
        <v>521.94029324885446</v>
      </c>
      <c r="G97" s="5">
        <f t="shared" si="9"/>
        <v>322</v>
      </c>
      <c r="H97" s="5">
        <f t="shared" si="10"/>
        <v>226</v>
      </c>
      <c r="I97" s="5">
        <f t="shared" si="11"/>
        <v>51076</v>
      </c>
      <c r="T97" s="57">
        <v>48</v>
      </c>
      <c r="U97" s="57">
        <v>597</v>
      </c>
      <c r="W97" s="5">
        <v>48</v>
      </c>
      <c r="X97" s="5">
        <v>597</v>
      </c>
      <c r="Z97" s="5">
        <v>267</v>
      </c>
      <c r="AA97" s="5">
        <v>544</v>
      </c>
    </row>
    <row r="98" spans="1:27">
      <c r="A98" s="5">
        <v>97</v>
      </c>
      <c r="B98" s="5">
        <v>51</v>
      </c>
      <c r="C98" s="5">
        <v>287</v>
      </c>
      <c r="D98" s="23">
        <f t="shared" si="6"/>
        <v>682.11461902882695</v>
      </c>
      <c r="E98" s="23">
        <f t="shared" si="7"/>
        <v>-395.11461902882695</v>
      </c>
      <c r="F98" s="23">
        <f t="shared" si="8"/>
        <v>395.11461902882695</v>
      </c>
      <c r="G98" s="5">
        <f t="shared" si="9"/>
        <v>270</v>
      </c>
      <c r="H98" s="5">
        <f t="shared" si="10"/>
        <v>173</v>
      </c>
      <c r="I98" s="5">
        <f t="shared" si="11"/>
        <v>29929</v>
      </c>
      <c r="T98" s="57">
        <v>48</v>
      </c>
      <c r="U98" s="57">
        <v>495</v>
      </c>
      <c r="W98" s="5">
        <v>48</v>
      </c>
      <c r="X98" s="5">
        <v>495</v>
      </c>
      <c r="Z98" s="5">
        <v>268</v>
      </c>
      <c r="AA98" s="5">
        <v>2319</v>
      </c>
    </row>
    <row r="99" spans="1:27">
      <c r="A99" s="5">
        <v>98</v>
      </c>
      <c r="B99" s="5">
        <v>115</v>
      </c>
      <c r="C99" s="5">
        <v>218</v>
      </c>
      <c r="D99" s="23">
        <f t="shared" si="6"/>
        <v>742.8679832453148</v>
      </c>
      <c r="E99" s="23">
        <f t="shared" si="7"/>
        <v>-524.8679832453148</v>
      </c>
      <c r="F99" s="23">
        <f t="shared" si="8"/>
        <v>524.8679832453148</v>
      </c>
      <c r="G99" s="5">
        <f t="shared" si="9"/>
        <v>321</v>
      </c>
      <c r="H99" s="5">
        <f t="shared" si="10"/>
        <v>223</v>
      </c>
      <c r="I99" s="5">
        <f t="shared" si="11"/>
        <v>49729</v>
      </c>
      <c r="T99" s="57">
        <v>48</v>
      </c>
      <c r="U99" s="57">
        <v>582</v>
      </c>
      <c r="W99" s="5">
        <v>48</v>
      </c>
      <c r="X99" s="5">
        <v>582</v>
      </c>
      <c r="Z99" s="5">
        <v>270</v>
      </c>
      <c r="AA99" s="5">
        <v>319</v>
      </c>
    </row>
    <row r="100" spans="1:27">
      <c r="A100" s="5">
        <v>99</v>
      </c>
      <c r="B100" s="5">
        <v>310</v>
      </c>
      <c r="C100" s="5">
        <v>1966</v>
      </c>
      <c r="D100" s="23">
        <f t="shared" si="6"/>
        <v>927.97588984242634</v>
      </c>
      <c r="E100" s="23">
        <f t="shared" si="7"/>
        <v>1038.0241101575737</v>
      </c>
      <c r="F100" s="23">
        <f t="shared" si="8"/>
        <v>1038.0241101575737</v>
      </c>
      <c r="G100" s="5">
        <f t="shared" si="9"/>
        <v>370</v>
      </c>
      <c r="H100" s="5">
        <f t="shared" si="10"/>
        <v>271</v>
      </c>
      <c r="I100" s="5">
        <f t="shared" si="11"/>
        <v>73441</v>
      </c>
      <c r="T100" s="57">
        <v>49</v>
      </c>
      <c r="U100" s="57">
        <v>1218</v>
      </c>
      <c r="W100" s="5">
        <v>49</v>
      </c>
      <c r="X100" s="5">
        <v>1218</v>
      </c>
      <c r="Z100" s="5">
        <v>277</v>
      </c>
      <c r="AA100" s="5">
        <v>1271</v>
      </c>
    </row>
    <row r="101" spans="1:27">
      <c r="A101" s="5">
        <v>100</v>
      </c>
      <c r="B101" s="5">
        <v>328</v>
      </c>
      <c r="C101" s="5">
        <v>539</v>
      </c>
      <c r="D101" s="23">
        <f t="shared" si="6"/>
        <v>945.06277352831353</v>
      </c>
      <c r="E101" s="23">
        <f t="shared" si="7"/>
        <v>-406.06277352831353</v>
      </c>
      <c r="F101" s="23">
        <f t="shared" si="8"/>
        <v>406.06277352831353</v>
      </c>
      <c r="G101" s="5">
        <f t="shared" si="9"/>
        <v>270</v>
      </c>
      <c r="H101" s="5">
        <f t="shared" si="10"/>
        <v>170</v>
      </c>
      <c r="I101" s="5">
        <f t="shared" si="11"/>
        <v>28900</v>
      </c>
      <c r="T101" s="57">
        <v>50</v>
      </c>
      <c r="U101" s="57">
        <v>528</v>
      </c>
      <c r="W101" s="5">
        <v>50</v>
      </c>
      <c r="X101" s="5">
        <v>528</v>
      </c>
      <c r="Z101" s="5">
        <v>278</v>
      </c>
      <c r="AA101" s="5">
        <v>530</v>
      </c>
    </row>
    <row r="102" spans="1:27">
      <c r="A102" s="5">
        <v>101</v>
      </c>
      <c r="B102" s="5">
        <v>0</v>
      </c>
      <c r="C102" s="5">
        <v>37</v>
      </c>
      <c r="D102" s="23">
        <f t="shared" si="6"/>
        <v>633.70178191881314</v>
      </c>
      <c r="E102" s="23">
        <f t="shared" si="7"/>
        <v>-596.70178191881314</v>
      </c>
      <c r="F102" s="23">
        <f t="shared" si="8"/>
        <v>596.70178191881314</v>
      </c>
      <c r="G102" s="5">
        <f t="shared" si="9"/>
        <v>336</v>
      </c>
      <c r="H102" s="5">
        <f t="shared" si="10"/>
        <v>235</v>
      </c>
      <c r="I102" s="5">
        <f t="shared" si="11"/>
        <v>55225</v>
      </c>
      <c r="T102" s="57">
        <v>51</v>
      </c>
      <c r="U102" s="57">
        <v>287</v>
      </c>
      <c r="W102" s="5">
        <v>51</v>
      </c>
      <c r="X102" s="5">
        <v>287</v>
      </c>
      <c r="Z102" s="5">
        <v>285</v>
      </c>
      <c r="AA102" s="5">
        <v>467</v>
      </c>
    </row>
    <row r="103" spans="1:27">
      <c r="A103" s="5">
        <v>102</v>
      </c>
      <c r="B103" s="5">
        <v>1505</v>
      </c>
      <c r="C103" s="5">
        <v>1326</v>
      </c>
      <c r="D103" s="23">
        <f t="shared" si="6"/>
        <v>2062.3551123221605</v>
      </c>
      <c r="E103" s="23">
        <f t="shared" si="7"/>
        <v>-736.35511232216049</v>
      </c>
      <c r="F103" s="23">
        <f t="shared" si="8"/>
        <v>736.35511232216049</v>
      </c>
      <c r="G103" s="5">
        <f t="shared" si="9"/>
        <v>353</v>
      </c>
      <c r="H103" s="5">
        <f t="shared" si="10"/>
        <v>251</v>
      </c>
      <c r="I103" s="5">
        <f t="shared" si="11"/>
        <v>63001</v>
      </c>
      <c r="T103" s="57">
        <v>51</v>
      </c>
      <c r="U103" s="57">
        <v>546</v>
      </c>
      <c r="W103" s="5">
        <v>51</v>
      </c>
      <c r="X103" s="5">
        <v>546</v>
      </c>
      <c r="Z103" s="5">
        <v>286</v>
      </c>
      <c r="AA103" s="5">
        <v>623</v>
      </c>
    </row>
    <row r="104" spans="1:27">
      <c r="A104" s="5">
        <v>103</v>
      </c>
      <c r="B104" s="5">
        <v>63</v>
      </c>
      <c r="C104" s="5">
        <v>245</v>
      </c>
      <c r="D104" s="23">
        <f t="shared" si="6"/>
        <v>693.50587481941841</v>
      </c>
      <c r="E104" s="23">
        <f t="shared" si="7"/>
        <v>-448.50587481941841</v>
      </c>
      <c r="F104" s="23">
        <f t="shared" si="8"/>
        <v>448.50587481941841</v>
      </c>
      <c r="G104" s="5">
        <f t="shared" si="9"/>
        <v>296</v>
      </c>
      <c r="H104" s="5">
        <f t="shared" si="10"/>
        <v>193</v>
      </c>
      <c r="I104" s="5">
        <f t="shared" si="11"/>
        <v>37249</v>
      </c>
      <c r="T104" s="57">
        <v>51</v>
      </c>
      <c r="U104" s="57">
        <v>482</v>
      </c>
      <c r="W104" s="5">
        <v>51</v>
      </c>
      <c r="X104" s="5">
        <v>482</v>
      </c>
      <c r="Z104" s="5">
        <v>290</v>
      </c>
      <c r="AA104" s="5">
        <v>614</v>
      </c>
    </row>
    <row r="105" spans="1:27">
      <c r="A105" s="5">
        <v>104</v>
      </c>
      <c r="B105" s="5">
        <v>13</v>
      </c>
      <c r="C105" s="5">
        <v>219</v>
      </c>
      <c r="D105" s="23">
        <f t="shared" si="6"/>
        <v>646.0423090252873</v>
      </c>
      <c r="E105" s="23">
        <f t="shared" si="7"/>
        <v>-427.0423090252873</v>
      </c>
      <c r="F105" s="23">
        <f t="shared" si="8"/>
        <v>427.0423090252873</v>
      </c>
      <c r="G105" s="5">
        <f t="shared" si="9"/>
        <v>282</v>
      </c>
      <c r="H105" s="5">
        <f t="shared" si="10"/>
        <v>178</v>
      </c>
      <c r="I105" s="5">
        <f t="shared" si="11"/>
        <v>31684</v>
      </c>
      <c r="T105" s="57">
        <v>52</v>
      </c>
      <c r="U105" s="57">
        <v>331</v>
      </c>
      <c r="W105" s="5">
        <v>52</v>
      </c>
      <c r="X105" s="5">
        <v>331</v>
      </c>
      <c r="Z105" s="5">
        <v>301</v>
      </c>
      <c r="AA105" s="5">
        <v>352</v>
      </c>
    </row>
    <row r="106" spans="1:27">
      <c r="A106" s="5">
        <v>105</v>
      </c>
      <c r="B106" s="5">
        <v>59</v>
      </c>
      <c r="C106" s="5">
        <v>315</v>
      </c>
      <c r="D106" s="23">
        <f t="shared" si="6"/>
        <v>689.70878955588785</v>
      </c>
      <c r="E106" s="23">
        <f t="shared" si="7"/>
        <v>-374.70878955588785</v>
      </c>
      <c r="F106" s="23">
        <f t="shared" si="8"/>
        <v>374.70878955588785</v>
      </c>
      <c r="G106" s="5">
        <f t="shared" si="9"/>
        <v>249</v>
      </c>
      <c r="H106" s="5">
        <f t="shared" si="10"/>
        <v>144</v>
      </c>
      <c r="I106" s="5">
        <f t="shared" si="11"/>
        <v>20736</v>
      </c>
      <c r="T106" s="57">
        <v>52</v>
      </c>
      <c r="U106" s="57">
        <v>444</v>
      </c>
      <c r="W106" s="5">
        <v>52</v>
      </c>
      <c r="X106" s="5">
        <v>444</v>
      </c>
      <c r="Z106" s="5">
        <v>302</v>
      </c>
      <c r="AA106" s="5">
        <v>1921</v>
      </c>
    </row>
    <row r="107" spans="1:27">
      <c r="A107" s="5">
        <v>106</v>
      </c>
      <c r="B107" s="5">
        <v>955</v>
      </c>
      <c r="C107" s="5">
        <v>2628</v>
      </c>
      <c r="D107" s="23">
        <f t="shared" si="6"/>
        <v>1540.2558885867181</v>
      </c>
      <c r="E107" s="23">
        <f t="shared" si="7"/>
        <v>1087.7441114132819</v>
      </c>
      <c r="F107" s="23">
        <f t="shared" si="8"/>
        <v>1087.7441114132819</v>
      </c>
      <c r="G107" s="5">
        <f t="shared" si="9"/>
        <v>364</v>
      </c>
      <c r="H107" s="5">
        <f t="shared" si="10"/>
        <v>258</v>
      </c>
      <c r="I107" s="5">
        <f t="shared" si="11"/>
        <v>66564</v>
      </c>
      <c r="T107" s="57">
        <v>53</v>
      </c>
      <c r="U107" s="57">
        <v>168</v>
      </c>
      <c r="W107" s="5">
        <v>53</v>
      </c>
      <c r="X107" s="5">
        <v>168</v>
      </c>
      <c r="Z107" s="5">
        <v>304</v>
      </c>
      <c r="AA107" s="5">
        <v>742</v>
      </c>
    </row>
    <row r="108" spans="1:27">
      <c r="A108" s="5">
        <v>107</v>
      </c>
      <c r="B108" s="5">
        <v>181</v>
      </c>
      <c r="C108" s="5">
        <v>330</v>
      </c>
      <c r="D108" s="23">
        <f t="shared" si="6"/>
        <v>805.51989009356794</v>
      </c>
      <c r="E108" s="23">
        <f t="shared" si="7"/>
        <v>-475.51989009356794</v>
      </c>
      <c r="F108" s="23">
        <f t="shared" si="8"/>
        <v>475.51989009356794</v>
      </c>
      <c r="G108" s="5">
        <f t="shared" si="9"/>
        <v>302</v>
      </c>
      <c r="H108" s="5">
        <f t="shared" si="10"/>
        <v>195</v>
      </c>
      <c r="I108" s="5">
        <f t="shared" si="11"/>
        <v>38025</v>
      </c>
      <c r="T108" s="57">
        <v>53</v>
      </c>
      <c r="U108" s="57">
        <v>1130</v>
      </c>
      <c r="W108" s="5">
        <v>53</v>
      </c>
      <c r="X108" s="5">
        <v>1130</v>
      </c>
      <c r="Z108" s="5">
        <v>307</v>
      </c>
      <c r="AA108" s="5">
        <v>875</v>
      </c>
    </row>
    <row r="109" spans="1:27">
      <c r="A109" s="5">
        <v>108</v>
      </c>
      <c r="B109" s="5">
        <v>193</v>
      </c>
      <c r="C109" s="5">
        <v>1032</v>
      </c>
      <c r="D109" s="23">
        <f t="shared" si="6"/>
        <v>816.9111458841594</v>
      </c>
      <c r="E109" s="23">
        <f t="shared" si="7"/>
        <v>215.0888541158406</v>
      </c>
      <c r="F109" s="23">
        <f t="shared" si="8"/>
        <v>215.0888541158406</v>
      </c>
      <c r="G109" s="5">
        <f t="shared" si="9"/>
        <v>139</v>
      </c>
      <c r="H109" s="5">
        <f t="shared" si="10"/>
        <v>31</v>
      </c>
      <c r="I109" s="5">
        <f t="shared" si="11"/>
        <v>961</v>
      </c>
      <c r="T109" s="57">
        <v>53</v>
      </c>
      <c r="U109" s="57">
        <v>444</v>
      </c>
      <c r="W109" s="5">
        <v>53</v>
      </c>
      <c r="X109" s="5">
        <v>444</v>
      </c>
      <c r="Z109" s="5">
        <v>310</v>
      </c>
      <c r="AA109" s="5">
        <v>1966</v>
      </c>
    </row>
    <row r="110" spans="1:27">
      <c r="A110" s="5">
        <v>109</v>
      </c>
      <c r="B110" s="5">
        <v>125</v>
      </c>
      <c r="C110" s="5">
        <v>237</v>
      </c>
      <c r="D110" s="23">
        <f t="shared" si="6"/>
        <v>752.36069640414098</v>
      </c>
      <c r="E110" s="23">
        <f t="shared" si="7"/>
        <v>-515.36069640414098</v>
      </c>
      <c r="F110" s="23">
        <f t="shared" si="8"/>
        <v>515.36069640414098</v>
      </c>
      <c r="G110" s="5">
        <f t="shared" si="9"/>
        <v>312</v>
      </c>
      <c r="H110" s="5">
        <f t="shared" si="10"/>
        <v>203</v>
      </c>
      <c r="I110" s="5">
        <f t="shared" si="11"/>
        <v>41209</v>
      </c>
      <c r="T110" s="57">
        <v>53</v>
      </c>
      <c r="U110" s="57">
        <v>642</v>
      </c>
      <c r="W110" s="5">
        <v>53</v>
      </c>
      <c r="X110" s="5">
        <v>642</v>
      </c>
      <c r="Z110" s="5">
        <v>315</v>
      </c>
      <c r="AA110" s="5">
        <v>3822</v>
      </c>
    </row>
    <row r="111" spans="1:27">
      <c r="A111" s="5">
        <v>110</v>
      </c>
      <c r="B111" s="5">
        <v>217</v>
      </c>
      <c r="C111" s="5">
        <v>2570</v>
      </c>
      <c r="D111" s="23">
        <f t="shared" si="6"/>
        <v>839.69365746534231</v>
      </c>
      <c r="E111" s="23">
        <f t="shared" si="7"/>
        <v>1730.3063425346577</v>
      </c>
      <c r="F111" s="23">
        <f t="shared" si="8"/>
        <v>1730.3063425346577</v>
      </c>
      <c r="G111" s="5">
        <f t="shared" si="9"/>
        <v>377</v>
      </c>
      <c r="H111" s="5">
        <f t="shared" si="10"/>
        <v>267</v>
      </c>
      <c r="I111" s="5">
        <f t="shared" si="11"/>
        <v>71289</v>
      </c>
      <c r="T111" s="57">
        <v>53</v>
      </c>
      <c r="U111" s="57">
        <v>708</v>
      </c>
      <c r="W111" s="5">
        <v>53</v>
      </c>
      <c r="X111" s="5">
        <v>708</v>
      </c>
      <c r="Z111" s="5">
        <v>319</v>
      </c>
      <c r="AA111" s="5">
        <v>545</v>
      </c>
    </row>
    <row r="112" spans="1:27">
      <c r="A112" s="5">
        <v>111</v>
      </c>
      <c r="B112" s="5">
        <v>28</v>
      </c>
      <c r="C112" s="5">
        <v>324</v>
      </c>
      <c r="D112" s="23">
        <f t="shared" si="6"/>
        <v>660.28137876352662</v>
      </c>
      <c r="E112" s="23">
        <f t="shared" si="7"/>
        <v>-336.28137876352662</v>
      </c>
      <c r="F112" s="23">
        <f t="shared" si="8"/>
        <v>336.28137876352662</v>
      </c>
      <c r="G112" s="5">
        <f t="shared" si="9"/>
        <v>216</v>
      </c>
      <c r="H112" s="5">
        <f t="shared" si="10"/>
        <v>105</v>
      </c>
      <c r="I112" s="5">
        <f t="shared" si="11"/>
        <v>11025</v>
      </c>
      <c r="T112" s="57">
        <v>53</v>
      </c>
      <c r="U112" s="57">
        <v>508</v>
      </c>
      <c r="W112" s="5">
        <v>53</v>
      </c>
      <c r="X112" s="5">
        <v>508</v>
      </c>
      <c r="Z112" s="5">
        <v>325</v>
      </c>
      <c r="AA112" s="5">
        <v>410</v>
      </c>
    </row>
    <row r="113" spans="1:27">
      <c r="A113" s="5">
        <v>112</v>
      </c>
      <c r="B113" s="5">
        <v>117</v>
      </c>
      <c r="C113" s="5">
        <v>238</v>
      </c>
      <c r="D113" s="23">
        <f t="shared" si="6"/>
        <v>744.76652587708008</v>
      </c>
      <c r="E113" s="23">
        <f t="shared" si="7"/>
        <v>-506.76652587708008</v>
      </c>
      <c r="F113" s="23">
        <f t="shared" si="8"/>
        <v>506.76652587708008</v>
      </c>
      <c r="G113" s="5">
        <f t="shared" si="9"/>
        <v>307</v>
      </c>
      <c r="H113" s="5">
        <f t="shared" si="10"/>
        <v>195</v>
      </c>
      <c r="I113" s="5">
        <f t="shared" si="11"/>
        <v>38025</v>
      </c>
      <c r="T113" s="57">
        <v>54</v>
      </c>
      <c r="U113" s="57">
        <v>86</v>
      </c>
      <c r="W113" s="5">
        <v>54</v>
      </c>
      <c r="X113" s="5">
        <v>86</v>
      </c>
      <c r="Z113" s="5">
        <v>325</v>
      </c>
      <c r="AA113" s="5">
        <v>232</v>
      </c>
    </row>
    <row r="114" spans="1:27">
      <c r="A114" s="5">
        <v>113</v>
      </c>
      <c r="B114" s="5">
        <v>79</v>
      </c>
      <c r="C114" s="5">
        <v>314</v>
      </c>
      <c r="D114" s="23">
        <f t="shared" si="6"/>
        <v>708.69421587354032</v>
      </c>
      <c r="E114" s="23">
        <f t="shared" si="7"/>
        <v>-394.69421587354032</v>
      </c>
      <c r="F114" s="23">
        <f t="shared" si="8"/>
        <v>394.69421587354032</v>
      </c>
      <c r="G114" s="5">
        <f t="shared" si="9"/>
        <v>265</v>
      </c>
      <c r="H114" s="5">
        <f t="shared" si="10"/>
        <v>152</v>
      </c>
      <c r="I114" s="5">
        <f t="shared" si="11"/>
        <v>23104</v>
      </c>
      <c r="T114" s="57">
        <v>54</v>
      </c>
      <c r="U114" s="57">
        <v>295</v>
      </c>
      <c r="W114" s="5">
        <v>54</v>
      </c>
      <c r="X114" s="5">
        <v>295</v>
      </c>
      <c r="Z114" s="5">
        <v>328</v>
      </c>
      <c r="AA114" s="5">
        <v>539</v>
      </c>
    </row>
    <row r="115" spans="1:27">
      <c r="A115" s="5">
        <v>114</v>
      </c>
      <c r="B115" s="5">
        <v>15</v>
      </c>
      <c r="C115" s="5">
        <v>356</v>
      </c>
      <c r="D115" s="23">
        <f t="shared" si="6"/>
        <v>647.94085165705246</v>
      </c>
      <c r="E115" s="23">
        <f t="shared" si="7"/>
        <v>-291.94085165705246</v>
      </c>
      <c r="F115" s="23">
        <f t="shared" si="8"/>
        <v>291.94085165705246</v>
      </c>
      <c r="G115" s="5">
        <f t="shared" si="9"/>
        <v>191</v>
      </c>
      <c r="H115" s="5">
        <f t="shared" si="10"/>
        <v>77</v>
      </c>
      <c r="I115" s="5">
        <f t="shared" si="11"/>
        <v>5929</v>
      </c>
      <c r="T115" s="57">
        <v>54</v>
      </c>
      <c r="U115" s="57">
        <v>315</v>
      </c>
      <c r="W115" s="5">
        <v>54</v>
      </c>
      <c r="X115" s="5">
        <v>315</v>
      </c>
      <c r="Z115" s="5">
        <v>329</v>
      </c>
      <c r="AA115" s="5">
        <v>1096</v>
      </c>
    </row>
    <row r="116" spans="1:27">
      <c r="A116" s="5">
        <v>115</v>
      </c>
      <c r="B116" s="5">
        <v>4</v>
      </c>
      <c r="C116" s="5">
        <v>319</v>
      </c>
      <c r="D116" s="23">
        <f t="shared" si="6"/>
        <v>637.49886718234359</v>
      </c>
      <c r="E116" s="23">
        <f t="shared" si="7"/>
        <v>-318.49886718234359</v>
      </c>
      <c r="F116" s="23">
        <f t="shared" si="8"/>
        <v>318.49886718234359</v>
      </c>
      <c r="G116" s="5">
        <f t="shared" si="9"/>
        <v>205</v>
      </c>
      <c r="H116" s="5">
        <f t="shared" si="10"/>
        <v>90</v>
      </c>
      <c r="I116" s="5">
        <f t="shared" si="11"/>
        <v>8100</v>
      </c>
      <c r="T116" s="57">
        <v>54</v>
      </c>
      <c r="U116" s="57">
        <v>1138</v>
      </c>
      <c r="W116" s="5">
        <v>54</v>
      </c>
      <c r="X116" s="5">
        <v>1138</v>
      </c>
      <c r="Z116" s="5">
        <v>330</v>
      </c>
      <c r="AA116" s="5">
        <v>705</v>
      </c>
    </row>
    <row r="117" spans="1:27">
      <c r="A117" s="5">
        <v>116</v>
      </c>
      <c r="B117" s="5">
        <v>431</v>
      </c>
      <c r="C117" s="5">
        <v>1490</v>
      </c>
      <c r="D117" s="23">
        <f t="shared" si="6"/>
        <v>1042.8377190642236</v>
      </c>
      <c r="E117" s="23">
        <f t="shared" si="7"/>
        <v>447.16228093577638</v>
      </c>
      <c r="F117" s="23">
        <f t="shared" si="8"/>
        <v>447.16228093577638</v>
      </c>
      <c r="G117" s="5">
        <f t="shared" si="9"/>
        <v>287</v>
      </c>
      <c r="H117" s="5">
        <f t="shared" si="10"/>
        <v>171</v>
      </c>
      <c r="I117" s="5">
        <f t="shared" si="11"/>
        <v>29241</v>
      </c>
      <c r="T117" s="57">
        <v>55</v>
      </c>
      <c r="U117" s="57">
        <v>1599</v>
      </c>
      <c r="W117" s="5">
        <v>55</v>
      </c>
      <c r="X117" s="5">
        <v>1599</v>
      </c>
      <c r="Z117" s="5">
        <v>331</v>
      </c>
      <c r="AA117" s="5">
        <v>564</v>
      </c>
    </row>
    <row r="118" spans="1:27">
      <c r="A118" s="5">
        <v>117</v>
      </c>
      <c r="B118" s="5">
        <v>7</v>
      </c>
      <c r="C118" s="5">
        <v>298</v>
      </c>
      <c r="D118" s="23">
        <f t="shared" si="6"/>
        <v>640.34668112999145</v>
      </c>
      <c r="E118" s="23">
        <f t="shared" si="7"/>
        <v>-342.34668112999145</v>
      </c>
      <c r="F118" s="23">
        <f t="shared" si="8"/>
        <v>342.34668112999145</v>
      </c>
      <c r="G118" s="5">
        <f t="shared" si="9"/>
        <v>217</v>
      </c>
      <c r="H118" s="5">
        <f t="shared" si="10"/>
        <v>100</v>
      </c>
      <c r="I118" s="5">
        <f t="shared" si="11"/>
        <v>10000</v>
      </c>
      <c r="T118" s="57">
        <v>55</v>
      </c>
      <c r="U118" s="57">
        <v>678</v>
      </c>
      <c r="W118" s="5">
        <v>55</v>
      </c>
      <c r="X118" s="5">
        <v>678</v>
      </c>
      <c r="Z118" s="5">
        <v>332</v>
      </c>
      <c r="AA118" s="5">
        <v>3244</v>
      </c>
    </row>
    <row r="119" spans="1:27">
      <c r="A119" s="5">
        <v>118</v>
      </c>
      <c r="B119" s="5">
        <v>7</v>
      </c>
      <c r="C119" s="5">
        <v>392</v>
      </c>
      <c r="D119" s="23">
        <f t="shared" si="6"/>
        <v>640.34668112999145</v>
      </c>
      <c r="E119" s="23">
        <f t="shared" si="7"/>
        <v>-248.34668112999145</v>
      </c>
      <c r="F119" s="23">
        <f t="shared" si="8"/>
        <v>248.34668112999145</v>
      </c>
      <c r="G119" s="5">
        <f t="shared" si="9"/>
        <v>169</v>
      </c>
      <c r="H119" s="5">
        <f t="shared" si="10"/>
        <v>51</v>
      </c>
      <c r="I119" s="5">
        <f t="shared" si="11"/>
        <v>2601</v>
      </c>
      <c r="T119" s="57">
        <v>56</v>
      </c>
      <c r="U119" s="57">
        <v>260</v>
      </c>
      <c r="W119" s="5">
        <v>56</v>
      </c>
      <c r="X119" s="5">
        <v>260</v>
      </c>
      <c r="Z119" s="5">
        <v>345</v>
      </c>
      <c r="AA119" s="5">
        <v>1956</v>
      </c>
    </row>
    <row r="120" spans="1:27">
      <c r="A120" s="5">
        <v>119</v>
      </c>
      <c r="B120" s="5">
        <v>6</v>
      </c>
      <c r="C120" s="5">
        <v>257</v>
      </c>
      <c r="D120" s="23">
        <f t="shared" si="6"/>
        <v>639.39740981410887</v>
      </c>
      <c r="E120" s="23">
        <f t="shared" si="7"/>
        <v>-382.39740981410887</v>
      </c>
      <c r="F120" s="23">
        <f t="shared" si="8"/>
        <v>382.39740981410887</v>
      </c>
      <c r="G120" s="5">
        <f t="shared" si="9"/>
        <v>250</v>
      </c>
      <c r="H120" s="5">
        <f t="shared" si="10"/>
        <v>131</v>
      </c>
      <c r="I120" s="5">
        <f t="shared" si="11"/>
        <v>17161</v>
      </c>
      <c r="T120" s="57">
        <v>56</v>
      </c>
      <c r="U120" s="57">
        <v>167</v>
      </c>
      <c r="W120" s="5">
        <v>56</v>
      </c>
      <c r="X120" s="5">
        <v>167</v>
      </c>
      <c r="Z120" s="5">
        <v>358</v>
      </c>
      <c r="AA120" s="5">
        <v>602</v>
      </c>
    </row>
    <row r="121" spans="1:27">
      <c r="A121" s="5">
        <v>120</v>
      </c>
      <c r="B121" s="5">
        <v>186</v>
      </c>
      <c r="C121" s="5">
        <v>2654</v>
      </c>
      <c r="D121" s="23">
        <f t="shared" si="6"/>
        <v>810.26624667298097</v>
      </c>
      <c r="E121" s="23">
        <f t="shared" si="7"/>
        <v>1843.733753327019</v>
      </c>
      <c r="F121" s="23">
        <f t="shared" si="8"/>
        <v>1843.733753327019</v>
      </c>
      <c r="G121" s="5">
        <f t="shared" si="9"/>
        <v>369</v>
      </c>
      <c r="H121" s="5">
        <f t="shared" si="10"/>
        <v>249</v>
      </c>
      <c r="I121" s="5">
        <f t="shared" si="11"/>
        <v>62001</v>
      </c>
      <c r="T121" s="57">
        <v>56</v>
      </c>
      <c r="U121" s="57">
        <v>388</v>
      </c>
      <c r="W121" s="5">
        <v>56</v>
      </c>
      <c r="X121" s="5">
        <v>388</v>
      </c>
      <c r="Z121" s="5">
        <v>360</v>
      </c>
      <c r="AA121" s="5">
        <v>1635</v>
      </c>
    </row>
    <row r="122" spans="1:27">
      <c r="A122" s="5">
        <v>121</v>
      </c>
      <c r="B122" s="5">
        <v>1</v>
      </c>
      <c r="C122" s="5">
        <v>254</v>
      </c>
      <c r="D122" s="23">
        <f t="shared" si="6"/>
        <v>634.65105323469572</v>
      </c>
      <c r="E122" s="23">
        <f t="shared" si="7"/>
        <v>-380.65105323469572</v>
      </c>
      <c r="F122" s="23">
        <f t="shared" si="8"/>
        <v>380.65105323469572</v>
      </c>
      <c r="G122" s="5">
        <f t="shared" si="9"/>
        <v>245</v>
      </c>
      <c r="H122" s="5">
        <f t="shared" si="10"/>
        <v>124</v>
      </c>
      <c r="I122" s="5">
        <f t="shared" si="11"/>
        <v>15376</v>
      </c>
      <c r="T122" s="57">
        <v>56</v>
      </c>
      <c r="U122" s="57">
        <v>390</v>
      </c>
      <c r="W122" s="5">
        <v>56</v>
      </c>
      <c r="X122" s="5">
        <v>390</v>
      </c>
      <c r="Z122" s="5">
        <v>363</v>
      </c>
      <c r="AA122" s="5">
        <v>452</v>
      </c>
    </row>
    <row r="123" spans="1:27">
      <c r="A123" s="5">
        <v>122</v>
      </c>
      <c r="B123" s="5">
        <v>3</v>
      </c>
      <c r="C123" s="5">
        <v>223</v>
      </c>
      <c r="D123" s="23">
        <f t="shared" si="6"/>
        <v>636.549595866461</v>
      </c>
      <c r="E123" s="23">
        <f t="shared" si="7"/>
        <v>-413.549595866461</v>
      </c>
      <c r="F123" s="23">
        <f t="shared" si="8"/>
        <v>413.549595866461</v>
      </c>
      <c r="G123" s="5">
        <f t="shared" si="9"/>
        <v>265</v>
      </c>
      <c r="H123" s="5">
        <f t="shared" si="10"/>
        <v>143</v>
      </c>
      <c r="I123" s="5">
        <f t="shared" si="11"/>
        <v>20449</v>
      </c>
      <c r="T123" s="57">
        <v>56</v>
      </c>
      <c r="U123" s="57">
        <v>993</v>
      </c>
      <c r="W123" s="5">
        <v>56</v>
      </c>
      <c r="X123" s="5">
        <v>993</v>
      </c>
      <c r="Z123" s="5">
        <v>367</v>
      </c>
      <c r="AA123" s="5">
        <v>591</v>
      </c>
    </row>
    <row r="124" spans="1:27">
      <c r="A124" s="5">
        <v>123</v>
      </c>
      <c r="B124" s="5">
        <v>7</v>
      </c>
      <c r="C124" s="5">
        <v>228</v>
      </c>
      <c r="D124" s="23">
        <f t="shared" si="6"/>
        <v>640.34668112999145</v>
      </c>
      <c r="E124" s="23">
        <f t="shared" si="7"/>
        <v>-412.34668112999145</v>
      </c>
      <c r="F124" s="23">
        <f t="shared" si="8"/>
        <v>412.34668112999145</v>
      </c>
      <c r="G124" s="5">
        <f t="shared" si="9"/>
        <v>263</v>
      </c>
      <c r="H124" s="5">
        <f t="shared" si="10"/>
        <v>140</v>
      </c>
      <c r="I124" s="5">
        <f t="shared" si="11"/>
        <v>19600</v>
      </c>
      <c r="T124" s="57">
        <v>57</v>
      </c>
      <c r="U124" s="57">
        <v>158</v>
      </c>
      <c r="W124" s="5">
        <v>57</v>
      </c>
      <c r="X124" s="5">
        <v>158</v>
      </c>
      <c r="Z124" s="5">
        <v>370</v>
      </c>
      <c r="AA124" s="5">
        <v>361</v>
      </c>
    </row>
    <row r="125" spans="1:27">
      <c r="A125" s="5">
        <v>124</v>
      </c>
      <c r="B125" s="5">
        <v>198</v>
      </c>
      <c r="C125" s="5">
        <v>345</v>
      </c>
      <c r="D125" s="23">
        <f t="shared" si="6"/>
        <v>821.65750246357254</v>
      </c>
      <c r="E125" s="23">
        <f t="shared" si="7"/>
        <v>-476.65750246357254</v>
      </c>
      <c r="F125" s="23">
        <f t="shared" si="8"/>
        <v>476.65750246357254</v>
      </c>
      <c r="G125" s="5">
        <f t="shared" si="9"/>
        <v>290</v>
      </c>
      <c r="H125" s="5">
        <f t="shared" si="10"/>
        <v>166</v>
      </c>
      <c r="I125" s="5">
        <f t="shared" si="11"/>
        <v>27556</v>
      </c>
      <c r="T125" s="57">
        <v>57</v>
      </c>
      <c r="U125" s="57">
        <v>145</v>
      </c>
      <c r="W125" s="5">
        <v>57</v>
      </c>
      <c r="X125" s="5">
        <v>145</v>
      </c>
      <c r="Z125" s="5">
        <v>377</v>
      </c>
      <c r="AA125" s="5">
        <v>440</v>
      </c>
    </row>
    <row r="126" spans="1:27">
      <c r="A126" s="5">
        <v>125</v>
      </c>
      <c r="B126" s="5">
        <v>9</v>
      </c>
      <c r="C126" s="5">
        <v>220</v>
      </c>
      <c r="D126" s="23">
        <f t="shared" si="6"/>
        <v>642.24522376175673</v>
      </c>
      <c r="E126" s="23">
        <f t="shared" si="7"/>
        <v>-422.24522376175673</v>
      </c>
      <c r="F126" s="23">
        <f t="shared" si="8"/>
        <v>422.24522376175673</v>
      </c>
      <c r="G126" s="5">
        <f t="shared" si="9"/>
        <v>267</v>
      </c>
      <c r="H126" s="5">
        <f t="shared" si="10"/>
        <v>142</v>
      </c>
      <c r="I126" s="5">
        <f t="shared" si="11"/>
        <v>20164</v>
      </c>
      <c r="T126" s="57">
        <v>57</v>
      </c>
      <c r="U126" s="57">
        <v>488</v>
      </c>
      <c r="W126" s="5">
        <v>57</v>
      </c>
      <c r="X126" s="5">
        <v>488</v>
      </c>
      <c r="Z126" s="5">
        <v>379</v>
      </c>
      <c r="AA126" s="5">
        <v>1106</v>
      </c>
    </row>
    <row r="127" spans="1:27">
      <c r="A127" s="5">
        <v>126</v>
      </c>
      <c r="B127" s="5">
        <v>4</v>
      </c>
      <c r="C127" s="5">
        <v>192</v>
      </c>
      <c r="D127" s="23">
        <f t="shared" si="6"/>
        <v>637.49886718234359</v>
      </c>
      <c r="E127" s="23">
        <f t="shared" si="7"/>
        <v>-445.49886718234359</v>
      </c>
      <c r="F127" s="23">
        <f t="shared" si="8"/>
        <v>445.49886718234359</v>
      </c>
      <c r="G127" s="5">
        <f t="shared" si="9"/>
        <v>277</v>
      </c>
      <c r="H127" s="5">
        <f t="shared" si="10"/>
        <v>151</v>
      </c>
      <c r="I127" s="5">
        <f t="shared" si="11"/>
        <v>22801</v>
      </c>
      <c r="T127" s="57">
        <v>57</v>
      </c>
      <c r="U127" s="57">
        <v>483</v>
      </c>
      <c r="W127" s="5">
        <v>57</v>
      </c>
      <c r="X127" s="5">
        <v>483</v>
      </c>
      <c r="Z127" s="5">
        <v>400</v>
      </c>
      <c r="AA127" s="5">
        <v>676</v>
      </c>
    </row>
    <row r="128" spans="1:27">
      <c r="A128" s="5">
        <v>127</v>
      </c>
      <c r="B128" s="5">
        <v>3</v>
      </c>
      <c r="C128" s="5">
        <v>205</v>
      </c>
      <c r="D128" s="23">
        <f t="shared" si="6"/>
        <v>636.549595866461</v>
      </c>
      <c r="E128" s="23">
        <f t="shared" si="7"/>
        <v>-431.549595866461</v>
      </c>
      <c r="F128" s="23">
        <f t="shared" si="8"/>
        <v>431.549595866461</v>
      </c>
      <c r="G128" s="5">
        <f t="shared" si="9"/>
        <v>269</v>
      </c>
      <c r="H128" s="5">
        <f t="shared" si="10"/>
        <v>142</v>
      </c>
      <c r="I128" s="5">
        <f t="shared" si="11"/>
        <v>20164</v>
      </c>
      <c r="T128" s="57">
        <v>58</v>
      </c>
      <c r="U128" s="57">
        <v>724</v>
      </c>
      <c r="W128" s="5">
        <v>58</v>
      </c>
      <c r="X128" s="5">
        <v>724</v>
      </c>
      <c r="Z128" s="5">
        <v>407</v>
      </c>
      <c r="AA128" s="5">
        <v>1242</v>
      </c>
    </row>
    <row r="129" spans="1:27">
      <c r="A129" s="5">
        <v>128</v>
      </c>
      <c r="B129" s="5">
        <v>8</v>
      </c>
      <c r="C129" s="5">
        <v>201</v>
      </c>
      <c r="D129" s="23">
        <f t="shared" si="6"/>
        <v>641.29595244587415</v>
      </c>
      <c r="E129" s="23">
        <f t="shared" si="7"/>
        <v>-440.29595244587415</v>
      </c>
      <c r="F129" s="23">
        <f t="shared" si="8"/>
        <v>440.29595244587415</v>
      </c>
      <c r="G129" s="5">
        <f t="shared" si="9"/>
        <v>274</v>
      </c>
      <c r="H129" s="5">
        <f t="shared" si="10"/>
        <v>146</v>
      </c>
      <c r="I129" s="5">
        <f t="shared" si="11"/>
        <v>21316</v>
      </c>
      <c r="T129" s="57">
        <v>58</v>
      </c>
      <c r="U129" s="57">
        <v>356</v>
      </c>
      <c r="W129" s="5">
        <v>58</v>
      </c>
      <c r="X129" s="5">
        <v>356</v>
      </c>
      <c r="Z129" s="5">
        <v>411</v>
      </c>
      <c r="AA129" s="5">
        <v>808</v>
      </c>
    </row>
    <row r="130" spans="1:27">
      <c r="A130" s="5">
        <v>129</v>
      </c>
      <c r="B130" s="5">
        <v>7</v>
      </c>
      <c r="C130" s="5">
        <v>863</v>
      </c>
      <c r="D130" s="23">
        <f t="shared" si="6"/>
        <v>640.34668112999145</v>
      </c>
      <c r="E130" s="23">
        <f t="shared" si="7"/>
        <v>222.65331887000855</v>
      </c>
      <c r="F130" s="23">
        <f t="shared" si="8"/>
        <v>222.65331887000855</v>
      </c>
      <c r="G130" s="5">
        <f t="shared" si="9"/>
        <v>145</v>
      </c>
      <c r="H130" s="5">
        <f t="shared" si="10"/>
        <v>16</v>
      </c>
      <c r="I130" s="5">
        <f t="shared" si="11"/>
        <v>256</v>
      </c>
      <c r="T130" s="57">
        <v>59</v>
      </c>
      <c r="U130" s="57">
        <v>315</v>
      </c>
      <c r="W130" s="5">
        <v>59</v>
      </c>
      <c r="X130" s="5">
        <v>315</v>
      </c>
      <c r="Z130" s="5">
        <v>412</v>
      </c>
      <c r="AA130" s="5">
        <v>2531</v>
      </c>
    </row>
    <row r="131" spans="1:27">
      <c r="A131" s="5">
        <v>130</v>
      </c>
      <c r="B131" s="5">
        <v>7</v>
      </c>
      <c r="C131" s="5">
        <v>194</v>
      </c>
      <c r="D131" s="23">
        <f t="shared" ref="D131:D194" si="12">$L$3+$K$3*B131</f>
        <v>640.34668112999145</v>
      </c>
      <c r="E131" s="23">
        <f t="shared" ref="E131:E194" si="13">C131-D131</f>
        <v>-446.34668112999145</v>
      </c>
      <c r="F131" s="23">
        <f t="shared" ref="F131:F194" si="14">ABS(E131)</f>
        <v>446.34668112999145</v>
      </c>
      <c r="G131" s="5">
        <f t="shared" ref="G131:G194" si="15">RANK(F131,F131:F626,1)</f>
        <v>275</v>
      </c>
      <c r="H131" s="5">
        <f t="shared" ref="H131:H194" si="16">G131-A131</f>
        <v>145</v>
      </c>
      <c r="I131" s="5">
        <f t="shared" ref="I131:I194" si="17">H131^2</f>
        <v>21025</v>
      </c>
      <c r="T131" s="57">
        <v>59</v>
      </c>
      <c r="U131" s="57">
        <v>548</v>
      </c>
      <c r="W131" s="5">
        <v>59</v>
      </c>
      <c r="X131" s="5">
        <v>548</v>
      </c>
      <c r="Z131" s="5">
        <v>431</v>
      </c>
      <c r="AA131" s="5">
        <v>1490</v>
      </c>
    </row>
    <row r="132" spans="1:27">
      <c r="A132" s="5">
        <v>131</v>
      </c>
      <c r="B132" s="5">
        <v>11</v>
      </c>
      <c r="C132" s="5">
        <v>206</v>
      </c>
      <c r="D132" s="23">
        <f t="shared" si="12"/>
        <v>644.14376639352201</v>
      </c>
      <c r="E132" s="23">
        <f t="shared" si="13"/>
        <v>-438.14376639352201</v>
      </c>
      <c r="F132" s="23">
        <f t="shared" si="14"/>
        <v>438.14376639352201</v>
      </c>
      <c r="G132" s="5">
        <f t="shared" si="15"/>
        <v>272</v>
      </c>
      <c r="H132" s="5">
        <f t="shared" si="16"/>
        <v>141</v>
      </c>
      <c r="I132" s="5">
        <f t="shared" si="17"/>
        <v>19881</v>
      </c>
      <c r="T132" s="57">
        <v>59</v>
      </c>
      <c r="U132" s="57">
        <v>639</v>
      </c>
      <c r="W132" s="5">
        <v>59</v>
      </c>
      <c r="X132" s="5">
        <v>639</v>
      </c>
      <c r="Z132" s="5">
        <v>435</v>
      </c>
      <c r="AA132" s="5">
        <v>461</v>
      </c>
    </row>
    <row r="133" spans="1:27">
      <c r="A133" s="5">
        <v>132</v>
      </c>
      <c r="B133" s="5">
        <v>28</v>
      </c>
      <c r="C133" s="5">
        <v>192</v>
      </c>
      <c r="D133" s="23">
        <f t="shared" si="12"/>
        <v>660.28137876352662</v>
      </c>
      <c r="E133" s="23">
        <f t="shared" si="13"/>
        <v>-468.28137876352662</v>
      </c>
      <c r="F133" s="23">
        <f t="shared" si="14"/>
        <v>468.28137876352662</v>
      </c>
      <c r="G133" s="5">
        <f t="shared" si="15"/>
        <v>280</v>
      </c>
      <c r="H133" s="5">
        <f t="shared" si="16"/>
        <v>148</v>
      </c>
      <c r="I133" s="5">
        <f t="shared" si="17"/>
        <v>21904</v>
      </c>
      <c r="T133" s="57">
        <v>59</v>
      </c>
      <c r="U133" s="57">
        <v>1819</v>
      </c>
      <c r="W133" s="5">
        <v>59</v>
      </c>
      <c r="X133" s="5">
        <v>1819</v>
      </c>
      <c r="Z133" s="5">
        <v>442</v>
      </c>
      <c r="AA133" s="5">
        <v>1333</v>
      </c>
    </row>
    <row r="134" spans="1:27">
      <c r="A134" s="5">
        <v>133</v>
      </c>
      <c r="B134" s="5">
        <v>56</v>
      </c>
      <c r="C134" s="5">
        <v>388</v>
      </c>
      <c r="D134" s="23">
        <f t="shared" si="12"/>
        <v>686.86097560823998</v>
      </c>
      <c r="E134" s="23">
        <f t="shared" si="13"/>
        <v>-298.86097560823998</v>
      </c>
      <c r="F134" s="23">
        <f t="shared" si="14"/>
        <v>298.86097560823998</v>
      </c>
      <c r="G134" s="5">
        <f t="shared" si="15"/>
        <v>195</v>
      </c>
      <c r="H134" s="5">
        <f t="shared" si="16"/>
        <v>62</v>
      </c>
      <c r="I134" s="5">
        <f t="shared" si="17"/>
        <v>3844</v>
      </c>
      <c r="T134" s="57">
        <v>60</v>
      </c>
      <c r="U134" s="57">
        <v>182</v>
      </c>
      <c r="W134" s="5">
        <v>60</v>
      </c>
      <c r="X134" s="5">
        <v>182</v>
      </c>
      <c r="Z134" s="5">
        <v>447</v>
      </c>
      <c r="AA134" s="5">
        <v>2567</v>
      </c>
    </row>
    <row r="135" spans="1:27">
      <c r="A135" s="5">
        <v>134</v>
      </c>
      <c r="B135" s="5">
        <v>32</v>
      </c>
      <c r="C135" s="5">
        <v>182</v>
      </c>
      <c r="D135" s="23">
        <f t="shared" si="12"/>
        <v>664.07846402705707</v>
      </c>
      <c r="E135" s="23">
        <f t="shared" si="13"/>
        <v>-482.07846402705707</v>
      </c>
      <c r="F135" s="23">
        <f t="shared" si="14"/>
        <v>482.07846402705707</v>
      </c>
      <c r="G135" s="5">
        <f t="shared" si="15"/>
        <v>281</v>
      </c>
      <c r="H135" s="5">
        <f t="shared" si="16"/>
        <v>147</v>
      </c>
      <c r="I135" s="5">
        <f t="shared" si="17"/>
        <v>21609</v>
      </c>
      <c r="T135" s="57">
        <v>61</v>
      </c>
      <c r="U135" s="57">
        <v>280</v>
      </c>
      <c r="W135" s="5">
        <v>61</v>
      </c>
      <c r="X135" s="5">
        <v>280</v>
      </c>
      <c r="Z135" s="5">
        <v>449</v>
      </c>
      <c r="AA135" s="5">
        <v>1735</v>
      </c>
    </row>
    <row r="136" spans="1:27">
      <c r="A136" s="5">
        <v>135</v>
      </c>
      <c r="B136" s="5">
        <v>32</v>
      </c>
      <c r="C136" s="5">
        <v>189</v>
      </c>
      <c r="D136" s="23">
        <f t="shared" si="12"/>
        <v>664.07846402705707</v>
      </c>
      <c r="E136" s="23">
        <f t="shared" si="13"/>
        <v>-475.07846402705707</v>
      </c>
      <c r="F136" s="23">
        <f t="shared" si="14"/>
        <v>475.07846402705707</v>
      </c>
      <c r="G136" s="5">
        <f t="shared" si="15"/>
        <v>280</v>
      </c>
      <c r="H136" s="5">
        <f t="shared" si="16"/>
        <v>145</v>
      </c>
      <c r="I136" s="5">
        <f t="shared" si="17"/>
        <v>21025</v>
      </c>
      <c r="T136" s="57">
        <v>61</v>
      </c>
      <c r="U136" s="57">
        <v>478</v>
      </c>
      <c r="W136" s="5">
        <v>61</v>
      </c>
      <c r="X136" s="5">
        <v>478</v>
      </c>
      <c r="Z136" s="5">
        <v>469</v>
      </c>
      <c r="AA136" s="5">
        <v>1038</v>
      </c>
    </row>
    <row r="137" spans="1:27">
      <c r="A137" s="5">
        <v>136</v>
      </c>
      <c r="B137" s="5">
        <v>129</v>
      </c>
      <c r="C137" s="5">
        <v>1426</v>
      </c>
      <c r="D137" s="23">
        <f t="shared" si="12"/>
        <v>756.15778166767154</v>
      </c>
      <c r="E137" s="23">
        <f t="shared" si="13"/>
        <v>669.84221833232846</v>
      </c>
      <c r="F137" s="23">
        <f t="shared" si="14"/>
        <v>669.84221833232846</v>
      </c>
      <c r="G137" s="5">
        <f t="shared" si="15"/>
        <v>320</v>
      </c>
      <c r="H137" s="5">
        <f t="shared" si="16"/>
        <v>184</v>
      </c>
      <c r="I137" s="5">
        <f t="shared" si="17"/>
        <v>33856</v>
      </c>
      <c r="T137" s="57">
        <v>61</v>
      </c>
      <c r="U137" s="57">
        <v>1441</v>
      </c>
      <c r="W137" s="5">
        <v>61</v>
      </c>
      <c r="X137" s="5">
        <v>1441</v>
      </c>
      <c r="Z137" s="5">
        <v>484</v>
      </c>
      <c r="AA137" s="5">
        <v>2448</v>
      </c>
    </row>
    <row r="138" spans="1:27">
      <c r="A138" s="5">
        <v>137</v>
      </c>
      <c r="B138" s="5">
        <v>77</v>
      </c>
      <c r="C138" s="5">
        <v>374</v>
      </c>
      <c r="D138" s="23">
        <f t="shared" si="12"/>
        <v>706.79567324177515</v>
      </c>
      <c r="E138" s="23">
        <f t="shared" si="13"/>
        <v>-332.79567324177515</v>
      </c>
      <c r="F138" s="23">
        <f t="shared" si="14"/>
        <v>332.79567324177515</v>
      </c>
      <c r="G138" s="5">
        <f t="shared" si="15"/>
        <v>208</v>
      </c>
      <c r="H138" s="5">
        <f t="shared" si="16"/>
        <v>71</v>
      </c>
      <c r="I138" s="5">
        <f t="shared" si="17"/>
        <v>5041</v>
      </c>
      <c r="T138" s="57">
        <v>61</v>
      </c>
      <c r="U138" s="57">
        <v>513</v>
      </c>
      <c r="W138" s="5">
        <v>61</v>
      </c>
      <c r="X138" s="5">
        <v>513</v>
      </c>
      <c r="Z138" s="5">
        <v>485</v>
      </c>
      <c r="AA138" s="5">
        <v>498</v>
      </c>
    </row>
    <row r="139" spans="1:27">
      <c r="A139" s="5">
        <v>138</v>
      </c>
      <c r="B139" s="5">
        <v>143</v>
      </c>
      <c r="C139" s="5">
        <v>975</v>
      </c>
      <c r="D139" s="23">
        <f t="shared" si="12"/>
        <v>769.44758009002817</v>
      </c>
      <c r="E139" s="23">
        <f t="shared" si="13"/>
        <v>205.55241990997183</v>
      </c>
      <c r="F139" s="23">
        <f t="shared" si="14"/>
        <v>205.55241990997183</v>
      </c>
      <c r="G139" s="5">
        <f t="shared" si="15"/>
        <v>135</v>
      </c>
      <c r="H139" s="5">
        <f t="shared" si="16"/>
        <v>-3</v>
      </c>
      <c r="I139" s="5">
        <f t="shared" si="17"/>
        <v>9</v>
      </c>
      <c r="T139" s="57">
        <v>62</v>
      </c>
      <c r="U139" s="57">
        <v>335</v>
      </c>
      <c r="W139" s="5">
        <v>62</v>
      </c>
      <c r="X139" s="5">
        <v>335</v>
      </c>
      <c r="Z139" s="5">
        <v>523</v>
      </c>
      <c r="AA139" s="5">
        <v>559</v>
      </c>
    </row>
    <row r="140" spans="1:27">
      <c r="A140" s="5">
        <v>139</v>
      </c>
      <c r="B140" s="5">
        <v>227</v>
      </c>
      <c r="C140" s="5">
        <v>2438</v>
      </c>
      <c r="D140" s="23">
        <f t="shared" si="12"/>
        <v>849.1863706241686</v>
      </c>
      <c r="E140" s="23">
        <f t="shared" si="13"/>
        <v>1588.8136293758314</v>
      </c>
      <c r="F140" s="23">
        <f t="shared" si="14"/>
        <v>1588.8136293758314</v>
      </c>
      <c r="G140" s="5">
        <f t="shared" si="15"/>
        <v>348</v>
      </c>
      <c r="H140" s="5">
        <f t="shared" si="16"/>
        <v>209</v>
      </c>
      <c r="I140" s="5">
        <f t="shared" si="17"/>
        <v>43681</v>
      </c>
      <c r="T140" s="57">
        <v>62</v>
      </c>
      <c r="U140" s="57">
        <v>523</v>
      </c>
      <c r="W140" s="5">
        <v>62</v>
      </c>
      <c r="X140" s="5">
        <v>523</v>
      </c>
      <c r="Z140" s="5">
        <v>529</v>
      </c>
      <c r="AA140" s="5">
        <v>890</v>
      </c>
    </row>
    <row r="141" spans="1:27">
      <c r="A141" s="5">
        <v>140</v>
      </c>
      <c r="B141" s="5">
        <v>859</v>
      </c>
      <c r="C141" s="5">
        <v>5934</v>
      </c>
      <c r="D141" s="23">
        <f t="shared" si="12"/>
        <v>1449.1258422619862</v>
      </c>
      <c r="E141" s="23">
        <f t="shared" si="13"/>
        <v>4484.8741577380133</v>
      </c>
      <c r="F141" s="23">
        <f t="shared" si="14"/>
        <v>4484.8741577380133</v>
      </c>
      <c r="G141" s="5">
        <f t="shared" si="15"/>
        <v>356</v>
      </c>
      <c r="H141" s="5">
        <f t="shared" si="16"/>
        <v>216</v>
      </c>
      <c r="I141" s="5">
        <f t="shared" si="17"/>
        <v>46656</v>
      </c>
      <c r="T141" s="57">
        <v>62</v>
      </c>
      <c r="U141" s="57">
        <v>556</v>
      </c>
      <c r="W141" s="5">
        <v>62</v>
      </c>
      <c r="X141" s="5">
        <v>556</v>
      </c>
      <c r="Z141" s="5">
        <v>534</v>
      </c>
      <c r="AA141" s="5">
        <v>2495</v>
      </c>
    </row>
    <row r="142" spans="1:27">
      <c r="A142" s="5">
        <v>141</v>
      </c>
      <c r="B142" s="5">
        <v>377</v>
      </c>
      <c r="C142" s="5">
        <v>440</v>
      </c>
      <c r="D142" s="23">
        <f t="shared" si="12"/>
        <v>991.57706800656206</v>
      </c>
      <c r="E142" s="23">
        <f t="shared" si="13"/>
        <v>-551.57706800656206</v>
      </c>
      <c r="F142" s="23">
        <f t="shared" si="14"/>
        <v>551.57706800656206</v>
      </c>
      <c r="G142" s="5">
        <f t="shared" si="15"/>
        <v>294</v>
      </c>
      <c r="H142" s="5">
        <f t="shared" si="16"/>
        <v>153</v>
      </c>
      <c r="I142" s="5">
        <f t="shared" si="17"/>
        <v>23409</v>
      </c>
      <c r="T142" s="57">
        <v>63</v>
      </c>
      <c r="U142" s="57">
        <v>245</v>
      </c>
      <c r="W142" s="5">
        <v>63</v>
      </c>
      <c r="X142" s="5">
        <v>245</v>
      </c>
      <c r="Z142" s="5">
        <v>535</v>
      </c>
      <c r="AA142" s="5">
        <v>592</v>
      </c>
    </row>
    <row r="143" spans="1:27">
      <c r="A143" s="5">
        <v>142</v>
      </c>
      <c r="B143" s="5">
        <v>41</v>
      </c>
      <c r="C143" s="5">
        <v>1450</v>
      </c>
      <c r="D143" s="23">
        <f t="shared" si="12"/>
        <v>672.62190587000066</v>
      </c>
      <c r="E143" s="23">
        <f t="shared" si="13"/>
        <v>777.37809412999934</v>
      </c>
      <c r="F143" s="23">
        <f t="shared" si="14"/>
        <v>777.37809412999934</v>
      </c>
      <c r="G143" s="5">
        <f t="shared" si="15"/>
        <v>322</v>
      </c>
      <c r="H143" s="5">
        <f t="shared" si="16"/>
        <v>180</v>
      </c>
      <c r="I143" s="5">
        <f t="shared" si="17"/>
        <v>32400</v>
      </c>
      <c r="T143" s="57">
        <v>63</v>
      </c>
      <c r="U143" s="57">
        <v>324</v>
      </c>
      <c r="W143" s="5">
        <v>63</v>
      </c>
      <c r="X143" s="5">
        <v>324</v>
      </c>
      <c r="Z143" s="5">
        <v>577</v>
      </c>
      <c r="AA143" s="5">
        <v>337</v>
      </c>
    </row>
    <row r="144" spans="1:27">
      <c r="A144" s="5">
        <v>143</v>
      </c>
      <c r="B144" s="5">
        <v>76</v>
      </c>
      <c r="C144" s="5">
        <v>483</v>
      </c>
      <c r="D144" s="23">
        <f t="shared" si="12"/>
        <v>705.84640192589245</v>
      </c>
      <c r="E144" s="23">
        <f t="shared" si="13"/>
        <v>-222.84640192589245</v>
      </c>
      <c r="F144" s="23">
        <f t="shared" si="14"/>
        <v>222.84640192589245</v>
      </c>
      <c r="G144" s="5">
        <f t="shared" si="15"/>
        <v>144</v>
      </c>
      <c r="H144" s="5">
        <f t="shared" si="16"/>
        <v>1</v>
      </c>
      <c r="I144" s="5">
        <f t="shared" si="17"/>
        <v>1</v>
      </c>
      <c r="T144" s="57">
        <v>63</v>
      </c>
      <c r="U144" s="57">
        <v>453</v>
      </c>
      <c r="W144" s="5">
        <v>63</v>
      </c>
      <c r="X144" s="5">
        <v>453</v>
      </c>
      <c r="Z144" s="5">
        <v>579</v>
      </c>
      <c r="AA144" s="5">
        <v>2288</v>
      </c>
    </row>
    <row r="145" spans="1:27">
      <c r="A145" s="5">
        <v>144</v>
      </c>
      <c r="B145" s="5">
        <v>189</v>
      </c>
      <c r="C145" s="5">
        <v>282</v>
      </c>
      <c r="D145" s="23">
        <f t="shared" si="12"/>
        <v>813.11406062062883</v>
      </c>
      <c r="E145" s="23">
        <f t="shared" si="13"/>
        <v>-531.11406062062883</v>
      </c>
      <c r="F145" s="23">
        <f t="shared" si="14"/>
        <v>531.11406062062883</v>
      </c>
      <c r="G145" s="5">
        <f t="shared" si="15"/>
        <v>289</v>
      </c>
      <c r="H145" s="5">
        <f t="shared" si="16"/>
        <v>145</v>
      </c>
      <c r="I145" s="5">
        <f t="shared" si="17"/>
        <v>21025</v>
      </c>
      <c r="T145" s="57">
        <v>63</v>
      </c>
      <c r="U145" s="57">
        <v>474</v>
      </c>
      <c r="W145" s="5">
        <v>63</v>
      </c>
      <c r="X145" s="5">
        <v>474</v>
      </c>
      <c r="Z145" s="5">
        <v>617</v>
      </c>
      <c r="AA145" s="5">
        <v>1183</v>
      </c>
    </row>
    <row r="146" spans="1:27">
      <c r="A146" s="5">
        <v>145</v>
      </c>
      <c r="B146" s="5">
        <v>80</v>
      </c>
      <c r="C146" s="5">
        <v>243</v>
      </c>
      <c r="D146" s="23">
        <f t="shared" si="12"/>
        <v>709.64348718942301</v>
      </c>
      <c r="E146" s="23">
        <f t="shared" si="13"/>
        <v>-466.64348718942301</v>
      </c>
      <c r="F146" s="23">
        <f t="shared" si="14"/>
        <v>466.64348718942301</v>
      </c>
      <c r="G146" s="5">
        <f t="shared" si="15"/>
        <v>275</v>
      </c>
      <c r="H146" s="5">
        <f t="shared" si="16"/>
        <v>130</v>
      </c>
      <c r="I146" s="5">
        <f t="shared" si="17"/>
        <v>16900</v>
      </c>
      <c r="T146" s="57">
        <v>64</v>
      </c>
      <c r="U146" s="57">
        <v>182</v>
      </c>
      <c r="W146" s="5">
        <v>64</v>
      </c>
      <c r="X146" s="5">
        <v>182</v>
      </c>
      <c r="Z146" s="5">
        <v>664</v>
      </c>
      <c r="AA146" s="5">
        <v>1156</v>
      </c>
    </row>
    <row r="147" spans="1:27">
      <c r="A147" s="5">
        <v>146</v>
      </c>
      <c r="B147" s="5">
        <v>148</v>
      </c>
      <c r="C147" s="5">
        <v>1877</v>
      </c>
      <c r="D147" s="23">
        <f t="shared" si="12"/>
        <v>774.19393666944131</v>
      </c>
      <c r="E147" s="23">
        <f t="shared" si="13"/>
        <v>1102.8060633305586</v>
      </c>
      <c r="F147" s="23">
        <f t="shared" si="14"/>
        <v>1102.8060633305586</v>
      </c>
      <c r="G147" s="5">
        <f t="shared" si="15"/>
        <v>329</v>
      </c>
      <c r="H147" s="5">
        <f t="shared" si="16"/>
        <v>183</v>
      </c>
      <c r="I147" s="5">
        <f t="shared" si="17"/>
        <v>33489</v>
      </c>
      <c r="T147" s="57">
        <v>64</v>
      </c>
      <c r="U147" s="57">
        <v>359</v>
      </c>
      <c r="W147" s="5">
        <v>64</v>
      </c>
      <c r="X147" s="5">
        <v>359</v>
      </c>
      <c r="Z147" s="5">
        <v>678</v>
      </c>
      <c r="AA147" s="5">
        <v>1103</v>
      </c>
    </row>
    <row r="148" spans="1:27">
      <c r="A148" s="5">
        <v>147</v>
      </c>
      <c r="B148" s="5">
        <v>24</v>
      </c>
      <c r="C148" s="5">
        <v>90</v>
      </c>
      <c r="D148" s="23">
        <f t="shared" si="12"/>
        <v>656.48429349999606</v>
      </c>
      <c r="E148" s="23">
        <f t="shared" si="13"/>
        <v>-566.48429349999606</v>
      </c>
      <c r="F148" s="23">
        <f t="shared" si="14"/>
        <v>566.48429349999606</v>
      </c>
      <c r="G148" s="5">
        <f t="shared" si="15"/>
        <v>293</v>
      </c>
      <c r="H148" s="5">
        <f t="shared" si="16"/>
        <v>146</v>
      </c>
      <c r="I148" s="5">
        <f t="shared" si="17"/>
        <v>21316</v>
      </c>
      <c r="T148" s="57">
        <v>64</v>
      </c>
      <c r="U148" s="57">
        <v>560</v>
      </c>
      <c r="W148" s="5">
        <v>64</v>
      </c>
      <c r="X148" s="5">
        <v>560</v>
      </c>
      <c r="Z148" s="5">
        <v>696</v>
      </c>
      <c r="AA148" s="5">
        <v>1412</v>
      </c>
    </row>
    <row r="149" spans="1:27">
      <c r="A149" s="5">
        <v>148</v>
      </c>
      <c r="B149" s="5">
        <v>302</v>
      </c>
      <c r="C149" s="5">
        <v>1921</v>
      </c>
      <c r="D149" s="23">
        <f t="shared" si="12"/>
        <v>920.38171931536522</v>
      </c>
      <c r="E149" s="23">
        <f t="shared" si="13"/>
        <v>1000.6182806846348</v>
      </c>
      <c r="F149" s="23">
        <f t="shared" si="14"/>
        <v>1000.6182806846348</v>
      </c>
      <c r="G149" s="5">
        <f t="shared" si="15"/>
        <v>325</v>
      </c>
      <c r="H149" s="5">
        <f t="shared" si="16"/>
        <v>177</v>
      </c>
      <c r="I149" s="5">
        <f t="shared" si="17"/>
        <v>31329</v>
      </c>
      <c r="T149" s="57">
        <v>64</v>
      </c>
      <c r="U149" s="57">
        <v>684</v>
      </c>
      <c r="W149" s="5">
        <v>64</v>
      </c>
      <c r="X149" s="5">
        <v>684</v>
      </c>
      <c r="Z149" s="5">
        <v>697</v>
      </c>
      <c r="AA149" s="5">
        <v>995</v>
      </c>
    </row>
    <row r="150" spans="1:27">
      <c r="A150" s="5">
        <v>149</v>
      </c>
      <c r="B150" s="5">
        <v>166</v>
      </c>
      <c r="C150" s="5">
        <v>370</v>
      </c>
      <c r="D150" s="23">
        <f t="shared" si="12"/>
        <v>791.28082035532861</v>
      </c>
      <c r="E150" s="23">
        <f t="shared" si="13"/>
        <v>-421.28082035532861</v>
      </c>
      <c r="F150" s="23">
        <f t="shared" si="14"/>
        <v>421.28082035532861</v>
      </c>
      <c r="G150" s="5">
        <f t="shared" si="15"/>
        <v>261</v>
      </c>
      <c r="H150" s="5">
        <f t="shared" si="16"/>
        <v>112</v>
      </c>
      <c r="I150" s="5">
        <f t="shared" si="17"/>
        <v>12544</v>
      </c>
      <c r="T150" s="57">
        <v>65</v>
      </c>
      <c r="U150" s="57">
        <v>411</v>
      </c>
      <c r="W150" s="5">
        <v>65</v>
      </c>
      <c r="X150" s="5">
        <v>411</v>
      </c>
      <c r="Z150" s="5">
        <v>755</v>
      </c>
      <c r="AA150" s="5">
        <v>963</v>
      </c>
    </row>
    <row r="151" spans="1:27">
      <c r="A151" s="5">
        <v>150</v>
      </c>
      <c r="B151" s="5">
        <v>358</v>
      </c>
      <c r="C151" s="5">
        <v>602</v>
      </c>
      <c r="D151" s="23">
        <f t="shared" si="12"/>
        <v>973.54091300479217</v>
      </c>
      <c r="E151" s="23">
        <f t="shared" si="13"/>
        <v>-371.54091300479217</v>
      </c>
      <c r="F151" s="23">
        <f t="shared" si="14"/>
        <v>371.54091300479217</v>
      </c>
      <c r="G151" s="5">
        <f t="shared" si="15"/>
        <v>235</v>
      </c>
      <c r="H151" s="5">
        <f t="shared" si="16"/>
        <v>85</v>
      </c>
      <c r="I151" s="5">
        <f t="shared" si="17"/>
        <v>7225</v>
      </c>
      <c r="T151" s="57">
        <v>65</v>
      </c>
      <c r="U151" s="57">
        <v>616</v>
      </c>
      <c r="W151" s="5">
        <v>65</v>
      </c>
      <c r="X151" s="5">
        <v>616</v>
      </c>
      <c r="Z151" s="5">
        <v>766</v>
      </c>
      <c r="AA151" s="5">
        <v>695</v>
      </c>
    </row>
    <row r="152" spans="1:27">
      <c r="A152" s="5">
        <v>151</v>
      </c>
      <c r="B152" s="5">
        <v>161</v>
      </c>
      <c r="C152" s="5">
        <v>727</v>
      </c>
      <c r="D152" s="23">
        <f t="shared" si="12"/>
        <v>786.53446377591547</v>
      </c>
      <c r="E152" s="23">
        <f t="shared" si="13"/>
        <v>-59.534463775915469</v>
      </c>
      <c r="F152" s="23">
        <f t="shared" si="14"/>
        <v>59.534463775915469</v>
      </c>
      <c r="G152" s="5">
        <f t="shared" si="15"/>
        <v>26</v>
      </c>
      <c r="H152" s="5">
        <f t="shared" si="16"/>
        <v>-125</v>
      </c>
      <c r="I152" s="5">
        <f t="shared" si="17"/>
        <v>15625</v>
      </c>
      <c r="T152" s="57">
        <v>65</v>
      </c>
      <c r="U152" s="57">
        <v>1143</v>
      </c>
      <c r="W152" s="5">
        <v>65</v>
      </c>
      <c r="X152" s="5">
        <v>1143</v>
      </c>
      <c r="Z152" s="5">
        <v>766</v>
      </c>
      <c r="AA152" s="5">
        <v>1367</v>
      </c>
    </row>
    <row r="153" spans="1:27">
      <c r="A153" s="5">
        <v>152</v>
      </c>
      <c r="B153" s="5">
        <v>319</v>
      </c>
      <c r="C153" s="5">
        <v>545</v>
      </c>
      <c r="D153" s="23">
        <f t="shared" si="12"/>
        <v>936.51933168536993</v>
      </c>
      <c r="E153" s="23">
        <f t="shared" si="13"/>
        <v>-391.51933168536993</v>
      </c>
      <c r="F153" s="23">
        <f t="shared" si="14"/>
        <v>391.51933168536993</v>
      </c>
      <c r="G153" s="5">
        <f t="shared" si="15"/>
        <v>251</v>
      </c>
      <c r="H153" s="5">
        <f t="shared" si="16"/>
        <v>99</v>
      </c>
      <c r="I153" s="5">
        <f t="shared" si="17"/>
        <v>9801</v>
      </c>
      <c r="T153" s="57">
        <v>66</v>
      </c>
      <c r="U153" s="57">
        <v>113</v>
      </c>
      <c r="W153" s="5">
        <v>66</v>
      </c>
      <c r="X153" s="5">
        <v>113</v>
      </c>
      <c r="Z153" s="5">
        <v>821</v>
      </c>
      <c r="AA153" s="5">
        <v>1702</v>
      </c>
    </row>
    <row r="154" spans="1:27">
      <c r="A154" s="5">
        <v>153</v>
      </c>
      <c r="B154" s="5">
        <v>54</v>
      </c>
      <c r="C154" s="5">
        <v>295</v>
      </c>
      <c r="D154" s="23">
        <f t="shared" si="12"/>
        <v>684.96243297647482</v>
      </c>
      <c r="E154" s="23">
        <f t="shared" si="13"/>
        <v>-389.96243297647482</v>
      </c>
      <c r="F154" s="23">
        <f t="shared" si="14"/>
        <v>389.96243297647482</v>
      </c>
      <c r="G154" s="5">
        <f t="shared" si="15"/>
        <v>248</v>
      </c>
      <c r="H154" s="5">
        <f t="shared" si="16"/>
        <v>95</v>
      </c>
      <c r="I154" s="5">
        <f t="shared" si="17"/>
        <v>9025</v>
      </c>
      <c r="T154" s="57">
        <v>66</v>
      </c>
      <c r="U154" s="57">
        <v>142</v>
      </c>
      <c r="W154" s="5">
        <v>66</v>
      </c>
      <c r="X154" s="5">
        <v>142</v>
      </c>
      <c r="Z154" s="5">
        <v>859</v>
      </c>
      <c r="AA154" s="5">
        <v>5934</v>
      </c>
    </row>
    <row r="155" spans="1:27">
      <c r="A155" s="5">
        <v>154</v>
      </c>
      <c r="B155" s="5">
        <v>117</v>
      </c>
      <c r="C155" s="5">
        <v>408</v>
      </c>
      <c r="D155" s="23">
        <f t="shared" si="12"/>
        <v>744.76652587708008</v>
      </c>
      <c r="E155" s="23">
        <f t="shared" si="13"/>
        <v>-336.76652587708008</v>
      </c>
      <c r="F155" s="23">
        <f t="shared" si="14"/>
        <v>336.76652587708008</v>
      </c>
      <c r="G155" s="5">
        <f t="shared" si="15"/>
        <v>207</v>
      </c>
      <c r="H155" s="5">
        <f t="shared" si="16"/>
        <v>53</v>
      </c>
      <c r="I155" s="5">
        <f t="shared" si="17"/>
        <v>2809</v>
      </c>
      <c r="T155" s="57">
        <v>66</v>
      </c>
      <c r="U155" s="57">
        <v>213</v>
      </c>
      <c r="W155" s="5">
        <v>66</v>
      </c>
      <c r="X155" s="5">
        <v>213</v>
      </c>
      <c r="Z155" s="5">
        <v>859</v>
      </c>
      <c r="AA155" s="5">
        <v>1577</v>
      </c>
    </row>
    <row r="156" spans="1:27">
      <c r="A156" s="5">
        <v>155</v>
      </c>
      <c r="B156" s="5">
        <v>115</v>
      </c>
      <c r="C156" s="5">
        <v>309</v>
      </c>
      <c r="D156" s="23">
        <f t="shared" si="12"/>
        <v>742.8679832453148</v>
      </c>
      <c r="E156" s="23">
        <f t="shared" si="13"/>
        <v>-433.8679832453148</v>
      </c>
      <c r="F156" s="23">
        <f t="shared" si="14"/>
        <v>433.8679832453148</v>
      </c>
      <c r="G156" s="5">
        <f t="shared" si="15"/>
        <v>259</v>
      </c>
      <c r="H156" s="5">
        <f t="shared" si="16"/>
        <v>104</v>
      </c>
      <c r="I156" s="5">
        <f t="shared" si="17"/>
        <v>10816</v>
      </c>
      <c r="T156" s="57">
        <v>66</v>
      </c>
      <c r="U156" s="57">
        <v>513</v>
      </c>
      <c r="W156" s="5">
        <v>66</v>
      </c>
      <c r="X156" s="5">
        <v>513</v>
      </c>
      <c r="Z156" s="5">
        <v>955</v>
      </c>
      <c r="AA156" s="5">
        <v>2628</v>
      </c>
    </row>
    <row r="157" spans="1:27">
      <c r="A157" s="5">
        <v>156</v>
      </c>
      <c r="B157" s="5">
        <v>187</v>
      </c>
      <c r="C157" s="5">
        <v>509</v>
      </c>
      <c r="D157" s="23">
        <f t="shared" si="12"/>
        <v>811.21551798886367</v>
      </c>
      <c r="E157" s="23">
        <f t="shared" si="13"/>
        <v>-302.21551798886367</v>
      </c>
      <c r="F157" s="23">
        <f t="shared" si="14"/>
        <v>302.21551798886367</v>
      </c>
      <c r="G157" s="5">
        <f t="shared" si="15"/>
        <v>193</v>
      </c>
      <c r="H157" s="5">
        <f t="shared" si="16"/>
        <v>37</v>
      </c>
      <c r="I157" s="5">
        <f t="shared" si="17"/>
        <v>1369</v>
      </c>
      <c r="T157" s="57">
        <v>66</v>
      </c>
      <c r="U157" s="57">
        <v>526</v>
      </c>
      <c r="W157" s="5">
        <v>66</v>
      </c>
      <c r="X157" s="5">
        <v>526</v>
      </c>
      <c r="Z157" s="5">
        <v>1047</v>
      </c>
      <c r="AA157" s="5">
        <v>984</v>
      </c>
    </row>
    <row r="158" spans="1:27">
      <c r="A158" s="5">
        <v>157</v>
      </c>
      <c r="B158" s="5">
        <v>84</v>
      </c>
      <c r="C158" s="5">
        <v>288</v>
      </c>
      <c r="D158" s="23">
        <f t="shared" si="12"/>
        <v>713.44057245295346</v>
      </c>
      <c r="E158" s="23">
        <f t="shared" si="13"/>
        <v>-425.44057245295346</v>
      </c>
      <c r="F158" s="23">
        <f t="shared" si="14"/>
        <v>425.44057245295346</v>
      </c>
      <c r="G158" s="5">
        <f t="shared" si="15"/>
        <v>255</v>
      </c>
      <c r="H158" s="5">
        <f t="shared" si="16"/>
        <v>98</v>
      </c>
      <c r="I158" s="5">
        <f t="shared" si="17"/>
        <v>9604</v>
      </c>
      <c r="T158" s="57">
        <v>67</v>
      </c>
      <c r="U158" s="57">
        <v>522</v>
      </c>
      <c r="W158" s="5">
        <v>67</v>
      </c>
      <c r="X158" s="5">
        <v>522</v>
      </c>
      <c r="Z158" s="5">
        <v>1155</v>
      </c>
      <c r="AA158" s="5">
        <v>1016</v>
      </c>
    </row>
    <row r="159" spans="1:27">
      <c r="A159" s="5">
        <v>158</v>
      </c>
      <c r="B159" s="5">
        <v>363</v>
      </c>
      <c r="C159" s="5">
        <v>452</v>
      </c>
      <c r="D159" s="23">
        <f t="shared" si="12"/>
        <v>978.28726958420532</v>
      </c>
      <c r="E159" s="23">
        <f t="shared" si="13"/>
        <v>-526.28726958420532</v>
      </c>
      <c r="F159" s="23">
        <f t="shared" si="14"/>
        <v>526.28726958420532</v>
      </c>
      <c r="G159" s="5">
        <f t="shared" si="15"/>
        <v>277</v>
      </c>
      <c r="H159" s="5">
        <f t="shared" si="16"/>
        <v>119</v>
      </c>
      <c r="I159" s="5">
        <f t="shared" si="17"/>
        <v>14161</v>
      </c>
      <c r="T159" s="57">
        <v>68</v>
      </c>
      <c r="U159" s="57">
        <v>348</v>
      </c>
      <c r="W159" s="5">
        <v>68</v>
      </c>
      <c r="X159" s="5">
        <v>348</v>
      </c>
      <c r="Z159" s="5">
        <v>1372</v>
      </c>
      <c r="AA159" s="5">
        <v>1334</v>
      </c>
    </row>
    <row r="160" spans="1:27">
      <c r="A160" s="5">
        <v>159</v>
      </c>
      <c r="B160" s="5">
        <v>244</v>
      </c>
      <c r="C160" s="5">
        <v>447</v>
      </c>
      <c r="D160" s="23">
        <f t="shared" si="12"/>
        <v>865.32398299417309</v>
      </c>
      <c r="E160" s="23">
        <f t="shared" si="13"/>
        <v>-418.32398299417309</v>
      </c>
      <c r="F160" s="23">
        <f t="shared" si="14"/>
        <v>418.32398299417309</v>
      </c>
      <c r="G160" s="5">
        <f t="shared" si="15"/>
        <v>253</v>
      </c>
      <c r="H160" s="5">
        <f t="shared" si="16"/>
        <v>94</v>
      </c>
      <c r="I160" s="5">
        <f t="shared" si="17"/>
        <v>8836</v>
      </c>
      <c r="T160" s="57">
        <v>68</v>
      </c>
      <c r="U160" s="57">
        <v>245</v>
      </c>
      <c r="W160" s="5">
        <v>68</v>
      </c>
      <c r="X160" s="5">
        <v>245</v>
      </c>
      <c r="Z160" s="5">
        <v>1505</v>
      </c>
      <c r="AA160" s="5">
        <v>1326</v>
      </c>
    </row>
    <row r="161" spans="1:27">
      <c r="A161" s="5">
        <v>160</v>
      </c>
      <c r="B161" s="5">
        <v>290</v>
      </c>
      <c r="C161" s="5">
        <v>614</v>
      </c>
      <c r="D161" s="23">
        <f t="shared" si="12"/>
        <v>908.99046352477376</v>
      </c>
      <c r="E161" s="23">
        <f t="shared" si="13"/>
        <v>-294.99046352477376</v>
      </c>
      <c r="F161" s="23">
        <f t="shared" si="14"/>
        <v>294.99046352477376</v>
      </c>
      <c r="G161" s="5">
        <f t="shared" si="15"/>
        <v>187</v>
      </c>
      <c r="H161" s="5">
        <f t="shared" si="16"/>
        <v>27</v>
      </c>
      <c r="I161" s="5">
        <f t="shared" si="17"/>
        <v>729</v>
      </c>
      <c r="T161" s="57">
        <v>69</v>
      </c>
      <c r="U161" s="57">
        <v>1058</v>
      </c>
      <c r="W161" s="5">
        <v>69</v>
      </c>
      <c r="X161" s="5">
        <v>1058</v>
      </c>
      <c r="Z161" s="5">
        <v>1546</v>
      </c>
      <c r="AA161" s="5">
        <v>3586</v>
      </c>
    </row>
    <row r="162" spans="1:27">
      <c r="A162" s="5">
        <v>161</v>
      </c>
      <c r="B162" s="5">
        <v>243</v>
      </c>
      <c r="C162" s="5">
        <v>1724</v>
      </c>
      <c r="D162" s="23">
        <f t="shared" si="12"/>
        <v>864.37471167829051</v>
      </c>
      <c r="E162" s="23">
        <f t="shared" si="13"/>
        <v>859.62528832170949</v>
      </c>
      <c r="F162" s="23">
        <f t="shared" si="14"/>
        <v>859.62528832170949</v>
      </c>
      <c r="G162" s="5">
        <f t="shared" si="15"/>
        <v>308</v>
      </c>
      <c r="H162" s="5">
        <f t="shared" si="16"/>
        <v>147</v>
      </c>
      <c r="I162" s="5">
        <f t="shared" si="17"/>
        <v>21609</v>
      </c>
      <c r="T162" s="57">
        <v>71</v>
      </c>
      <c r="U162" s="57">
        <v>570</v>
      </c>
      <c r="W162" s="5">
        <v>71</v>
      </c>
      <c r="X162" s="5">
        <v>570</v>
      </c>
      <c r="Z162" s="5">
        <v>1572</v>
      </c>
      <c r="AA162" s="5">
        <v>790</v>
      </c>
    </row>
    <row r="163" spans="1:27">
      <c r="A163" s="5">
        <v>162</v>
      </c>
      <c r="B163" s="5">
        <v>113</v>
      </c>
      <c r="C163" s="5">
        <v>360</v>
      </c>
      <c r="D163" s="23">
        <f t="shared" si="12"/>
        <v>740.96944061354952</v>
      </c>
      <c r="E163" s="23">
        <f t="shared" si="13"/>
        <v>-380.96944061354952</v>
      </c>
      <c r="F163" s="23">
        <f t="shared" si="14"/>
        <v>380.96944061354952</v>
      </c>
      <c r="G163" s="5">
        <f t="shared" si="15"/>
        <v>235</v>
      </c>
      <c r="H163" s="5">
        <f t="shared" si="16"/>
        <v>73</v>
      </c>
      <c r="I163" s="5">
        <f t="shared" si="17"/>
        <v>5329</v>
      </c>
      <c r="T163" s="57">
        <v>71</v>
      </c>
      <c r="U163" s="57">
        <v>872</v>
      </c>
      <c r="W163" s="5">
        <v>71</v>
      </c>
      <c r="X163" s="5">
        <v>872</v>
      </c>
      <c r="Z163" s="5">
        <v>1622</v>
      </c>
      <c r="AA163" s="5">
        <v>2420</v>
      </c>
    </row>
    <row r="164" spans="1:27">
      <c r="A164" s="5">
        <v>163</v>
      </c>
      <c r="B164" s="5">
        <v>77</v>
      </c>
      <c r="C164" s="5">
        <v>450</v>
      </c>
      <c r="D164" s="23">
        <f t="shared" si="12"/>
        <v>706.79567324177515</v>
      </c>
      <c r="E164" s="23">
        <f t="shared" si="13"/>
        <v>-256.79567324177515</v>
      </c>
      <c r="F164" s="23">
        <f t="shared" si="14"/>
        <v>256.79567324177515</v>
      </c>
      <c r="G164" s="5">
        <f t="shared" si="15"/>
        <v>167</v>
      </c>
      <c r="H164" s="5">
        <f t="shared" si="16"/>
        <v>4</v>
      </c>
      <c r="I164" s="5">
        <f t="shared" si="17"/>
        <v>16</v>
      </c>
      <c r="T164" s="57">
        <v>71</v>
      </c>
      <c r="U164" s="57">
        <v>569</v>
      </c>
      <c r="W164" s="5">
        <v>71</v>
      </c>
      <c r="X164" s="5">
        <v>569</v>
      </c>
      <c r="Z164" s="5">
        <v>1639</v>
      </c>
      <c r="AA164" s="5">
        <v>1637</v>
      </c>
    </row>
    <row r="165" spans="1:27">
      <c r="A165" s="5">
        <v>164</v>
      </c>
      <c r="B165" s="5">
        <v>485</v>
      </c>
      <c r="C165" s="5">
        <v>498</v>
      </c>
      <c r="D165" s="23">
        <f t="shared" si="12"/>
        <v>1094.0983701218852</v>
      </c>
      <c r="E165" s="23">
        <f t="shared" si="13"/>
        <v>-596.09837012188518</v>
      </c>
      <c r="F165" s="23">
        <f t="shared" si="14"/>
        <v>596.09837012188518</v>
      </c>
      <c r="G165" s="5">
        <f t="shared" si="15"/>
        <v>284</v>
      </c>
      <c r="H165" s="5">
        <f t="shared" si="16"/>
        <v>120</v>
      </c>
      <c r="I165" s="5">
        <f t="shared" si="17"/>
        <v>14400</v>
      </c>
      <c r="T165" s="57">
        <v>71</v>
      </c>
      <c r="U165" s="57">
        <v>627</v>
      </c>
      <c r="W165" s="5">
        <v>71</v>
      </c>
      <c r="X165" s="5">
        <v>627</v>
      </c>
      <c r="Z165" s="5">
        <v>1998</v>
      </c>
      <c r="AA165" s="5">
        <v>2254</v>
      </c>
    </row>
    <row r="166" spans="1:27">
      <c r="A166" s="5">
        <v>165</v>
      </c>
      <c r="B166" s="5">
        <v>1622</v>
      </c>
      <c r="C166" s="5">
        <v>2420</v>
      </c>
      <c r="D166" s="23">
        <f t="shared" si="12"/>
        <v>2173.4198562804277</v>
      </c>
      <c r="E166" s="23">
        <f t="shared" si="13"/>
        <v>246.58014371957233</v>
      </c>
      <c r="F166" s="23">
        <f t="shared" si="14"/>
        <v>246.58014371957233</v>
      </c>
      <c r="G166" s="5">
        <f t="shared" si="15"/>
        <v>163</v>
      </c>
      <c r="H166" s="5">
        <f t="shared" si="16"/>
        <v>-2</v>
      </c>
      <c r="I166" s="5">
        <f t="shared" si="17"/>
        <v>4</v>
      </c>
      <c r="T166" s="57">
        <v>72</v>
      </c>
      <c r="U166" s="57">
        <v>118</v>
      </c>
      <c r="W166" s="5">
        <v>72</v>
      </c>
      <c r="X166" s="5">
        <v>118</v>
      </c>
      <c r="Z166" s="5">
        <v>5172</v>
      </c>
      <c r="AA166" s="5">
        <v>4010</v>
      </c>
    </row>
    <row r="167" spans="1:27">
      <c r="A167" s="5">
        <v>166</v>
      </c>
      <c r="B167" s="5">
        <v>99</v>
      </c>
      <c r="C167" s="5">
        <v>390</v>
      </c>
      <c r="D167" s="23">
        <f t="shared" si="12"/>
        <v>727.67964219119278</v>
      </c>
      <c r="E167" s="23">
        <f t="shared" si="13"/>
        <v>-337.67964219119278</v>
      </c>
      <c r="F167" s="23">
        <f t="shared" si="14"/>
        <v>337.67964219119278</v>
      </c>
      <c r="G167" s="5">
        <f t="shared" si="15"/>
        <v>204</v>
      </c>
      <c r="H167" s="5">
        <f t="shared" si="16"/>
        <v>38</v>
      </c>
      <c r="I167" s="5">
        <f t="shared" si="17"/>
        <v>1444</v>
      </c>
      <c r="T167" s="5">
        <v>72</v>
      </c>
      <c r="U167" s="5">
        <v>843</v>
      </c>
    </row>
    <row r="168" spans="1:27">
      <c r="A168" s="5">
        <v>167</v>
      </c>
      <c r="B168" s="5">
        <v>188</v>
      </c>
      <c r="C168" s="5">
        <v>430</v>
      </c>
      <c r="D168" s="23">
        <f t="shared" si="12"/>
        <v>812.16478930474625</v>
      </c>
      <c r="E168" s="23">
        <f t="shared" si="13"/>
        <v>-382.16478930474625</v>
      </c>
      <c r="F168" s="23">
        <f t="shared" si="14"/>
        <v>382.16478930474625</v>
      </c>
      <c r="G168" s="5">
        <f t="shared" si="15"/>
        <v>234</v>
      </c>
      <c r="H168" s="5">
        <f t="shared" si="16"/>
        <v>67</v>
      </c>
      <c r="I168" s="5">
        <f t="shared" si="17"/>
        <v>4489</v>
      </c>
      <c r="T168" s="5">
        <v>72</v>
      </c>
      <c r="U168" s="5">
        <v>656</v>
      </c>
    </row>
    <row r="169" spans="1:27">
      <c r="A169" s="5">
        <v>168</v>
      </c>
      <c r="B169" s="5">
        <v>30</v>
      </c>
      <c r="C169" s="5">
        <v>334</v>
      </c>
      <c r="D169" s="23">
        <f t="shared" si="12"/>
        <v>662.17992139529179</v>
      </c>
      <c r="E169" s="23">
        <f t="shared" si="13"/>
        <v>-328.17992139529179</v>
      </c>
      <c r="F169" s="23">
        <f t="shared" si="14"/>
        <v>328.17992139529179</v>
      </c>
      <c r="G169" s="5">
        <f t="shared" si="15"/>
        <v>197</v>
      </c>
      <c r="H169" s="5">
        <f t="shared" si="16"/>
        <v>29</v>
      </c>
      <c r="I169" s="5">
        <f t="shared" si="17"/>
        <v>841</v>
      </c>
      <c r="T169" s="5">
        <v>72</v>
      </c>
      <c r="U169" s="5">
        <v>503</v>
      </c>
    </row>
    <row r="170" spans="1:27">
      <c r="A170" s="5">
        <v>169</v>
      </c>
      <c r="B170" s="5">
        <v>163</v>
      </c>
      <c r="C170" s="5">
        <v>4754</v>
      </c>
      <c r="D170" s="23">
        <f t="shared" si="12"/>
        <v>788.43300640768075</v>
      </c>
      <c r="E170" s="23">
        <f t="shared" si="13"/>
        <v>3965.5669935923192</v>
      </c>
      <c r="F170" s="23">
        <f t="shared" si="14"/>
        <v>3965.5669935923192</v>
      </c>
      <c r="G170" s="5">
        <f t="shared" si="15"/>
        <v>327</v>
      </c>
      <c r="H170" s="5">
        <f t="shared" si="16"/>
        <v>158</v>
      </c>
      <c r="I170" s="5">
        <f t="shared" si="17"/>
        <v>24964</v>
      </c>
      <c r="T170" s="5">
        <v>72</v>
      </c>
      <c r="U170" s="5">
        <v>479</v>
      </c>
    </row>
    <row r="171" spans="1:27">
      <c r="A171" s="5">
        <v>170</v>
      </c>
      <c r="B171" s="5">
        <v>179</v>
      </c>
      <c r="C171" s="5">
        <v>424</v>
      </c>
      <c r="D171" s="23">
        <f t="shared" si="12"/>
        <v>803.62134746180266</v>
      </c>
      <c r="E171" s="23">
        <f t="shared" si="13"/>
        <v>-379.62134746180266</v>
      </c>
      <c r="F171" s="23">
        <f t="shared" si="14"/>
        <v>379.62134746180266</v>
      </c>
      <c r="G171" s="5">
        <f t="shared" si="15"/>
        <v>230</v>
      </c>
      <c r="H171" s="5">
        <f t="shared" si="16"/>
        <v>60</v>
      </c>
      <c r="I171" s="5">
        <f t="shared" si="17"/>
        <v>3600</v>
      </c>
      <c r="T171" s="5">
        <v>72</v>
      </c>
      <c r="U171" s="5">
        <v>539</v>
      </c>
    </row>
    <row r="172" spans="1:27">
      <c r="A172" s="5">
        <v>171</v>
      </c>
      <c r="B172" s="5">
        <v>204</v>
      </c>
      <c r="C172" s="5">
        <v>446</v>
      </c>
      <c r="D172" s="23">
        <f t="shared" si="12"/>
        <v>827.35313035886827</v>
      </c>
      <c r="E172" s="23">
        <f t="shared" si="13"/>
        <v>-381.35313035886827</v>
      </c>
      <c r="F172" s="23">
        <f t="shared" si="14"/>
        <v>381.35313035886827</v>
      </c>
      <c r="G172" s="5">
        <f t="shared" si="15"/>
        <v>230</v>
      </c>
      <c r="H172" s="5">
        <f t="shared" si="16"/>
        <v>59</v>
      </c>
      <c r="I172" s="5">
        <f t="shared" si="17"/>
        <v>3481</v>
      </c>
      <c r="T172" s="5">
        <v>73</v>
      </c>
      <c r="U172" s="5">
        <v>503</v>
      </c>
    </row>
    <row r="173" spans="1:27">
      <c r="A173" s="5">
        <v>172</v>
      </c>
      <c r="B173" s="5">
        <v>165</v>
      </c>
      <c r="C173" s="5">
        <v>2584</v>
      </c>
      <c r="D173" s="23">
        <f t="shared" si="12"/>
        <v>790.33154903944592</v>
      </c>
      <c r="E173" s="23">
        <f t="shared" si="13"/>
        <v>1793.6684509605541</v>
      </c>
      <c r="F173" s="23">
        <f t="shared" si="14"/>
        <v>1793.6684509605541</v>
      </c>
      <c r="G173" s="5">
        <f t="shared" si="15"/>
        <v>319</v>
      </c>
      <c r="H173" s="5">
        <f t="shared" si="16"/>
        <v>147</v>
      </c>
      <c r="I173" s="5">
        <f t="shared" si="17"/>
        <v>21609</v>
      </c>
      <c r="T173" s="5">
        <v>73</v>
      </c>
      <c r="U173" s="5">
        <v>1479</v>
      </c>
    </row>
    <row r="174" spans="1:27">
      <c r="A174" s="5">
        <v>173</v>
      </c>
      <c r="B174" s="5">
        <v>1047</v>
      </c>
      <c r="C174" s="5">
        <v>984</v>
      </c>
      <c r="D174" s="23">
        <f t="shared" si="12"/>
        <v>1627.5888496479195</v>
      </c>
      <c r="E174" s="23">
        <f t="shared" si="13"/>
        <v>-643.58884964791946</v>
      </c>
      <c r="F174" s="23">
        <f t="shared" si="14"/>
        <v>643.58884964791946</v>
      </c>
      <c r="G174" s="5">
        <f t="shared" si="15"/>
        <v>288</v>
      </c>
      <c r="H174" s="5">
        <f t="shared" si="16"/>
        <v>115</v>
      </c>
      <c r="I174" s="5">
        <f t="shared" si="17"/>
        <v>13225</v>
      </c>
      <c r="T174" s="5">
        <v>74</v>
      </c>
      <c r="U174" s="5">
        <v>322</v>
      </c>
    </row>
    <row r="175" spans="1:27">
      <c r="A175" s="5">
        <v>174</v>
      </c>
      <c r="B175" s="5">
        <v>234</v>
      </c>
      <c r="C175" s="5">
        <v>473</v>
      </c>
      <c r="D175" s="23">
        <f t="shared" si="12"/>
        <v>855.83126983534692</v>
      </c>
      <c r="E175" s="23">
        <f t="shared" si="13"/>
        <v>-382.83126983534692</v>
      </c>
      <c r="F175" s="23">
        <f t="shared" si="14"/>
        <v>382.83126983534692</v>
      </c>
      <c r="G175" s="5">
        <f t="shared" si="15"/>
        <v>231</v>
      </c>
      <c r="H175" s="5">
        <f t="shared" si="16"/>
        <v>57</v>
      </c>
      <c r="I175" s="5">
        <f t="shared" si="17"/>
        <v>3249</v>
      </c>
      <c r="T175" s="5">
        <v>74</v>
      </c>
      <c r="U175" s="5">
        <v>953</v>
      </c>
    </row>
    <row r="176" spans="1:27">
      <c r="A176" s="5">
        <v>175</v>
      </c>
      <c r="B176" s="5">
        <v>250</v>
      </c>
      <c r="C176" s="5">
        <v>482</v>
      </c>
      <c r="D176" s="23">
        <f t="shared" si="12"/>
        <v>871.01961088946894</v>
      </c>
      <c r="E176" s="23">
        <f t="shared" si="13"/>
        <v>-389.01961088946894</v>
      </c>
      <c r="F176" s="23">
        <f t="shared" si="14"/>
        <v>389.01961088946894</v>
      </c>
      <c r="G176" s="5">
        <f t="shared" si="15"/>
        <v>235</v>
      </c>
      <c r="H176" s="5">
        <f t="shared" si="16"/>
        <v>60</v>
      </c>
      <c r="I176" s="5">
        <f t="shared" si="17"/>
        <v>3600</v>
      </c>
      <c r="T176" s="5">
        <v>74</v>
      </c>
      <c r="U176" s="5">
        <v>656</v>
      </c>
    </row>
    <row r="177" spans="1:21">
      <c r="A177" s="5">
        <v>176</v>
      </c>
      <c r="B177" s="5">
        <v>154</v>
      </c>
      <c r="C177" s="5">
        <v>430</v>
      </c>
      <c r="D177" s="23">
        <f t="shared" si="12"/>
        <v>779.88956456473716</v>
      </c>
      <c r="E177" s="23">
        <f t="shared" si="13"/>
        <v>-349.88956456473716</v>
      </c>
      <c r="F177" s="23">
        <f t="shared" si="14"/>
        <v>349.88956456473716</v>
      </c>
      <c r="G177" s="5">
        <f t="shared" si="15"/>
        <v>207</v>
      </c>
      <c r="H177" s="5">
        <f t="shared" si="16"/>
        <v>31</v>
      </c>
      <c r="I177" s="5">
        <f t="shared" si="17"/>
        <v>961</v>
      </c>
      <c r="T177" s="5">
        <v>74</v>
      </c>
      <c r="U177" s="5">
        <v>1099</v>
      </c>
    </row>
    <row r="178" spans="1:21">
      <c r="A178" s="5">
        <v>177</v>
      </c>
      <c r="B178" s="5">
        <v>150</v>
      </c>
      <c r="C178" s="5">
        <v>1397</v>
      </c>
      <c r="D178" s="23">
        <f t="shared" si="12"/>
        <v>776.09247930120659</v>
      </c>
      <c r="E178" s="23">
        <f t="shared" si="13"/>
        <v>620.90752069879341</v>
      </c>
      <c r="F178" s="23">
        <f t="shared" si="14"/>
        <v>620.90752069879341</v>
      </c>
      <c r="G178" s="5">
        <f t="shared" si="15"/>
        <v>281</v>
      </c>
      <c r="H178" s="5">
        <f t="shared" si="16"/>
        <v>104</v>
      </c>
      <c r="I178" s="5">
        <f t="shared" si="17"/>
        <v>10816</v>
      </c>
      <c r="T178" s="5">
        <v>74</v>
      </c>
      <c r="U178" s="5">
        <v>938</v>
      </c>
    </row>
    <row r="179" spans="1:21">
      <c r="A179" s="5">
        <v>178</v>
      </c>
      <c r="B179" s="5">
        <v>102</v>
      </c>
      <c r="C179" s="5">
        <v>549</v>
      </c>
      <c r="D179" s="23">
        <f t="shared" si="12"/>
        <v>730.52745613884065</v>
      </c>
      <c r="E179" s="23">
        <f t="shared" si="13"/>
        <v>-181.52745613884065</v>
      </c>
      <c r="F179" s="23">
        <f t="shared" si="14"/>
        <v>181.52745613884065</v>
      </c>
      <c r="G179" s="5">
        <f t="shared" si="15"/>
        <v>108</v>
      </c>
      <c r="H179" s="5">
        <f t="shared" si="16"/>
        <v>-70</v>
      </c>
      <c r="I179" s="5">
        <f t="shared" si="17"/>
        <v>4900</v>
      </c>
      <c r="T179" s="5">
        <v>75</v>
      </c>
      <c r="U179" s="5">
        <v>700</v>
      </c>
    </row>
    <row r="180" spans="1:21">
      <c r="A180" s="5">
        <v>179</v>
      </c>
      <c r="B180" s="5">
        <v>226</v>
      </c>
      <c r="C180" s="5">
        <v>435</v>
      </c>
      <c r="D180" s="23">
        <f t="shared" si="12"/>
        <v>848.23709930828591</v>
      </c>
      <c r="E180" s="23">
        <f t="shared" si="13"/>
        <v>-413.23709930828591</v>
      </c>
      <c r="F180" s="23">
        <f t="shared" si="14"/>
        <v>413.23709930828591</v>
      </c>
      <c r="G180" s="5">
        <f t="shared" si="15"/>
        <v>239</v>
      </c>
      <c r="H180" s="5">
        <f t="shared" si="16"/>
        <v>60</v>
      </c>
      <c r="I180" s="5">
        <f t="shared" si="17"/>
        <v>3600</v>
      </c>
      <c r="T180" s="5">
        <v>75</v>
      </c>
      <c r="U180" s="5">
        <v>433</v>
      </c>
    </row>
    <row r="181" spans="1:21">
      <c r="A181" s="5">
        <v>180</v>
      </c>
      <c r="B181" s="5">
        <v>345</v>
      </c>
      <c r="C181" s="5">
        <v>1956</v>
      </c>
      <c r="D181" s="23">
        <f t="shared" si="12"/>
        <v>961.20038589831802</v>
      </c>
      <c r="E181" s="23">
        <f t="shared" si="13"/>
        <v>994.79961410168198</v>
      </c>
      <c r="F181" s="23">
        <f t="shared" si="14"/>
        <v>994.79961410168198</v>
      </c>
      <c r="G181" s="5">
        <f t="shared" si="15"/>
        <v>295</v>
      </c>
      <c r="H181" s="5">
        <f t="shared" si="16"/>
        <v>115</v>
      </c>
      <c r="I181" s="5">
        <f t="shared" si="17"/>
        <v>13225</v>
      </c>
      <c r="T181" s="5">
        <v>76</v>
      </c>
      <c r="U181" s="5">
        <v>424</v>
      </c>
    </row>
    <row r="182" spans="1:21">
      <c r="A182" s="5">
        <v>181</v>
      </c>
      <c r="B182" s="5">
        <v>68</v>
      </c>
      <c r="C182" s="5">
        <v>348</v>
      </c>
      <c r="D182" s="23">
        <f t="shared" si="12"/>
        <v>698.25223139883155</v>
      </c>
      <c r="E182" s="23">
        <f t="shared" si="13"/>
        <v>-350.25223139883155</v>
      </c>
      <c r="F182" s="23">
        <f t="shared" si="14"/>
        <v>350.25223139883155</v>
      </c>
      <c r="G182" s="5">
        <f t="shared" si="15"/>
        <v>206</v>
      </c>
      <c r="H182" s="5">
        <f t="shared" si="16"/>
        <v>25</v>
      </c>
      <c r="I182" s="5">
        <f t="shared" si="17"/>
        <v>625</v>
      </c>
      <c r="T182" s="5">
        <v>76</v>
      </c>
      <c r="U182" s="5">
        <v>173</v>
      </c>
    </row>
    <row r="183" spans="1:21">
      <c r="A183" s="5">
        <v>182</v>
      </c>
      <c r="B183" s="5">
        <v>62</v>
      </c>
      <c r="C183" s="5">
        <v>335</v>
      </c>
      <c r="D183" s="23">
        <f t="shared" si="12"/>
        <v>692.55660350353583</v>
      </c>
      <c r="E183" s="23">
        <f t="shared" si="13"/>
        <v>-357.55660350353583</v>
      </c>
      <c r="F183" s="23">
        <f t="shared" si="14"/>
        <v>357.55660350353583</v>
      </c>
      <c r="G183" s="5">
        <f t="shared" si="15"/>
        <v>210</v>
      </c>
      <c r="H183" s="5">
        <f t="shared" si="16"/>
        <v>28</v>
      </c>
      <c r="I183" s="5">
        <f t="shared" si="17"/>
        <v>784</v>
      </c>
      <c r="T183" s="5">
        <v>76</v>
      </c>
      <c r="U183" s="5">
        <v>483</v>
      </c>
    </row>
    <row r="184" spans="1:21">
      <c r="A184" s="5">
        <v>183</v>
      </c>
      <c r="B184" s="5">
        <v>223</v>
      </c>
      <c r="C184" s="5">
        <v>405</v>
      </c>
      <c r="D184" s="23">
        <f t="shared" si="12"/>
        <v>845.38928536063804</v>
      </c>
      <c r="E184" s="23">
        <f t="shared" si="13"/>
        <v>-440.38928536063804</v>
      </c>
      <c r="F184" s="23">
        <f t="shared" si="14"/>
        <v>440.38928536063804</v>
      </c>
      <c r="G184" s="5">
        <f t="shared" si="15"/>
        <v>242</v>
      </c>
      <c r="H184" s="5">
        <f t="shared" si="16"/>
        <v>59</v>
      </c>
      <c r="I184" s="5">
        <f t="shared" si="17"/>
        <v>3481</v>
      </c>
      <c r="T184" s="5">
        <v>76</v>
      </c>
      <c r="U184" s="5">
        <v>528</v>
      </c>
    </row>
    <row r="185" spans="1:21">
      <c r="A185" s="5">
        <v>184</v>
      </c>
      <c r="B185" s="5">
        <v>61</v>
      </c>
      <c r="C185" s="5">
        <v>280</v>
      </c>
      <c r="D185" s="23">
        <f t="shared" si="12"/>
        <v>691.60733218765313</v>
      </c>
      <c r="E185" s="23">
        <f t="shared" si="13"/>
        <v>-411.60733218765313</v>
      </c>
      <c r="F185" s="23">
        <f t="shared" si="14"/>
        <v>411.60733218765313</v>
      </c>
      <c r="G185" s="5">
        <f t="shared" si="15"/>
        <v>236</v>
      </c>
      <c r="H185" s="5">
        <f t="shared" si="16"/>
        <v>52</v>
      </c>
      <c r="I185" s="5">
        <f t="shared" si="17"/>
        <v>2704</v>
      </c>
      <c r="T185" s="5">
        <v>77</v>
      </c>
      <c r="U185" s="5">
        <v>283</v>
      </c>
    </row>
    <row r="186" spans="1:21">
      <c r="A186" s="5">
        <v>185</v>
      </c>
      <c r="B186" s="5">
        <v>104</v>
      </c>
      <c r="C186" s="5">
        <v>298</v>
      </c>
      <c r="D186" s="23">
        <f t="shared" si="12"/>
        <v>732.42599877060593</v>
      </c>
      <c r="E186" s="23">
        <f t="shared" si="13"/>
        <v>-434.42599877060593</v>
      </c>
      <c r="F186" s="23">
        <f t="shared" si="14"/>
        <v>434.42599877060593</v>
      </c>
      <c r="G186" s="5">
        <f t="shared" si="15"/>
        <v>239</v>
      </c>
      <c r="H186" s="5">
        <f t="shared" si="16"/>
        <v>54</v>
      </c>
      <c r="I186" s="5">
        <f t="shared" si="17"/>
        <v>2916</v>
      </c>
      <c r="T186" s="5">
        <v>77</v>
      </c>
      <c r="U186" s="5">
        <v>298</v>
      </c>
    </row>
    <row r="187" spans="1:21">
      <c r="A187" s="5">
        <v>186</v>
      </c>
      <c r="B187" s="5">
        <v>146</v>
      </c>
      <c r="C187" s="5">
        <v>422</v>
      </c>
      <c r="D187" s="23">
        <f t="shared" si="12"/>
        <v>772.29539403767603</v>
      </c>
      <c r="E187" s="23">
        <f t="shared" si="13"/>
        <v>-350.29539403767603</v>
      </c>
      <c r="F187" s="23">
        <f t="shared" si="14"/>
        <v>350.29539403767603</v>
      </c>
      <c r="G187" s="5">
        <f t="shared" si="15"/>
        <v>206</v>
      </c>
      <c r="H187" s="5">
        <f t="shared" si="16"/>
        <v>20</v>
      </c>
      <c r="I187" s="5">
        <f t="shared" si="17"/>
        <v>400</v>
      </c>
      <c r="T187" s="5">
        <v>77</v>
      </c>
      <c r="U187" s="5">
        <v>374</v>
      </c>
    </row>
    <row r="188" spans="1:21">
      <c r="A188" s="5">
        <v>187</v>
      </c>
      <c r="B188" s="5">
        <v>102</v>
      </c>
      <c r="C188" s="5">
        <v>365</v>
      </c>
      <c r="D188" s="23">
        <f t="shared" si="12"/>
        <v>730.52745613884065</v>
      </c>
      <c r="E188" s="23">
        <f t="shared" si="13"/>
        <v>-365.52745613884065</v>
      </c>
      <c r="F188" s="23">
        <f t="shared" si="14"/>
        <v>365.52745613884065</v>
      </c>
      <c r="G188" s="5">
        <f t="shared" si="15"/>
        <v>218</v>
      </c>
      <c r="H188" s="5">
        <f t="shared" si="16"/>
        <v>31</v>
      </c>
      <c r="I188" s="5">
        <f t="shared" si="17"/>
        <v>961</v>
      </c>
      <c r="T188" s="5">
        <v>77</v>
      </c>
      <c r="U188" s="5">
        <v>450</v>
      </c>
    </row>
    <row r="189" spans="1:21">
      <c r="A189" s="5">
        <v>188</v>
      </c>
      <c r="B189" s="5">
        <v>766</v>
      </c>
      <c r="C189" s="5">
        <v>695</v>
      </c>
      <c r="D189" s="23">
        <f t="shared" si="12"/>
        <v>1360.8436098849024</v>
      </c>
      <c r="E189" s="23">
        <f t="shared" si="13"/>
        <v>-665.84360988490243</v>
      </c>
      <c r="F189" s="23">
        <f t="shared" si="14"/>
        <v>665.84360988490243</v>
      </c>
      <c r="G189" s="5">
        <f t="shared" si="15"/>
        <v>276</v>
      </c>
      <c r="H189" s="5">
        <f t="shared" si="16"/>
        <v>88</v>
      </c>
      <c r="I189" s="5">
        <f t="shared" si="17"/>
        <v>7744</v>
      </c>
      <c r="T189" s="5">
        <v>78</v>
      </c>
      <c r="U189" s="5">
        <v>220</v>
      </c>
    </row>
    <row r="190" spans="1:21">
      <c r="A190" s="5">
        <v>189</v>
      </c>
      <c r="B190" s="5">
        <v>63</v>
      </c>
      <c r="C190" s="5">
        <v>324</v>
      </c>
      <c r="D190" s="23">
        <f t="shared" si="12"/>
        <v>693.50587481941841</v>
      </c>
      <c r="E190" s="23">
        <f t="shared" si="13"/>
        <v>-369.50587481941841</v>
      </c>
      <c r="F190" s="23">
        <f t="shared" si="14"/>
        <v>369.50587481941841</v>
      </c>
      <c r="G190" s="5">
        <f t="shared" si="15"/>
        <v>219</v>
      </c>
      <c r="H190" s="5">
        <f t="shared" si="16"/>
        <v>30</v>
      </c>
      <c r="I190" s="5">
        <f t="shared" si="17"/>
        <v>900</v>
      </c>
      <c r="T190" s="5">
        <v>78</v>
      </c>
      <c r="U190" s="5">
        <v>568</v>
      </c>
    </row>
    <row r="191" spans="1:21">
      <c r="A191" s="5">
        <v>190</v>
      </c>
      <c r="B191" s="5">
        <v>113</v>
      </c>
      <c r="C191" s="5">
        <v>437</v>
      </c>
      <c r="D191" s="23">
        <f t="shared" si="12"/>
        <v>740.96944061354952</v>
      </c>
      <c r="E191" s="23">
        <f t="shared" si="13"/>
        <v>-303.96944061354952</v>
      </c>
      <c r="F191" s="23">
        <f t="shared" si="14"/>
        <v>303.96944061354952</v>
      </c>
      <c r="G191" s="5">
        <f t="shared" si="15"/>
        <v>189</v>
      </c>
      <c r="H191" s="5">
        <f t="shared" si="16"/>
        <v>-1</v>
      </c>
      <c r="I191" s="5">
        <f t="shared" si="17"/>
        <v>1</v>
      </c>
      <c r="T191" s="5">
        <v>79</v>
      </c>
      <c r="U191" s="5">
        <v>109</v>
      </c>
    </row>
    <row r="192" spans="1:21">
      <c r="A192" s="5">
        <v>191</v>
      </c>
      <c r="B192" s="5">
        <v>442</v>
      </c>
      <c r="C192" s="5">
        <v>1333</v>
      </c>
      <c r="D192" s="23">
        <f t="shared" si="12"/>
        <v>1053.2797035389326</v>
      </c>
      <c r="E192" s="23">
        <f t="shared" si="13"/>
        <v>279.72029646106739</v>
      </c>
      <c r="F192" s="23">
        <f t="shared" si="14"/>
        <v>279.72029646106739</v>
      </c>
      <c r="G192" s="5">
        <f t="shared" si="15"/>
        <v>177</v>
      </c>
      <c r="H192" s="5">
        <f t="shared" si="16"/>
        <v>-14</v>
      </c>
      <c r="I192" s="5">
        <f t="shared" si="17"/>
        <v>196</v>
      </c>
      <c r="T192" s="5">
        <v>79</v>
      </c>
      <c r="U192" s="5">
        <v>314</v>
      </c>
    </row>
    <row r="193" spans="1:21">
      <c r="A193" s="5">
        <v>192</v>
      </c>
      <c r="B193" s="5">
        <v>278</v>
      </c>
      <c r="C193" s="5">
        <v>530</v>
      </c>
      <c r="D193" s="23">
        <f t="shared" si="12"/>
        <v>897.5992077341823</v>
      </c>
      <c r="E193" s="23">
        <f t="shared" si="13"/>
        <v>-367.5992077341823</v>
      </c>
      <c r="F193" s="23">
        <f t="shared" si="14"/>
        <v>367.5992077341823</v>
      </c>
      <c r="G193" s="5">
        <f t="shared" si="15"/>
        <v>216</v>
      </c>
      <c r="H193" s="5">
        <f t="shared" si="16"/>
        <v>24</v>
      </c>
      <c r="I193" s="5">
        <f t="shared" si="17"/>
        <v>576</v>
      </c>
      <c r="T193" s="5">
        <v>79</v>
      </c>
      <c r="U193" s="5">
        <v>658</v>
      </c>
    </row>
    <row r="194" spans="1:21">
      <c r="A194" s="5">
        <v>193</v>
      </c>
      <c r="B194" s="5">
        <v>64</v>
      </c>
      <c r="C194" s="5">
        <v>359</v>
      </c>
      <c r="D194" s="23">
        <f t="shared" si="12"/>
        <v>694.45514613530099</v>
      </c>
      <c r="E194" s="23">
        <f t="shared" si="13"/>
        <v>-335.45514613530099</v>
      </c>
      <c r="F194" s="23">
        <f t="shared" si="14"/>
        <v>335.45514613530099</v>
      </c>
      <c r="G194" s="5">
        <f t="shared" si="15"/>
        <v>198</v>
      </c>
      <c r="H194" s="5">
        <f t="shared" si="16"/>
        <v>5</v>
      </c>
      <c r="I194" s="5">
        <f t="shared" si="17"/>
        <v>25</v>
      </c>
      <c r="T194" s="5">
        <v>79</v>
      </c>
      <c r="U194" s="5">
        <v>485</v>
      </c>
    </row>
    <row r="195" spans="1:21">
      <c r="A195" s="5">
        <v>194</v>
      </c>
      <c r="B195" s="5">
        <v>52</v>
      </c>
      <c r="C195" s="5">
        <v>331</v>
      </c>
      <c r="D195" s="23">
        <f t="shared" ref="D195:D258" si="18">$L$3+$K$3*B195</f>
        <v>683.06389034470953</v>
      </c>
      <c r="E195" s="23">
        <f t="shared" ref="E195:E258" si="19">C195-D195</f>
        <v>-352.06389034470953</v>
      </c>
      <c r="F195" s="23">
        <f t="shared" ref="F195:F258" si="20">ABS(E195)</f>
        <v>352.06389034470953</v>
      </c>
      <c r="G195" s="5">
        <f t="shared" ref="G195:G258" si="21">RANK(F195,F195:F690,1)</f>
        <v>203</v>
      </c>
      <c r="H195" s="5">
        <f t="shared" ref="H195:H258" si="22">G195-A195</f>
        <v>9</v>
      </c>
      <c r="I195" s="5">
        <f t="shared" ref="I195:I258" si="23">H195^2</f>
        <v>81</v>
      </c>
      <c r="T195" s="5">
        <v>79</v>
      </c>
      <c r="U195" s="5">
        <v>1264</v>
      </c>
    </row>
    <row r="196" spans="1:21">
      <c r="A196" s="5">
        <v>195</v>
      </c>
      <c r="B196" s="5">
        <v>30</v>
      </c>
      <c r="C196" s="5">
        <v>333</v>
      </c>
      <c r="D196" s="23">
        <f t="shared" si="18"/>
        <v>662.17992139529179</v>
      </c>
      <c r="E196" s="23">
        <f t="shared" si="19"/>
        <v>-329.17992139529179</v>
      </c>
      <c r="F196" s="23">
        <f t="shared" si="20"/>
        <v>329.17992139529179</v>
      </c>
      <c r="G196" s="5">
        <f t="shared" si="21"/>
        <v>194</v>
      </c>
      <c r="H196" s="5">
        <f t="shared" si="22"/>
        <v>-1</v>
      </c>
      <c r="I196" s="5">
        <f t="shared" si="23"/>
        <v>1</v>
      </c>
      <c r="T196" s="5">
        <v>79</v>
      </c>
      <c r="U196" s="5">
        <v>911</v>
      </c>
    </row>
    <row r="197" spans="1:21">
      <c r="A197" s="5">
        <v>196</v>
      </c>
      <c r="B197" s="5">
        <v>1155</v>
      </c>
      <c r="C197" s="5">
        <v>1016</v>
      </c>
      <c r="D197" s="23">
        <f t="shared" si="18"/>
        <v>1730.1101517632428</v>
      </c>
      <c r="E197" s="23">
        <f t="shared" si="19"/>
        <v>-714.11015176324281</v>
      </c>
      <c r="F197" s="23">
        <f t="shared" si="20"/>
        <v>714.11015176324281</v>
      </c>
      <c r="G197" s="5">
        <f t="shared" si="21"/>
        <v>270</v>
      </c>
      <c r="H197" s="5">
        <f t="shared" si="22"/>
        <v>74</v>
      </c>
      <c r="I197" s="5">
        <f t="shared" si="23"/>
        <v>5476</v>
      </c>
      <c r="T197" s="5">
        <v>80</v>
      </c>
      <c r="U197" s="5">
        <v>243</v>
      </c>
    </row>
    <row r="198" spans="1:21">
      <c r="A198" s="5">
        <v>197</v>
      </c>
      <c r="B198" s="5">
        <v>139</v>
      </c>
      <c r="C198" s="5">
        <v>408</v>
      </c>
      <c r="D198" s="23">
        <f t="shared" si="18"/>
        <v>765.65049482649772</v>
      </c>
      <c r="E198" s="23">
        <f t="shared" si="19"/>
        <v>-357.65049482649772</v>
      </c>
      <c r="F198" s="23">
        <f t="shared" si="20"/>
        <v>357.65049482649772</v>
      </c>
      <c r="G198" s="5">
        <f t="shared" si="21"/>
        <v>204</v>
      </c>
      <c r="H198" s="5">
        <f t="shared" si="22"/>
        <v>7</v>
      </c>
      <c r="I198" s="5">
        <f t="shared" si="23"/>
        <v>49</v>
      </c>
      <c r="T198" s="5">
        <v>80</v>
      </c>
      <c r="U198" s="5">
        <v>477</v>
      </c>
    </row>
    <row r="199" spans="1:21">
      <c r="A199" s="5">
        <v>198</v>
      </c>
      <c r="B199" s="5">
        <v>40</v>
      </c>
      <c r="C199" s="5">
        <v>409</v>
      </c>
      <c r="D199" s="23">
        <f t="shared" si="18"/>
        <v>671.67263455411808</v>
      </c>
      <c r="E199" s="23">
        <f t="shared" si="19"/>
        <v>-262.67263455411808</v>
      </c>
      <c r="F199" s="23">
        <f t="shared" si="20"/>
        <v>262.67263455411808</v>
      </c>
      <c r="G199" s="5">
        <f t="shared" si="21"/>
        <v>167</v>
      </c>
      <c r="H199" s="5">
        <f t="shared" si="22"/>
        <v>-31</v>
      </c>
      <c r="I199" s="5">
        <f t="shared" si="23"/>
        <v>961</v>
      </c>
      <c r="T199" s="5">
        <v>81</v>
      </c>
      <c r="U199" s="5">
        <v>1732</v>
      </c>
    </row>
    <row r="200" spans="1:21">
      <c r="A200" s="5">
        <v>199</v>
      </c>
      <c r="B200" s="5">
        <v>53</v>
      </c>
      <c r="C200" s="5">
        <v>1130</v>
      </c>
      <c r="D200" s="23">
        <f t="shared" si="18"/>
        <v>684.01316166059212</v>
      </c>
      <c r="E200" s="23">
        <f t="shared" si="19"/>
        <v>445.98683833940788</v>
      </c>
      <c r="F200" s="23">
        <f t="shared" si="20"/>
        <v>445.98683833940788</v>
      </c>
      <c r="G200" s="5">
        <f t="shared" si="21"/>
        <v>229</v>
      </c>
      <c r="H200" s="5">
        <f t="shared" si="22"/>
        <v>30</v>
      </c>
      <c r="I200" s="5">
        <f t="shared" si="23"/>
        <v>900</v>
      </c>
      <c r="T200" s="5">
        <v>82</v>
      </c>
      <c r="U200" s="5">
        <v>1023</v>
      </c>
    </row>
    <row r="201" spans="1:21">
      <c r="A201" s="5">
        <v>200</v>
      </c>
      <c r="B201" s="5">
        <v>220</v>
      </c>
      <c r="C201" s="5">
        <v>759</v>
      </c>
      <c r="D201" s="23">
        <f t="shared" si="18"/>
        <v>842.54147141299018</v>
      </c>
      <c r="E201" s="23">
        <f t="shared" si="19"/>
        <v>-83.541471412990177</v>
      </c>
      <c r="F201" s="23">
        <f t="shared" si="20"/>
        <v>83.541471412990177</v>
      </c>
      <c r="G201" s="5">
        <f t="shared" si="21"/>
        <v>37</v>
      </c>
      <c r="H201" s="5">
        <f t="shared" si="22"/>
        <v>-163</v>
      </c>
      <c r="I201" s="5">
        <f t="shared" si="23"/>
        <v>26569</v>
      </c>
      <c r="T201" s="5">
        <v>84</v>
      </c>
      <c r="U201" s="5">
        <v>288</v>
      </c>
    </row>
    <row r="202" spans="1:21">
      <c r="A202" s="5">
        <v>201</v>
      </c>
      <c r="B202" s="5">
        <v>114</v>
      </c>
      <c r="C202" s="5">
        <v>323</v>
      </c>
      <c r="D202" s="23">
        <f t="shared" si="18"/>
        <v>741.91871192943222</v>
      </c>
      <c r="E202" s="23">
        <f t="shared" si="19"/>
        <v>-418.91871192943222</v>
      </c>
      <c r="F202" s="23">
        <f t="shared" si="20"/>
        <v>418.91871192943222</v>
      </c>
      <c r="G202" s="5">
        <f t="shared" si="21"/>
        <v>224</v>
      </c>
      <c r="H202" s="5">
        <f t="shared" si="22"/>
        <v>23</v>
      </c>
      <c r="I202" s="5">
        <f t="shared" si="23"/>
        <v>529</v>
      </c>
      <c r="T202" s="5">
        <v>84</v>
      </c>
      <c r="U202" s="5">
        <v>288</v>
      </c>
    </row>
    <row r="203" spans="1:21">
      <c r="A203" s="5">
        <v>202</v>
      </c>
      <c r="B203" s="5">
        <v>39</v>
      </c>
      <c r="C203" s="5">
        <v>344</v>
      </c>
      <c r="D203" s="23">
        <f t="shared" si="18"/>
        <v>670.72336323823538</v>
      </c>
      <c r="E203" s="23">
        <f t="shared" si="19"/>
        <v>-326.72336323823538</v>
      </c>
      <c r="F203" s="23">
        <f t="shared" si="20"/>
        <v>326.72336323823538</v>
      </c>
      <c r="G203" s="5">
        <f t="shared" si="21"/>
        <v>190</v>
      </c>
      <c r="H203" s="5">
        <f t="shared" si="22"/>
        <v>-12</v>
      </c>
      <c r="I203" s="5">
        <f t="shared" si="23"/>
        <v>144</v>
      </c>
      <c r="T203" s="5">
        <v>84</v>
      </c>
      <c r="U203" s="5">
        <v>618</v>
      </c>
    </row>
    <row r="204" spans="1:21">
      <c r="A204" s="5">
        <v>203</v>
      </c>
      <c r="B204" s="5">
        <v>859</v>
      </c>
      <c r="C204" s="5">
        <v>1577</v>
      </c>
      <c r="D204" s="23">
        <f t="shared" si="18"/>
        <v>1449.1258422619862</v>
      </c>
      <c r="E204" s="23">
        <f t="shared" si="19"/>
        <v>127.87415773801376</v>
      </c>
      <c r="F204" s="23">
        <f t="shared" si="20"/>
        <v>127.87415773801376</v>
      </c>
      <c r="G204" s="5">
        <f t="shared" si="21"/>
        <v>60</v>
      </c>
      <c r="H204" s="5">
        <f t="shared" si="22"/>
        <v>-143</v>
      </c>
      <c r="I204" s="5">
        <f t="shared" si="23"/>
        <v>20449</v>
      </c>
      <c r="T204" s="5">
        <v>84</v>
      </c>
      <c r="U204" s="5">
        <v>1078</v>
      </c>
    </row>
    <row r="205" spans="1:21">
      <c r="A205" s="5">
        <v>204</v>
      </c>
      <c r="B205" s="5">
        <v>137</v>
      </c>
      <c r="C205" s="5">
        <v>434</v>
      </c>
      <c r="D205" s="23">
        <f t="shared" si="18"/>
        <v>763.75195219473244</v>
      </c>
      <c r="E205" s="23">
        <f t="shared" si="19"/>
        <v>-329.75195219473244</v>
      </c>
      <c r="F205" s="23">
        <f t="shared" si="20"/>
        <v>329.75195219473244</v>
      </c>
      <c r="G205" s="5">
        <f t="shared" si="21"/>
        <v>190</v>
      </c>
      <c r="H205" s="5">
        <f t="shared" si="22"/>
        <v>-14</v>
      </c>
      <c r="I205" s="5">
        <f t="shared" si="23"/>
        <v>196</v>
      </c>
      <c r="T205" s="5">
        <v>85</v>
      </c>
      <c r="U205" s="5">
        <v>374</v>
      </c>
    </row>
    <row r="206" spans="1:21">
      <c r="A206" s="5">
        <v>205</v>
      </c>
      <c r="B206" s="5">
        <v>54</v>
      </c>
      <c r="C206" s="5">
        <v>315</v>
      </c>
      <c r="D206" s="23">
        <f t="shared" si="18"/>
        <v>684.96243297647482</v>
      </c>
      <c r="E206" s="23">
        <f t="shared" si="19"/>
        <v>-369.96243297647482</v>
      </c>
      <c r="F206" s="23">
        <f t="shared" si="20"/>
        <v>369.96243297647482</v>
      </c>
      <c r="G206" s="5">
        <f t="shared" si="21"/>
        <v>207</v>
      </c>
      <c r="H206" s="5">
        <f t="shared" si="22"/>
        <v>2</v>
      </c>
      <c r="I206" s="5">
        <f t="shared" si="23"/>
        <v>4</v>
      </c>
      <c r="T206" s="5">
        <v>86</v>
      </c>
      <c r="U206" s="5">
        <v>1209</v>
      </c>
    </row>
    <row r="207" spans="1:21">
      <c r="A207" s="5">
        <v>206</v>
      </c>
      <c r="B207" s="5">
        <v>74</v>
      </c>
      <c r="C207" s="5">
        <v>322</v>
      </c>
      <c r="D207" s="23">
        <f t="shared" si="18"/>
        <v>703.94785929412728</v>
      </c>
      <c r="E207" s="23">
        <f t="shared" si="19"/>
        <v>-381.94785929412728</v>
      </c>
      <c r="F207" s="23">
        <f t="shared" si="20"/>
        <v>381.94785929412728</v>
      </c>
      <c r="G207" s="5">
        <f t="shared" si="21"/>
        <v>210</v>
      </c>
      <c r="H207" s="5">
        <f t="shared" si="22"/>
        <v>4</v>
      </c>
      <c r="I207" s="5">
        <f t="shared" si="23"/>
        <v>16</v>
      </c>
      <c r="T207" s="5">
        <v>86</v>
      </c>
      <c r="U207" s="5">
        <v>2235</v>
      </c>
    </row>
    <row r="208" spans="1:21">
      <c r="A208" s="5">
        <v>207</v>
      </c>
      <c r="B208" s="5">
        <v>98</v>
      </c>
      <c r="C208" s="5">
        <v>906</v>
      </c>
      <c r="D208" s="23">
        <f t="shared" si="18"/>
        <v>726.7303708753102</v>
      </c>
      <c r="E208" s="23">
        <f t="shared" si="19"/>
        <v>179.2696291246898</v>
      </c>
      <c r="F208" s="23">
        <f t="shared" si="20"/>
        <v>179.2696291246898</v>
      </c>
      <c r="G208" s="5">
        <f t="shared" si="21"/>
        <v>103</v>
      </c>
      <c r="H208" s="5">
        <f t="shared" si="22"/>
        <v>-104</v>
      </c>
      <c r="I208" s="5">
        <f t="shared" si="23"/>
        <v>10816</v>
      </c>
      <c r="T208" s="5">
        <v>86</v>
      </c>
      <c r="U208" s="5">
        <v>330</v>
      </c>
    </row>
    <row r="209" spans="1:21">
      <c r="A209" s="5">
        <v>208</v>
      </c>
      <c r="B209" s="5">
        <v>264</v>
      </c>
      <c r="C209" s="5">
        <v>398</v>
      </c>
      <c r="D209" s="23">
        <f t="shared" si="18"/>
        <v>884.30940931182568</v>
      </c>
      <c r="E209" s="23">
        <f t="shared" si="19"/>
        <v>-486.30940931182568</v>
      </c>
      <c r="F209" s="23">
        <f t="shared" si="20"/>
        <v>486.30940931182568</v>
      </c>
      <c r="G209" s="5">
        <f t="shared" si="21"/>
        <v>227</v>
      </c>
      <c r="H209" s="5">
        <f t="shared" si="22"/>
        <v>19</v>
      </c>
      <c r="I209" s="5">
        <f t="shared" si="23"/>
        <v>361</v>
      </c>
      <c r="T209" s="5">
        <v>87</v>
      </c>
      <c r="U209" s="5">
        <v>1354</v>
      </c>
    </row>
    <row r="210" spans="1:21">
      <c r="A210" s="5">
        <v>209</v>
      </c>
      <c r="B210" s="5">
        <v>36</v>
      </c>
      <c r="C210" s="5">
        <v>321</v>
      </c>
      <c r="D210" s="23">
        <f t="shared" si="18"/>
        <v>667.87554929058751</v>
      </c>
      <c r="E210" s="23">
        <f t="shared" si="19"/>
        <v>-346.87554929058751</v>
      </c>
      <c r="F210" s="23">
        <f t="shared" si="20"/>
        <v>346.87554929058751</v>
      </c>
      <c r="G210" s="5">
        <f t="shared" si="21"/>
        <v>195</v>
      </c>
      <c r="H210" s="5">
        <f t="shared" si="22"/>
        <v>-14</v>
      </c>
      <c r="I210" s="5">
        <f t="shared" si="23"/>
        <v>196</v>
      </c>
      <c r="T210" s="5">
        <v>87</v>
      </c>
      <c r="U210" s="5">
        <v>406</v>
      </c>
    </row>
    <row r="211" spans="1:21">
      <c r="A211" s="5">
        <v>210</v>
      </c>
      <c r="B211" s="5">
        <v>11</v>
      </c>
      <c r="C211" s="5">
        <v>268</v>
      </c>
      <c r="D211" s="23">
        <f t="shared" si="18"/>
        <v>644.14376639352201</v>
      </c>
      <c r="E211" s="23">
        <f t="shared" si="19"/>
        <v>-376.14376639352201</v>
      </c>
      <c r="F211" s="23">
        <f t="shared" si="20"/>
        <v>376.14376639352201</v>
      </c>
      <c r="G211" s="5">
        <f t="shared" si="21"/>
        <v>207</v>
      </c>
      <c r="H211" s="5">
        <f t="shared" si="22"/>
        <v>-3</v>
      </c>
      <c r="I211" s="5">
        <f t="shared" si="23"/>
        <v>9</v>
      </c>
      <c r="T211" s="5">
        <v>87</v>
      </c>
      <c r="U211" s="5">
        <v>458</v>
      </c>
    </row>
    <row r="212" spans="1:21">
      <c r="A212" s="5">
        <v>211</v>
      </c>
      <c r="B212" s="5">
        <v>435</v>
      </c>
      <c r="C212" s="5">
        <v>461</v>
      </c>
      <c r="D212" s="23">
        <f t="shared" si="18"/>
        <v>1046.6348043277542</v>
      </c>
      <c r="E212" s="23">
        <f t="shared" si="19"/>
        <v>-585.63480432775418</v>
      </c>
      <c r="F212" s="23">
        <f t="shared" si="20"/>
        <v>585.63480432775418</v>
      </c>
      <c r="G212" s="5">
        <f t="shared" si="21"/>
        <v>241</v>
      </c>
      <c r="H212" s="5">
        <f t="shared" si="22"/>
        <v>30</v>
      </c>
      <c r="I212" s="5">
        <f t="shared" si="23"/>
        <v>900</v>
      </c>
      <c r="T212" s="5">
        <v>88</v>
      </c>
      <c r="U212" s="5">
        <v>127</v>
      </c>
    </row>
    <row r="213" spans="1:21">
      <c r="A213" s="5">
        <v>212</v>
      </c>
      <c r="B213" s="5">
        <v>114</v>
      </c>
      <c r="C213" s="5">
        <v>991</v>
      </c>
      <c r="D213" s="23">
        <f t="shared" si="18"/>
        <v>741.91871192943222</v>
      </c>
      <c r="E213" s="23">
        <f t="shared" si="19"/>
        <v>249.08128807056778</v>
      </c>
      <c r="F213" s="23">
        <f t="shared" si="20"/>
        <v>249.08128807056778</v>
      </c>
      <c r="G213" s="5">
        <f t="shared" si="21"/>
        <v>161</v>
      </c>
      <c r="H213" s="5">
        <f t="shared" si="22"/>
        <v>-51</v>
      </c>
      <c r="I213" s="5">
        <f t="shared" si="23"/>
        <v>2601</v>
      </c>
      <c r="T213" s="5">
        <v>88</v>
      </c>
      <c r="U213" s="5">
        <v>1462</v>
      </c>
    </row>
    <row r="214" spans="1:21">
      <c r="A214" s="5">
        <v>213</v>
      </c>
      <c r="B214" s="5">
        <v>17</v>
      </c>
      <c r="C214" s="5">
        <v>351</v>
      </c>
      <c r="D214" s="23">
        <f t="shared" si="18"/>
        <v>649.83939428881774</v>
      </c>
      <c r="E214" s="23">
        <f t="shared" si="19"/>
        <v>-298.83939428881774</v>
      </c>
      <c r="F214" s="23">
        <f t="shared" si="20"/>
        <v>298.83939428881774</v>
      </c>
      <c r="G214" s="5">
        <f t="shared" si="21"/>
        <v>181</v>
      </c>
      <c r="H214" s="5">
        <f t="shared" si="22"/>
        <v>-32</v>
      </c>
      <c r="I214" s="5">
        <f t="shared" si="23"/>
        <v>1024</v>
      </c>
      <c r="T214" s="5">
        <v>88</v>
      </c>
      <c r="U214" s="5">
        <v>2300</v>
      </c>
    </row>
    <row r="215" spans="1:21">
      <c r="A215" s="5">
        <v>214</v>
      </c>
      <c r="B215" s="5">
        <v>15</v>
      </c>
      <c r="C215" s="5">
        <v>286</v>
      </c>
      <c r="D215" s="23">
        <f t="shared" si="18"/>
        <v>647.94085165705246</v>
      </c>
      <c r="E215" s="23">
        <f t="shared" si="19"/>
        <v>-361.94085165705246</v>
      </c>
      <c r="F215" s="23">
        <f t="shared" si="20"/>
        <v>361.94085165705246</v>
      </c>
      <c r="G215" s="5">
        <f t="shared" si="21"/>
        <v>200</v>
      </c>
      <c r="H215" s="5">
        <f t="shared" si="22"/>
        <v>-14</v>
      </c>
      <c r="I215" s="5">
        <f t="shared" si="23"/>
        <v>196</v>
      </c>
      <c r="T215" s="5">
        <v>89</v>
      </c>
      <c r="U215" s="5">
        <v>570</v>
      </c>
    </row>
    <row r="216" spans="1:21">
      <c r="A216" s="5">
        <v>215</v>
      </c>
      <c r="B216" s="5">
        <v>87</v>
      </c>
      <c r="C216" s="5">
        <v>1354</v>
      </c>
      <c r="D216" s="23">
        <f t="shared" si="18"/>
        <v>716.28838640060133</v>
      </c>
      <c r="E216" s="23">
        <f t="shared" si="19"/>
        <v>637.71161359939867</v>
      </c>
      <c r="F216" s="23">
        <f t="shared" si="20"/>
        <v>637.71161359939867</v>
      </c>
      <c r="G216" s="5">
        <f t="shared" si="21"/>
        <v>249</v>
      </c>
      <c r="H216" s="5">
        <f t="shared" si="22"/>
        <v>34</v>
      </c>
      <c r="I216" s="5">
        <f t="shared" si="23"/>
        <v>1156</v>
      </c>
      <c r="T216" s="5">
        <v>90</v>
      </c>
      <c r="U216" s="5">
        <v>115</v>
      </c>
    </row>
    <row r="217" spans="1:21">
      <c r="A217" s="5">
        <v>216</v>
      </c>
      <c r="B217" s="5">
        <v>227</v>
      </c>
      <c r="C217" s="5">
        <v>632</v>
      </c>
      <c r="D217" s="23">
        <f t="shared" si="18"/>
        <v>849.1863706241686</v>
      </c>
      <c r="E217" s="23">
        <f t="shared" si="19"/>
        <v>-217.1863706241686</v>
      </c>
      <c r="F217" s="23">
        <f t="shared" si="20"/>
        <v>217.1863706241686</v>
      </c>
      <c r="G217" s="5">
        <f t="shared" si="21"/>
        <v>135</v>
      </c>
      <c r="H217" s="5">
        <f t="shared" si="22"/>
        <v>-81</v>
      </c>
      <c r="I217" s="5">
        <f t="shared" si="23"/>
        <v>6561</v>
      </c>
      <c r="T217" s="5">
        <v>91</v>
      </c>
      <c r="U217" s="5">
        <v>481</v>
      </c>
    </row>
    <row r="218" spans="1:21">
      <c r="A218" s="5">
        <v>217</v>
      </c>
      <c r="B218" s="5">
        <v>86</v>
      </c>
      <c r="C218" s="5">
        <v>330</v>
      </c>
      <c r="D218" s="23">
        <f t="shared" si="18"/>
        <v>715.33911508471874</v>
      </c>
      <c r="E218" s="23">
        <f t="shared" si="19"/>
        <v>-385.33911508471874</v>
      </c>
      <c r="F218" s="23">
        <f t="shared" si="20"/>
        <v>385.33911508471874</v>
      </c>
      <c r="G218" s="5">
        <f t="shared" si="21"/>
        <v>203</v>
      </c>
      <c r="H218" s="5">
        <f t="shared" si="22"/>
        <v>-14</v>
      </c>
      <c r="I218" s="5">
        <f t="shared" si="23"/>
        <v>196</v>
      </c>
      <c r="T218" s="5">
        <v>91</v>
      </c>
      <c r="U218" s="5">
        <v>574</v>
      </c>
    </row>
    <row r="219" spans="1:21">
      <c r="A219" s="5">
        <v>218</v>
      </c>
      <c r="B219" s="5">
        <v>179</v>
      </c>
      <c r="C219" s="5">
        <v>431</v>
      </c>
      <c r="D219" s="23">
        <f t="shared" si="18"/>
        <v>803.62134746180266</v>
      </c>
      <c r="E219" s="23">
        <f t="shared" si="19"/>
        <v>-372.62134746180266</v>
      </c>
      <c r="F219" s="23">
        <f t="shared" si="20"/>
        <v>372.62134746180266</v>
      </c>
      <c r="G219" s="5">
        <f t="shared" si="21"/>
        <v>201</v>
      </c>
      <c r="H219" s="5">
        <f t="shared" si="22"/>
        <v>-17</v>
      </c>
      <c r="I219" s="5">
        <f t="shared" si="23"/>
        <v>289</v>
      </c>
      <c r="T219" s="5">
        <v>91</v>
      </c>
      <c r="U219" s="5">
        <v>524</v>
      </c>
    </row>
    <row r="220" spans="1:21">
      <c r="A220" s="5">
        <v>219</v>
      </c>
      <c r="B220" s="5">
        <v>74</v>
      </c>
      <c r="C220" s="5">
        <v>953</v>
      </c>
      <c r="D220" s="23">
        <f t="shared" si="18"/>
        <v>703.94785929412728</v>
      </c>
      <c r="E220" s="23">
        <f t="shared" si="19"/>
        <v>249.05214070587272</v>
      </c>
      <c r="F220" s="23">
        <f t="shared" si="20"/>
        <v>249.05214070587272</v>
      </c>
      <c r="G220" s="5">
        <f t="shared" si="21"/>
        <v>159</v>
      </c>
      <c r="H220" s="5">
        <f t="shared" si="22"/>
        <v>-60</v>
      </c>
      <c r="I220" s="5">
        <f t="shared" si="23"/>
        <v>3600</v>
      </c>
      <c r="T220" s="5">
        <v>92</v>
      </c>
      <c r="U220" s="5">
        <v>614</v>
      </c>
    </row>
    <row r="221" spans="1:21">
      <c r="A221" s="5">
        <v>220</v>
      </c>
      <c r="B221" s="5">
        <v>332</v>
      </c>
      <c r="C221" s="5">
        <v>3244</v>
      </c>
      <c r="D221" s="23">
        <f t="shared" si="18"/>
        <v>948.85985879184398</v>
      </c>
      <c r="E221" s="23">
        <f t="shared" si="19"/>
        <v>2295.1401412081559</v>
      </c>
      <c r="F221" s="23">
        <f t="shared" si="20"/>
        <v>2295.1401412081559</v>
      </c>
      <c r="G221" s="5">
        <f t="shared" si="21"/>
        <v>274</v>
      </c>
      <c r="H221" s="5">
        <f t="shared" si="22"/>
        <v>54</v>
      </c>
      <c r="I221" s="5">
        <f t="shared" si="23"/>
        <v>2916</v>
      </c>
      <c r="T221" s="5">
        <v>93</v>
      </c>
      <c r="U221" s="5">
        <v>671</v>
      </c>
    </row>
    <row r="222" spans="1:21">
      <c r="A222" s="5">
        <v>221</v>
      </c>
      <c r="B222" s="5">
        <v>80</v>
      </c>
      <c r="C222" s="5">
        <v>477</v>
      </c>
      <c r="D222" s="23">
        <f t="shared" si="18"/>
        <v>709.64348718942301</v>
      </c>
      <c r="E222" s="23">
        <f t="shared" si="19"/>
        <v>-232.64348718942301</v>
      </c>
      <c r="F222" s="23">
        <f t="shared" si="20"/>
        <v>232.64348718942301</v>
      </c>
      <c r="G222" s="5">
        <f t="shared" si="21"/>
        <v>142</v>
      </c>
      <c r="H222" s="5">
        <f t="shared" si="22"/>
        <v>-79</v>
      </c>
      <c r="I222" s="5">
        <f t="shared" si="23"/>
        <v>6241</v>
      </c>
      <c r="T222" s="5">
        <v>93</v>
      </c>
      <c r="U222" s="5">
        <v>916</v>
      </c>
    </row>
    <row r="223" spans="1:21">
      <c r="A223" s="5">
        <v>222</v>
      </c>
      <c r="B223" s="5">
        <v>95</v>
      </c>
      <c r="C223" s="5">
        <v>2781</v>
      </c>
      <c r="D223" s="23">
        <f t="shared" si="18"/>
        <v>723.88255692766234</v>
      </c>
      <c r="E223" s="23">
        <f t="shared" si="19"/>
        <v>2057.1174430723377</v>
      </c>
      <c r="F223" s="23">
        <f t="shared" si="20"/>
        <v>2057.1174430723377</v>
      </c>
      <c r="G223" s="5">
        <f t="shared" si="21"/>
        <v>272</v>
      </c>
      <c r="H223" s="5">
        <f t="shared" si="22"/>
        <v>50</v>
      </c>
      <c r="I223" s="5">
        <f t="shared" si="23"/>
        <v>2500</v>
      </c>
      <c r="T223" s="5">
        <v>93</v>
      </c>
      <c r="U223" s="5">
        <v>572</v>
      </c>
    </row>
    <row r="224" spans="1:21">
      <c r="A224" s="5">
        <v>223</v>
      </c>
      <c r="B224" s="5">
        <v>188</v>
      </c>
      <c r="C224" s="5">
        <v>342</v>
      </c>
      <c r="D224" s="23">
        <f t="shared" si="18"/>
        <v>812.16478930474625</v>
      </c>
      <c r="E224" s="23">
        <f t="shared" si="19"/>
        <v>-470.16478930474625</v>
      </c>
      <c r="F224" s="23">
        <f t="shared" si="20"/>
        <v>470.16478930474625</v>
      </c>
      <c r="G224" s="5">
        <f t="shared" si="21"/>
        <v>216</v>
      </c>
      <c r="H224" s="5">
        <f t="shared" si="22"/>
        <v>-7</v>
      </c>
      <c r="I224" s="5">
        <f t="shared" si="23"/>
        <v>49</v>
      </c>
      <c r="T224" s="5">
        <v>94</v>
      </c>
      <c r="U224" s="5">
        <v>297</v>
      </c>
    </row>
    <row r="225" spans="1:21">
      <c r="A225" s="5">
        <v>224</v>
      </c>
      <c r="B225" s="5">
        <v>109</v>
      </c>
      <c r="C225" s="5">
        <v>575</v>
      </c>
      <c r="D225" s="23">
        <f t="shared" si="18"/>
        <v>737.17235535001907</v>
      </c>
      <c r="E225" s="23">
        <f t="shared" si="19"/>
        <v>-162.17235535001907</v>
      </c>
      <c r="F225" s="23">
        <f t="shared" si="20"/>
        <v>162.17235535001907</v>
      </c>
      <c r="G225" s="5">
        <f t="shared" si="21"/>
        <v>85</v>
      </c>
      <c r="H225" s="5">
        <f t="shared" si="22"/>
        <v>-139</v>
      </c>
      <c r="I225" s="5">
        <f t="shared" si="23"/>
        <v>19321</v>
      </c>
      <c r="T225" s="5">
        <v>95</v>
      </c>
      <c r="U225" s="5">
        <v>2781</v>
      </c>
    </row>
    <row r="226" spans="1:21">
      <c r="A226" s="5">
        <v>225</v>
      </c>
      <c r="B226" s="5">
        <v>367</v>
      </c>
      <c r="C226" s="5">
        <v>591</v>
      </c>
      <c r="D226" s="23">
        <f t="shared" si="18"/>
        <v>982.08435484773577</v>
      </c>
      <c r="E226" s="23">
        <f t="shared" si="19"/>
        <v>-391.08435484773577</v>
      </c>
      <c r="F226" s="23">
        <f t="shared" si="20"/>
        <v>391.08435484773577</v>
      </c>
      <c r="G226" s="5">
        <f t="shared" si="21"/>
        <v>203</v>
      </c>
      <c r="H226" s="5">
        <f t="shared" si="22"/>
        <v>-22</v>
      </c>
      <c r="I226" s="5">
        <f t="shared" si="23"/>
        <v>484</v>
      </c>
      <c r="T226" s="5">
        <v>95</v>
      </c>
      <c r="U226" s="5">
        <v>415</v>
      </c>
    </row>
    <row r="227" spans="1:21">
      <c r="A227" s="5">
        <v>226</v>
      </c>
      <c r="B227" s="5">
        <v>102</v>
      </c>
      <c r="C227" s="5">
        <v>374</v>
      </c>
      <c r="D227" s="23">
        <f t="shared" si="18"/>
        <v>730.52745613884065</v>
      </c>
      <c r="E227" s="23">
        <f t="shared" si="19"/>
        <v>-356.52745613884065</v>
      </c>
      <c r="F227" s="23">
        <f t="shared" si="20"/>
        <v>356.52745613884065</v>
      </c>
      <c r="G227" s="5">
        <f t="shared" si="21"/>
        <v>190</v>
      </c>
      <c r="H227" s="5">
        <f t="shared" si="22"/>
        <v>-36</v>
      </c>
      <c r="I227" s="5">
        <f t="shared" si="23"/>
        <v>1296</v>
      </c>
      <c r="T227" s="5">
        <v>95</v>
      </c>
      <c r="U227" s="5">
        <v>554</v>
      </c>
    </row>
    <row r="228" spans="1:21">
      <c r="A228" s="5">
        <v>227</v>
      </c>
      <c r="B228" s="5">
        <v>113</v>
      </c>
      <c r="C228" s="5">
        <v>351</v>
      </c>
      <c r="D228" s="23">
        <f t="shared" si="18"/>
        <v>740.96944061354952</v>
      </c>
      <c r="E228" s="23">
        <f t="shared" si="19"/>
        <v>-389.96944061354952</v>
      </c>
      <c r="F228" s="23">
        <f t="shared" si="20"/>
        <v>389.96944061354952</v>
      </c>
      <c r="G228" s="5">
        <f t="shared" si="21"/>
        <v>201</v>
      </c>
      <c r="H228" s="5">
        <f t="shared" si="22"/>
        <v>-26</v>
      </c>
      <c r="I228" s="5">
        <f t="shared" si="23"/>
        <v>676</v>
      </c>
      <c r="T228" s="5">
        <v>96</v>
      </c>
      <c r="U228" s="5">
        <v>168</v>
      </c>
    </row>
    <row r="229" spans="1:21">
      <c r="A229" s="5">
        <v>228</v>
      </c>
      <c r="B229" s="5">
        <v>94</v>
      </c>
      <c r="C229" s="5">
        <v>297</v>
      </c>
      <c r="D229" s="23">
        <f t="shared" si="18"/>
        <v>722.93328561177975</v>
      </c>
      <c r="E229" s="23">
        <f t="shared" si="19"/>
        <v>-425.93328561177975</v>
      </c>
      <c r="F229" s="23">
        <f t="shared" si="20"/>
        <v>425.93328561177975</v>
      </c>
      <c r="G229" s="5">
        <f t="shared" si="21"/>
        <v>204</v>
      </c>
      <c r="H229" s="5">
        <f t="shared" si="22"/>
        <v>-24</v>
      </c>
      <c r="I229" s="5">
        <f t="shared" si="23"/>
        <v>576</v>
      </c>
      <c r="T229" s="5">
        <v>96</v>
      </c>
      <c r="U229" s="5">
        <v>482</v>
      </c>
    </row>
    <row r="230" spans="1:21">
      <c r="A230" s="5">
        <v>229</v>
      </c>
      <c r="B230" s="5">
        <v>14</v>
      </c>
      <c r="C230" s="5">
        <v>126</v>
      </c>
      <c r="D230" s="23">
        <f t="shared" si="18"/>
        <v>646.99158034116988</v>
      </c>
      <c r="E230" s="23">
        <f t="shared" si="19"/>
        <v>-520.99158034116988</v>
      </c>
      <c r="F230" s="23">
        <f t="shared" si="20"/>
        <v>520.99158034116988</v>
      </c>
      <c r="G230" s="5">
        <f t="shared" si="21"/>
        <v>219</v>
      </c>
      <c r="H230" s="5">
        <f t="shared" si="22"/>
        <v>-10</v>
      </c>
      <c r="I230" s="5">
        <f t="shared" si="23"/>
        <v>100</v>
      </c>
      <c r="T230" s="5">
        <v>96</v>
      </c>
      <c r="U230" s="5">
        <v>642</v>
      </c>
    </row>
    <row r="231" spans="1:21">
      <c r="A231" s="5">
        <v>230</v>
      </c>
      <c r="B231" s="5">
        <v>43</v>
      </c>
      <c r="C231" s="5">
        <v>289</v>
      </c>
      <c r="D231" s="23">
        <f t="shared" si="18"/>
        <v>674.52044850176594</v>
      </c>
      <c r="E231" s="23">
        <f t="shared" si="19"/>
        <v>-385.52044850176594</v>
      </c>
      <c r="F231" s="23">
        <f t="shared" si="20"/>
        <v>385.52044850176594</v>
      </c>
      <c r="G231" s="5">
        <f t="shared" si="21"/>
        <v>198</v>
      </c>
      <c r="H231" s="5">
        <f t="shared" si="22"/>
        <v>-32</v>
      </c>
      <c r="I231" s="5">
        <f t="shared" si="23"/>
        <v>1024</v>
      </c>
      <c r="T231" s="5">
        <v>96</v>
      </c>
      <c r="U231" s="5">
        <v>1313</v>
      </c>
    </row>
    <row r="232" spans="1:21">
      <c r="A232" s="5">
        <v>231</v>
      </c>
      <c r="B232" s="5">
        <v>98</v>
      </c>
      <c r="C232" s="5">
        <v>319</v>
      </c>
      <c r="D232" s="23">
        <f t="shared" si="18"/>
        <v>726.7303708753102</v>
      </c>
      <c r="E232" s="23">
        <f t="shared" si="19"/>
        <v>-407.7303708753102</v>
      </c>
      <c r="F232" s="23">
        <f t="shared" si="20"/>
        <v>407.7303708753102</v>
      </c>
      <c r="G232" s="5">
        <f t="shared" si="21"/>
        <v>201</v>
      </c>
      <c r="H232" s="5">
        <f t="shared" si="22"/>
        <v>-30</v>
      </c>
      <c r="I232" s="5">
        <f t="shared" si="23"/>
        <v>900</v>
      </c>
      <c r="T232" s="5">
        <v>97</v>
      </c>
      <c r="U232" s="5">
        <v>529</v>
      </c>
    </row>
    <row r="233" spans="1:21">
      <c r="A233" s="5">
        <v>232</v>
      </c>
      <c r="B233" s="5">
        <v>13</v>
      </c>
      <c r="C233" s="5">
        <v>119</v>
      </c>
      <c r="D233" s="23">
        <f t="shared" si="18"/>
        <v>646.0423090252873</v>
      </c>
      <c r="E233" s="23">
        <f t="shared" si="19"/>
        <v>-527.0423090252873</v>
      </c>
      <c r="F233" s="23">
        <f t="shared" si="20"/>
        <v>527.0423090252873</v>
      </c>
      <c r="G233" s="5">
        <f t="shared" si="21"/>
        <v>217</v>
      </c>
      <c r="H233" s="5">
        <f t="shared" si="22"/>
        <v>-15</v>
      </c>
      <c r="I233" s="5">
        <f t="shared" si="23"/>
        <v>225</v>
      </c>
      <c r="T233" s="5">
        <v>97</v>
      </c>
      <c r="U233" s="5">
        <v>455</v>
      </c>
    </row>
    <row r="234" spans="1:21">
      <c r="A234" s="5">
        <v>233</v>
      </c>
      <c r="B234" s="5">
        <v>237</v>
      </c>
      <c r="C234" s="5">
        <v>783</v>
      </c>
      <c r="D234" s="23">
        <f t="shared" si="18"/>
        <v>858.67908378299478</v>
      </c>
      <c r="E234" s="23">
        <f t="shared" si="19"/>
        <v>-75.67908378299478</v>
      </c>
      <c r="F234" s="23">
        <f t="shared" si="20"/>
        <v>75.67908378299478</v>
      </c>
      <c r="G234" s="5">
        <f t="shared" si="21"/>
        <v>32</v>
      </c>
      <c r="H234" s="5">
        <f t="shared" si="22"/>
        <v>-201</v>
      </c>
      <c r="I234" s="5">
        <f t="shared" si="23"/>
        <v>40401</v>
      </c>
      <c r="T234" s="5">
        <v>98</v>
      </c>
      <c r="U234" s="5">
        <v>185</v>
      </c>
    </row>
    <row r="235" spans="1:21">
      <c r="A235" s="5">
        <v>234</v>
      </c>
      <c r="B235" s="5">
        <v>112</v>
      </c>
      <c r="C235" s="5">
        <v>354</v>
      </c>
      <c r="D235" s="23">
        <f t="shared" si="18"/>
        <v>740.02016929766694</v>
      </c>
      <c r="E235" s="23">
        <f t="shared" si="19"/>
        <v>-386.02016929766694</v>
      </c>
      <c r="F235" s="23">
        <f t="shared" si="20"/>
        <v>386.02016929766694</v>
      </c>
      <c r="G235" s="5">
        <f t="shared" si="21"/>
        <v>197</v>
      </c>
      <c r="H235" s="5">
        <f t="shared" si="22"/>
        <v>-37</v>
      </c>
      <c r="I235" s="5">
        <f t="shared" si="23"/>
        <v>1369</v>
      </c>
      <c r="T235" s="5">
        <v>98</v>
      </c>
      <c r="U235" s="5">
        <v>906</v>
      </c>
    </row>
    <row r="236" spans="1:21">
      <c r="A236" s="5">
        <v>235</v>
      </c>
      <c r="B236" s="5">
        <v>101</v>
      </c>
      <c r="C236" s="5">
        <v>395</v>
      </c>
      <c r="D236" s="23">
        <f t="shared" si="18"/>
        <v>729.57818482295806</v>
      </c>
      <c r="E236" s="23">
        <f t="shared" si="19"/>
        <v>-334.57818482295806</v>
      </c>
      <c r="F236" s="23">
        <f t="shared" si="20"/>
        <v>334.57818482295806</v>
      </c>
      <c r="G236" s="5">
        <f t="shared" si="21"/>
        <v>183</v>
      </c>
      <c r="H236" s="5">
        <f t="shared" si="22"/>
        <v>-52</v>
      </c>
      <c r="I236" s="5">
        <f t="shared" si="23"/>
        <v>2704</v>
      </c>
      <c r="T236" s="5">
        <v>98</v>
      </c>
      <c r="U236" s="5">
        <v>319</v>
      </c>
    </row>
    <row r="237" spans="1:21">
      <c r="A237" s="5">
        <v>236</v>
      </c>
      <c r="B237" s="5">
        <v>145</v>
      </c>
      <c r="C237" s="5">
        <v>406</v>
      </c>
      <c r="D237" s="23">
        <f t="shared" si="18"/>
        <v>771.34612272179345</v>
      </c>
      <c r="E237" s="23">
        <f t="shared" si="19"/>
        <v>-365.34612272179345</v>
      </c>
      <c r="F237" s="23">
        <f t="shared" si="20"/>
        <v>365.34612272179345</v>
      </c>
      <c r="G237" s="5">
        <f t="shared" si="21"/>
        <v>194</v>
      </c>
      <c r="H237" s="5">
        <f t="shared" si="22"/>
        <v>-42</v>
      </c>
      <c r="I237" s="5">
        <f t="shared" si="23"/>
        <v>1764</v>
      </c>
      <c r="T237" s="5">
        <v>98</v>
      </c>
      <c r="U237" s="5">
        <v>512</v>
      </c>
    </row>
    <row r="238" spans="1:21">
      <c r="A238" s="5">
        <v>237</v>
      </c>
      <c r="B238" s="5">
        <v>535</v>
      </c>
      <c r="C238" s="5">
        <v>592</v>
      </c>
      <c r="D238" s="23">
        <f t="shared" si="18"/>
        <v>1141.5619359160164</v>
      </c>
      <c r="E238" s="23">
        <f t="shared" si="19"/>
        <v>-549.56193591601641</v>
      </c>
      <c r="F238" s="23">
        <f t="shared" si="20"/>
        <v>549.56193591601641</v>
      </c>
      <c r="G238" s="5">
        <f t="shared" si="21"/>
        <v>215</v>
      </c>
      <c r="H238" s="5">
        <f t="shared" si="22"/>
        <v>-22</v>
      </c>
      <c r="I238" s="5">
        <f t="shared" si="23"/>
        <v>484</v>
      </c>
      <c r="T238" s="5">
        <v>98</v>
      </c>
      <c r="U238" s="5">
        <v>3682</v>
      </c>
    </row>
    <row r="239" spans="1:21">
      <c r="A239" s="5">
        <v>238</v>
      </c>
      <c r="B239" s="5">
        <v>118</v>
      </c>
      <c r="C239" s="5">
        <v>460</v>
      </c>
      <c r="D239" s="23">
        <f t="shared" si="18"/>
        <v>745.71579719296267</v>
      </c>
      <c r="E239" s="23">
        <f t="shared" si="19"/>
        <v>-285.71579719296267</v>
      </c>
      <c r="F239" s="23">
        <f t="shared" si="20"/>
        <v>285.71579719296267</v>
      </c>
      <c r="G239" s="5">
        <f t="shared" si="21"/>
        <v>170</v>
      </c>
      <c r="H239" s="5">
        <f t="shared" si="22"/>
        <v>-68</v>
      </c>
      <c r="I239" s="5">
        <f t="shared" si="23"/>
        <v>4624</v>
      </c>
      <c r="T239" s="5">
        <v>98</v>
      </c>
      <c r="U239" s="5">
        <v>495</v>
      </c>
    </row>
    <row r="240" spans="1:21">
      <c r="A240" s="5">
        <v>239</v>
      </c>
      <c r="B240" s="5">
        <v>484</v>
      </c>
      <c r="C240" s="5">
        <v>2448</v>
      </c>
      <c r="D240" s="23">
        <f t="shared" si="18"/>
        <v>1093.1490988060027</v>
      </c>
      <c r="E240" s="23">
        <f t="shared" si="19"/>
        <v>1354.8509011939973</v>
      </c>
      <c r="F240" s="23">
        <f t="shared" si="20"/>
        <v>1354.8509011939973</v>
      </c>
      <c r="G240" s="5">
        <f t="shared" si="21"/>
        <v>245</v>
      </c>
      <c r="H240" s="5">
        <f t="shared" si="22"/>
        <v>6</v>
      </c>
      <c r="I240" s="5">
        <f t="shared" si="23"/>
        <v>36</v>
      </c>
      <c r="T240" s="5">
        <v>98</v>
      </c>
      <c r="U240" s="5">
        <v>1087</v>
      </c>
    </row>
    <row r="241" spans="1:21">
      <c r="A241" s="5">
        <v>240</v>
      </c>
      <c r="B241" s="5">
        <v>315</v>
      </c>
      <c r="C241" s="5">
        <v>3822</v>
      </c>
      <c r="D241" s="23">
        <f t="shared" si="18"/>
        <v>932.72224642183937</v>
      </c>
      <c r="E241" s="23">
        <f t="shared" si="19"/>
        <v>2889.2777535781606</v>
      </c>
      <c r="F241" s="23">
        <f t="shared" si="20"/>
        <v>2889.2777535781606</v>
      </c>
      <c r="G241" s="5">
        <f t="shared" si="21"/>
        <v>255</v>
      </c>
      <c r="H241" s="5">
        <f t="shared" si="22"/>
        <v>15</v>
      </c>
      <c r="I241" s="5">
        <f t="shared" si="23"/>
        <v>225</v>
      </c>
      <c r="T241" s="5">
        <v>99</v>
      </c>
      <c r="U241" s="5">
        <v>1270</v>
      </c>
    </row>
    <row r="242" spans="1:21">
      <c r="A242" s="5">
        <v>241</v>
      </c>
      <c r="B242" s="5">
        <v>5172</v>
      </c>
      <c r="C242" s="5">
        <v>4010</v>
      </c>
      <c r="D242" s="23">
        <f t="shared" si="18"/>
        <v>5543.3330276637398</v>
      </c>
      <c r="E242" s="23">
        <f t="shared" si="19"/>
        <v>-1533.3330276637398</v>
      </c>
      <c r="F242" s="23">
        <f t="shared" si="20"/>
        <v>1533.3330276637398</v>
      </c>
      <c r="G242" s="5">
        <f t="shared" si="21"/>
        <v>251</v>
      </c>
      <c r="H242" s="5">
        <f t="shared" si="22"/>
        <v>10</v>
      </c>
      <c r="I242" s="5">
        <f t="shared" si="23"/>
        <v>100</v>
      </c>
      <c r="T242" s="5">
        <v>99</v>
      </c>
      <c r="U242" s="5">
        <v>458</v>
      </c>
    </row>
    <row r="243" spans="1:21">
      <c r="A243" s="5">
        <v>242</v>
      </c>
      <c r="B243" s="5">
        <v>154</v>
      </c>
      <c r="C243" s="5">
        <v>930</v>
      </c>
      <c r="D243" s="23">
        <f t="shared" si="18"/>
        <v>779.88956456473716</v>
      </c>
      <c r="E243" s="23">
        <f t="shared" si="19"/>
        <v>150.11043543526284</v>
      </c>
      <c r="F243" s="23">
        <f t="shared" si="20"/>
        <v>150.11043543526284</v>
      </c>
      <c r="G243" s="5">
        <f t="shared" si="21"/>
        <v>77</v>
      </c>
      <c r="H243" s="5">
        <f t="shared" si="22"/>
        <v>-165</v>
      </c>
      <c r="I243" s="5">
        <f t="shared" si="23"/>
        <v>27225</v>
      </c>
      <c r="T243" s="5">
        <v>99</v>
      </c>
      <c r="U243" s="5">
        <v>108</v>
      </c>
    </row>
    <row r="244" spans="1:21">
      <c r="A244" s="5">
        <v>243</v>
      </c>
      <c r="B244" s="5">
        <v>73</v>
      </c>
      <c r="C244" s="5">
        <v>503</v>
      </c>
      <c r="D244" s="23">
        <f t="shared" si="18"/>
        <v>702.99858797824459</v>
      </c>
      <c r="E244" s="23">
        <f t="shared" si="19"/>
        <v>-199.99858797824459</v>
      </c>
      <c r="F244" s="23">
        <f t="shared" si="20"/>
        <v>199.99858797824459</v>
      </c>
      <c r="G244" s="5">
        <f t="shared" si="21"/>
        <v>120</v>
      </c>
      <c r="H244" s="5">
        <f t="shared" si="22"/>
        <v>-123</v>
      </c>
      <c r="I244" s="5">
        <f t="shared" si="23"/>
        <v>15129</v>
      </c>
      <c r="T244" s="5">
        <v>99</v>
      </c>
      <c r="U244" s="5">
        <v>390</v>
      </c>
    </row>
    <row r="245" spans="1:21">
      <c r="A245" s="5">
        <v>244</v>
      </c>
      <c r="B245" s="5">
        <v>96</v>
      </c>
      <c r="C245" s="5">
        <v>482</v>
      </c>
      <c r="D245" s="23">
        <f t="shared" si="18"/>
        <v>724.83182824354492</v>
      </c>
      <c r="E245" s="23">
        <f t="shared" si="19"/>
        <v>-242.83182824354492</v>
      </c>
      <c r="F245" s="23">
        <f t="shared" si="20"/>
        <v>242.83182824354492</v>
      </c>
      <c r="G245" s="5">
        <f t="shared" si="21"/>
        <v>148</v>
      </c>
      <c r="H245" s="5">
        <f t="shared" si="22"/>
        <v>-96</v>
      </c>
      <c r="I245" s="5">
        <f t="shared" si="23"/>
        <v>9216</v>
      </c>
      <c r="T245" s="5">
        <v>100</v>
      </c>
      <c r="U245" s="5">
        <v>124</v>
      </c>
    </row>
    <row r="246" spans="1:21">
      <c r="A246" s="5">
        <v>245</v>
      </c>
      <c r="B246" s="5">
        <v>98</v>
      </c>
      <c r="C246" s="5">
        <v>512</v>
      </c>
      <c r="D246" s="23">
        <f t="shared" si="18"/>
        <v>726.7303708753102</v>
      </c>
      <c r="E246" s="23">
        <f t="shared" si="19"/>
        <v>-214.7303708753102</v>
      </c>
      <c r="F246" s="23">
        <f t="shared" si="20"/>
        <v>214.7303708753102</v>
      </c>
      <c r="G246" s="5">
        <f t="shared" si="21"/>
        <v>128</v>
      </c>
      <c r="H246" s="5">
        <f t="shared" si="22"/>
        <v>-117</v>
      </c>
      <c r="I246" s="5">
        <f t="shared" si="23"/>
        <v>13689</v>
      </c>
      <c r="T246" s="5">
        <v>101</v>
      </c>
      <c r="U246" s="5">
        <v>335</v>
      </c>
    </row>
    <row r="247" spans="1:21">
      <c r="A247" s="5">
        <v>246</v>
      </c>
      <c r="B247" s="5">
        <v>53</v>
      </c>
      <c r="C247" s="5">
        <v>444</v>
      </c>
      <c r="D247" s="23">
        <f t="shared" si="18"/>
        <v>684.01316166059212</v>
      </c>
      <c r="E247" s="23">
        <f t="shared" si="19"/>
        <v>-240.01316166059212</v>
      </c>
      <c r="F247" s="23">
        <f t="shared" si="20"/>
        <v>240.01316166059212</v>
      </c>
      <c r="G247" s="5">
        <f t="shared" si="21"/>
        <v>144</v>
      </c>
      <c r="H247" s="5">
        <f t="shared" si="22"/>
        <v>-102</v>
      </c>
      <c r="I247" s="5">
        <f t="shared" si="23"/>
        <v>10404</v>
      </c>
      <c r="T247" s="5">
        <v>101</v>
      </c>
      <c r="U247" s="5">
        <v>243</v>
      </c>
    </row>
    <row r="248" spans="1:21">
      <c r="A248" s="5">
        <v>247</v>
      </c>
      <c r="B248" s="5">
        <v>71</v>
      </c>
      <c r="C248" s="5">
        <v>570</v>
      </c>
      <c r="D248" s="23">
        <f t="shared" si="18"/>
        <v>701.10004534647942</v>
      </c>
      <c r="E248" s="23">
        <f t="shared" si="19"/>
        <v>-131.10004534647942</v>
      </c>
      <c r="F248" s="23">
        <f t="shared" si="20"/>
        <v>131.10004534647942</v>
      </c>
      <c r="G248" s="5">
        <f t="shared" si="21"/>
        <v>61</v>
      </c>
      <c r="H248" s="5">
        <f t="shared" si="22"/>
        <v>-186</v>
      </c>
      <c r="I248" s="5">
        <f t="shared" si="23"/>
        <v>34596</v>
      </c>
      <c r="T248" s="5">
        <v>101</v>
      </c>
      <c r="U248" s="5">
        <v>395</v>
      </c>
    </row>
    <row r="249" spans="1:21">
      <c r="A249" s="5">
        <v>248</v>
      </c>
      <c r="B249" s="5">
        <v>194</v>
      </c>
      <c r="C249" s="5">
        <v>740</v>
      </c>
      <c r="D249" s="23">
        <f t="shared" si="18"/>
        <v>817.86041720004198</v>
      </c>
      <c r="E249" s="23">
        <f t="shared" si="19"/>
        <v>-77.860417200041979</v>
      </c>
      <c r="F249" s="23">
        <f t="shared" si="20"/>
        <v>77.860417200041979</v>
      </c>
      <c r="G249" s="5">
        <f t="shared" si="21"/>
        <v>32</v>
      </c>
      <c r="H249" s="5">
        <f t="shared" si="22"/>
        <v>-216</v>
      </c>
      <c r="I249" s="5">
        <f t="shared" si="23"/>
        <v>46656</v>
      </c>
      <c r="T249" s="5">
        <v>101</v>
      </c>
      <c r="U249" s="5">
        <v>432</v>
      </c>
    </row>
    <row r="250" spans="1:21">
      <c r="A250" s="5">
        <v>249</v>
      </c>
      <c r="B250" s="5">
        <v>226</v>
      </c>
      <c r="C250" s="5">
        <v>646</v>
      </c>
      <c r="D250" s="23">
        <f t="shared" si="18"/>
        <v>848.23709930828591</v>
      </c>
      <c r="E250" s="23">
        <f t="shared" si="19"/>
        <v>-202.23709930828591</v>
      </c>
      <c r="F250" s="23">
        <f t="shared" si="20"/>
        <v>202.23709930828591</v>
      </c>
      <c r="G250" s="5">
        <f t="shared" si="21"/>
        <v>119</v>
      </c>
      <c r="H250" s="5">
        <f t="shared" si="22"/>
        <v>-130</v>
      </c>
      <c r="I250" s="5">
        <f t="shared" si="23"/>
        <v>16900</v>
      </c>
      <c r="T250" s="5">
        <v>101</v>
      </c>
      <c r="U250" s="5">
        <v>496</v>
      </c>
    </row>
    <row r="251" spans="1:21">
      <c r="A251" s="5">
        <v>250</v>
      </c>
      <c r="B251" s="5">
        <v>238</v>
      </c>
      <c r="C251" s="5">
        <v>2327</v>
      </c>
      <c r="D251" s="23">
        <f t="shared" si="18"/>
        <v>859.62835509887736</v>
      </c>
      <c r="E251" s="23">
        <f t="shared" si="19"/>
        <v>1467.3716449011226</v>
      </c>
      <c r="F251" s="23">
        <f t="shared" si="20"/>
        <v>1467.3716449011226</v>
      </c>
      <c r="G251" s="5">
        <f t="shared" si="21"/>
        <v>240</v>
      </c>
      <c r="H251" s="5">
        <f t="shared" si="22"/>
        <v>-10</v>
      </c>
      <c r="I251" s="5">
        <f t="shared" si="23"/>
        <v>100</v>
      </c>
      <c r="T251" s="5">
        <v>102</v>
      </c>
      <c r="U251" s="5">
        <v>549</v>
      </c>
    </row>
    <row r="252" spans="1:21">
      <c r="A252" s="5">
        <v>251</v>
      </c>
      <c r="B252" s="5">
        <v>755</v>
      </c>
      <c r="C252" s="5">
        <v>963</v>
      </c>
      <c r="D252" s="23">
        <f t="shared" si="18"/>
        <v>1350.4016254101934</v>
      </c>
      <c r="E252" s="23">
        <f t="shared" si="19"/>
        <v>-387.40162541019345</v>
      </c>
      <c r="F252" s="23">
        <f t="shared" si="20"/>
        <v>387.40162541019345</v>
      </c>
      <c r="G252" s="5">
        <f t="shared" si="21"/>
        <v>186</v>
      </c>
      <c r="H252" s="5">
        <f t="shared" si="22"/>
        <v>-65</v>
      </c>
      <c r="I252" s="5">
        <f t="shared" si="23"/>
        <v>4225</v>
      </c>
      <c r="T252" s="5">
        <v>102</v>
      </c>
      <c r="U252" s="5">
        <v>365</v>
      </c>
    </row>
    <row r="253" spans="1:21">
      <c r="A253" s="5">
        <v>252</v>
      </c>
      <c r="B253" s="5">
        <v>47</v>
      </c>
      <c r="C253" s="5">
        <v>574</v>
      </c>
      <c r="D253" s="23">
        <f t="shared" si="18"/>
        <v>678.31753376529639</v>
      </c>
      <c r="E253" s="23">
        <f t="shared" si="19"/>
        <v>-104.31753376529639</v>
      </c>
      <c r="F253" s="23">
        <f t="shared" si="20"/>
        <v>104.31753376529639</v>
      </c>
      <c r="G253" s="5">
        <f t="shared" si="21"/>
        <v>46</v>
      </c>
      <c r="H253" s="5">
        <f t="shared" si="22"/>
        <v>-206</v>
      </c>
      <c r="I253" s="5">
        <f t="shared" si="23"/>
        <v>42436</v>
      </c>
      <c r="T253" s="5">
        <v>102</v>
      </c>
      <c r="U253" s="5">
        <v>374</v>
      </c>
    </row>
    <row r="254" spans="1:21">
      <c r="A254" s="5">
        <v>253</v>
      </c>
      <c r="B254" s="5">
        <v>126</v>
      </c>
      <c r="C254" s="5">
        <v>770</v>
      </c>
      <c r="D254" s="23">
        <f t="shared" si="18"/>
        <v>753.30996772002368</v>
      </c>
      <c r="E254" s="23">
        <f t="shared" si="19"/>
        <v>16.690032279976322</v>
      </c>
      <c r="F254" s="23">
        <f t="shared" si="20"/>
        <v>16.690032279976322</v>
      </c>
      <c r="G254" s="5">
        <f t="shared" si="21"/>
        <v>8</v>
      </c>
      <c r="H254" s="5">
        <f t="shared" si="22"/>
        <v>-245</v>
      </c>
      <c r="I254" s="5">
        <f t="shared" si="23"/>
        <v>60025</v>
      </c>
      <c r="T254" s="5">
        <v>102</v>
      </c>
      <c r="U254" s="5">
        <v>860</v>
      </c>
    </row>
    <row r="255" spans="1:21">
      <c r="A255" s="5">
        <v>254</v>
      </c>
      <c r="B255" s="5">
        <v>104</v>
      </c>
      <c r="C255" s="5">
        <v>1330</v>
      </c>
      <c r="D255" s="23">
        <f t="shared" si="18"/>
        <v>732.42599877060593</v>
      </c>
      <c r="E255" s="23">
        <f t="shared" si="19"/>
        <v>597.57400122939407</v>
      </c>
      <c r="F255" s="23">
        <f t="shared" si="20"/>
        <v>597.57400122939407</v>
      </c>
      <c r="G255" s="5">
        <f t="shared" si="21"/>
        <v>209</v>
      </c>
      <c r="H255" s="5">
        <f t="shared" si="22"/>
        <v>-45</v>
      </c>
      <c r="I255" s="5">
        <f t="shared" si="23"/>
        <v>2025</v>
      </c>
      <c r="T255" s="5">
        <v>104</v>
      </c>
      <c r="U255" s="5">
        <v>298</v>
      </c>
    </row>
    <row r="256" spans="1:21">
      <c r="A256" s="5">
        <v>255</v>
      </c>
      <c r="B256" s="5">
        <v>167</v>
      </c>
      <c r="C256" s="5">
        <v>597</v>
      </c>
      <c r="D256" s="23">
        <f t="shared" si="18"/>
        <v>792.2300916712112</v>
      </c>
      <c r="E256" s="23">
        <f t="shared" si="19"/>
        <v>-195.2300916712112</v>
      </c>
      <c r="F256" s="23">
        <f t="shared" si="20"/>
        <v>195.2300916712112</v>
      </c>
      <c r="G256" s="5">
        <f t="shared" si="21"/>
        <v>107</v>
      </c>
      <c r="H256" s="5">
        <f t="shared" si="22"/>
        <v>-148</v>
      </c>
      <c r="I256" s="5">
        <f t="shared" si="23"/>
        <v>21904</v>
      </c>
      <c r="T256" s="5">
        <v>104</v>
      </c>
      <c r="U256" s="5">
        <v>1330</v>
      </c>
    </row>
    <row r="257" spans="1:21">
      <c r="A257" s="5">
        <v>256</v>
      </c>
      <c r="B257" s="5">
        <v>152</v>
      </c>
      <c r="C257" s="5">
        <v>648</v>
      </c>
      <c r="D257" s="23">
        <f t="shared" si="18"/>
        <v>777.99102193297188</v>
      </c>
      <c r="E257" s="23">
        <f t="shared" si="19"/>
        <v>-129.99102193297188</v>
      </c>
      <c r="F257" s="23">
        <f t="shared" si="20"/>
        <v>129.99102193297188</v>
      </c>
      <c r="G257" s="5">
        <f t="shared" si="21"/>
        <v>57</v>
      </c>
      <c r="H257" s="5">
        <f t="shared" si="22"/>
        <v>-199</v>
      </c>
      <c r="I257" s="5">
        <f t="shared" si="23"/>
        <v>39601</v>
      </c>
      <c r="T257" s="5">
        <v>104</v>
      </c>
      <c r="U257" s="5">
        <v>2193</v>
      </c>
    </row>
    <row r="258" spans="1:21">
      <c r="A258" s="5">
        <v>257</v>
      </c>
      <c r="B258" s="5">
        <v>128</v>
      </c>
      <c r="C258" s="5">
        <v>638</v>
      </c>
      <c r="D258" s="23">
        <f t="shared" si="18"/>
        <v>755.20851035178885</v>
      </c>
      <c r="E258" s="23">
        <f t="shared" si="19"/>
        <v>-117.20851035178885</v>
      </c>
      <c r="F258" s="23">
        <f t="shared" si="20"/>
        <v>117.20851035178885</v>
      </c>
      <c r="G258" s="5">
        <f t="shared" si="21"/>
        <v>52</v>
      </c>
      <c r="H258" s="5">
        <f t="shared" si="22"/>
        <v>-205</v>
      </c>
      <c r="I258" s="5">
        <f t="shared" si="23"/>
        <v>42025</v>
      </c>
      <c r="T258" s="5">
        <v>105</v>
      </c>
      <c r="U258" s="5">
        <v>901</v>
      </c>
    </row>
    <row r="259" spans="1:21">
      <c r="A259" s="5">
        <v>258</v>
      </c>
      <c r="B259" s="5">
        <v>234</v>
      </c>
      <c r="C259" s="5">
        <v>827</v>
      </c>
      <c r="D259" s="23">
        <f t="shared" ref="D259:D322" si="24">$L$3+$K$3*B259</f>
        <v>855.83126983534692</v>
      </c>
      <c r="E259" s="23">
        <f t="shared" ref="E259:E322" si="25">C259-D259</f>
        <v>-28.831269835346916</v>
      </c>
      <c r="F259" s="23">
        <f t="shared" ref="F259:F322" si="26">ABS(E259)</f>
        <v>28.831269835346916</v>
      </c>
      <c r="G259" s="5">
        <f t="shared" ref="G259:G322" si="27">RANK(F259,F259:F754,1)</f>
        <v>10</v>
      </c>
      <c r="H259" s="5">
        <f t="shared" ref="H259:H322" si="28">G259-A259</f>
        <v>-248</v>
      </c>
      <c r="I259" s="5">
        <f t="shared" ref="I259:I322" si="29">H259^2</f>
        <v>61504</v>
      </c>
      <c r="T259" s="5">
        <v>107</v>
      </c>
      <c r="U259" s="5">
        <v>306</v>
      </c>
    </row>
    <row r="260" spans="1:21">
      <c r="A260" s="5">
        <v>259</v>
      </c>
      <c r="B260" s="5">
        <v>61</v>
      </c>
      <c r="C260" s="5">
        <v>478</v>
      </c>
      <c r="D260" s="23">
        <f t="shared" si="24"/>
        <v>691.60733218765313</v>
      </c>
      <c r="E260" s="23">
        <f t="shared" si="25"/>
        <v>-213.60733218765313</v>
      </c>
      <c r="F260" s="23">
        <f t="shared" si="26"/>
        <v>213.60733218765313</v>
      </c>
      <c r="G260" s="5">
        <f t="shared" si="27"/>
        <v>118</v>
      </c>
      <c r="H260" s="5">
        <f t="shared" si="28"/>
        <v>-141</v>
      </c>
      <c r="I260" s="5">
        <f t="shared" si="29"/>
        <v>19881</v>
      </c>
      <c r="T260" s="5">
        <v>107</v>
      </c>
      <c r="U260" s="5">
        <v>283</v>
      </c>
    </row>
    <row r="261" spans="1:21">
      <c r="A261" s="5">
        <v>260</v>
      </c>
      <c r="B261" s="5">
        <v>66</v>
      </c>
      <c r="C261" s="5">
        <v>513</v>
      </c>
      <c r="D261" s="23">
        <f t="shared" si="24"/>
        <v>696.35368876706627</v>
      </c>
      <c r="E261" s="23">
        <f t="shared" si="25"/>
        <v>-183.35368876706627</v>
      </c>
      <c r="F261" s="23">
        <f t="shared" si="26"/>
        <v>183.35368876706627</v>
      </c>
      <c r="G261" s="5">
        <f t="shared" si="27"/>
        <v>96</v>
      </c>
      <c r="H261" s="5">
        <f t="shared" si="28"/>
        <v>-164</v>
      </c>
      <c r="I261" s="5">
        <f t="shared" si="29"/>
        <v>26896</v>
      </c>
      <c r="T261" s="5">
        <v>107</v>
      </c>
      <c r="U261" s="5">
        <v>730</v>
      </c>
    </row>
    <row r="262" spans="1:21">
      <c r="A262" s="5">
        <v>261</v>
      </c>
      <c r="B262" s="5">
        <v>529</v>
      </c>
      <c r="C262" s="5">
        <v>890</v>
      </c>
      <c r="D262" s="23">
        <f t="shared" si="24"/>
        <v>1135.8663080207207</v>
      </c>
      <c r="E262" s="23">
        <f t="shared" si="25"/>
        <v>-245.86630802072068</v>
      </c>
      <c r="F262" s="23">
        <f t="shared" si="26"/>
        <v>245.86630802072068</v>
      </c>
      <c r="G262" s="5">
        <f t="shared" si="27"/>
        <v>138</v>
      </c>
      <c r="H262" s="5">
        <f t="shared" si="28"/>
        <v>-123</v>
      </c>
      <c r="I262" s="5">
        <f t="shared" si="29"/>
        <v>15129</v>
      </c>
      <c r="T262" s="5">
        <v>107</v>
      </c>
      <c r="U262" s="5">
        <v>626</v>
      </c>
    </row>
    <row r="263" spans="1:21">
      <c r="A263" s="5">
        <v>262</v>
      </c>
      <c r="B263" s="5">
        <v>42</v>
      </c>
      <c r="C263" s="5">
        <v>503</v>
      </c>
      <c r="D263" s="23">
        <f t="shared" si="24"/>
        <v>673.57117718588336</v>
      </c>
      <c r="E263" s="23">
        <f t="shared" si="25"/>
        <v>-170.57117718588336</v>
      </c>
      <c r="F263" s="23">
        <f t="shared" si="26"/>
        <v>170.57117718588336</v>
      </c>
      <c r="G263" s="5">
        <f t="shared" si="27"/>
        <v>86</v>
      </c>
      <c r="H263" s="5">
        <f t="shared" si="28"/>
        <v>-176</v>
      </c>
      <c r="I263" s="5">
        <f t="shared" si="29"/>
        <v>30976</v>
      </c>
      <c r="T263" s="5">
        <v>109</v>
      </c>
      <c r="U263" s="5">
        <v>575</v>
      </c>
    </row>
    <row r="264" spans="1:21">
      <c r="A264" s="5">
        <v>263</v>
      </c>
      <c r="B264" s="5">
        <v>75</v>
      </c>
      <c r="C264" s="5">
        <v>700</v>
      </c>
      <c r="D264" s="23">
        <f t="shared" si="24"/>
        <v>704.89713061000987</v>
      </c>
      <c r="E264" s="23">
        <f t="shared" si="25"/>
        <v>-4.8971306100098673</v>
      </c>
      <c r="F264" s="23">
        <f t="shared" si="26"/>
        <v>4.8971306100098673</v>
      </c>
      <c r="G264" s="5">
        <f t="shared" si="27"/>
        <v>3</v>
      </c>
      <c r="H264" s="5">
        <f t="shared" si="28"/>
        <v>-260</v>
      </c>
      <c r="I264" s="5">
        <f t="shared" si="29"/>
        <v>67600</v>
      </c>
      <c r="T264" s="5">
        <v>109</v>
      </c>
      <c r="U264" s="5">
        <v>507</v>
      </c>
    </row>
    <row r="265" spans="1:21">
      <c r="A265" s="5">
        <v>264</v>
      </c>
      <c r="B265" s="5">
        <v>61</v>
      </c>
      <c r="C265" s="5">
        <v>1441</v>
      </c>
      <c r="D265" s="23">
        <f t="shared" si="24"/>
        <v>691.60733218765313</v>
      </c>
      <c r="E265" s="23">
        <f t="shared" si="25"/>
        <v>749.39266781234687</v>
      </c>
      <c r="F265" s="23">
        <f t="shared" si="26"/>
        <v>749.39266781234687</v>
      </c>
      <c r="G265" s="5">
        <f t="shared" si="27"/>
        <v>211</v>
      </c>
      <c r="H265" s="5">
        <f t="shared" si="28"/>
        <v>-53</v>
      </c>
      <c r="I265" s="5">
        <f t="shared" si="29"/>
        <v>2809</v>
      </c>
      <c r="T265" s="5">
        <v>111</v>
      </c>
      <c r="U265" s="5">
        <v>216</v>
      </c>
    </row>
    <row r="266" spans="1:21">
      <c r="A266" s="5">
        <v>265</v>
      </c>
      <c r="B266" s="5">
        <v>162</v>
      </c>
      <c r="C266" s="5">
        <v>861</v>
      </c>
      <c r="D266" s="23">
        <f t="shared" si="24"/>
        <v>787.48373509179805</v>
      </c>
      <c r="E266" s="23">
        <f t="shared" si="25"/>
        <v>73.516264908201947</v>
      </c>
      <c r="F266" s="23">
        <f t="shared" si="26"/>
        <v>73.516264908201947</v>
      </c>
      <c r="G266" s="5">
        <f t="shared" si="27"/>
        <v>26</v>
      </c>
      <c r="H266" s="5">
        <f t="shared" si="28"/>
        <v>-239</v>
      </c>
      <c r="I266" s="5">
        <f t="shared" si="29"/>
        <v>57121</v>
      </c>
      <c r="T266" s="5">
        <v>112</v>
      </c>
      <c r="U266" s="5">
        <v>354</v>
      </c>
    </row>
    <row r="267" spans="1:21">
      <c r="A267" s="5">
        <v>266</v>
      </c>
      <c r="B267" s="5">
        <v>47</v>
      </c>
      <c r="C267" s="5">
        <v>493</v>
      </c>
      <c r="D267" s="23">
        <f t="shared" si="24"/>
        <v>678.31753376529639</v>
      </c>
      <c r="E267" s="23">
        <f t="shared" si="25"/>
        <v>-185.31753376529639</v>
      </c>
      <c r="F267" s="23">
        <f t="shared" si="26"/>
        <v>185.31753376529639</v>
      </c>
      <c r="G267" s="5">
        <f t="shared" si="27"/>
        <v>94</v>
      </c>
      <c r="H267" s="5">
        <f t="shared" si="28"/>
        <v>-172</v>
      </c>
      <c r="I267" s="5">
        <f t="shared" si="29"/>
        <v>29584</v>
      </c>
      <c r="T267" s="5">
        <v>112</v>
      </c>
      <c r="U267" s="5">
        <v>633</v>
      </c>
    </row>
    <row r="268" spans="1:21">
      <c r="A268" s="5">
        <v>267</v>
      </c>
      <c r="B268" s="5">
        <v>696</v>
      </c>
      <c r="C268" s="5">
        <v>1412</v>
      </c>
      <c r="D268" s="23">
        <f t="shared" si="24"/>
        <v>1294.3946177731186</v>
      </c>
      <c r="E268" s="23">
        <f t="shared" si="25"/>
        <v>117.60538222688137</v>
      </c>
      <c r="F268" s="23">
        <f t="shared" si="26"/>
        <v>117.60538222688137</v>
      </c>
      <c r="G268" s="5">
        <f t="shared" si="27"/>
        <v>49</v>
      </c>
      <c r="H268" s="5">
        <f t="shared" si="28"/>
        <v>-218</v>
      </c>
      <c r="I268" s="5">
        <f t="shared" si="29"/>
        <v>47524</v>
      </c>
      <c r="T268" s="5">
        <v>113</v>
      </c>
      <c r="U268" s="5">
        <v>183</v>
      </c>
    </row>
    <row r="269" spans="1:21">
      <c r="A269" s="5">
        <v>268</v>
      </c>
      <c r="B269" s="5">
        <v>215</v>
      </c>
      <c r="C269" s="5">
        <v>1054</v>
      </c>
      <c r="D269" s="23">
        <f t="shared" si="24"/>
        <v>837.79511483357714</v>
      </c>
      <c r="E269" s="23">
        <f t="shared" si="25"/>
        <v>216.20488516642286</v>
      </c>
      <c r="F269" s="23">
        <f t="shared" si="26"/>
        <v>216.20488516642286</v>
      </c>
      <c r="G269" s="5">
        <f t="shared" si="27"/>
        <v>112</v>
      </c>
      <c r="H269" s="5">
        <f t="shared" si="28"/>
        <v>-156</v>
      </c>
      <c r="I269" s="5">
        <f t="shared" si="29"/>
        <v>24336</v>
      </c>
      <c r="T269" s="5">
        <v>113</v>
      </c>
      <c r="U269" s="5">
        <v>360</v>
      </c>
    </row>
    <row r="270" spans="1:21">
      <c r="A270" s="5">
        <v>269</v>
      </c>
      <c r="B270" s="5">
        <v>534</v>
      </c>
      <c r="C270" s="5">
        <v>2495</v>
      </c>
      <c r="D270" s="23">
        <f t="shared" si="24"/>
        <v>1140.6126646001339</v>
      </c>
      <c r="E270" s="23">
        <f t="shared" si="25"/>
        <v>1354.3873353998661</v>
      </c>
      <c r="F270" s="23">
        <f t="shared" si="26"/>
        <v>1354.3873353998661</v>
      </c>
      <c r="G270" s="5">
        <f t="shared" si="27"/>
        <v>218</v>
      </c>
      <c r="H270" s="5">
        <f t="shared" si="28"/>
        <v>-51</v>
      </c>
      <c r="I270" s="5">
        <f t="shared" si="29"/>
        <v>2601</v>
      </c>
      <c r="T270" s="5">
        <v>113</v>
      </c>
      <c r="U270" s="5">
        <v>437</v>
      </c>
    </row>
    <row r="271" spans="1:21">
      <c r="A271" s="5">
        <v>270</v>
      </c>
      <c r="B271" s="5">
        <v>143</v>
      </c>
      <c r="C271" s="5">
        <v>933</v>
      </c>
      <c r="D271" s="23">
        <f t="shared" si="24"/>
        <v>769.44758009002817</v>
      </c>
      <c r="E271" s="23">
        <f t="shared" si="25"/>
        <v>163.55241990997183</v>
      </c>
      <c r="F271" s="23">
        <f t="shared" si="26"/>
        <v>163.55241990997183</v>
      </c>
      <c r="G271" s="5">
        <f t="shared" si="27"/>
        <v>74</v>
      </c>
      <c r="H271" s="5">
        <f t="shared" si="28"/>
        <v>-196</v>
      </c>
      <c r="I271" s="5">
        <f t="shared" si="29"/>
        <v>38416</v>
      </c>
      <c r="T271" s="5">
        <v>113</v>
      </c>
      <c r="U271" s="5">
        <v>351</v>
      </c>
    </row>
    <row r="272" spans="1:21">
      <c r="A272" s="5">
        <v>271</v>
      </c>
      <c r="B272" s="5">
        <v>46</v>
      </c>
      <c r="C272" s="5">
        <v>884</v>
      </c>
      <c r="D272" s="23">
        <f t="shared" si="24"/>
        <v>677.36826244941381</v>
      </c>
      <c r="E272" s="23">
        <f t="shared" si="25"/>
        <v>206.63173755058619</v>
      </c>
      <c r="F272" s="23">
        <f t="shared" si="26"/>
        <v>206.63173755058619</v>
      </c>
      <c r="G272" s="5">
        <f t="shared" si="27"/>
        <v>110</v>
      </c>
      <c r="H272" s="5">
        <f t="shared" si="28"/>
        <v>-161</v>
      </c>
      <c r="I272" s="5">
        <f t="shared" si="29"/>
        <v>25921</v>
      </c>
      <c r="T272" s="5">
        <v>114</v>
      </c>
      <c r="U272" s="5">
        <v>323</v>
      </c>
    </row>
    <row r="273" spans="1:21">
      <c r="A273" s="5">
        <v>272</v>
      </c>
      <c r="B273" s="5">
        <v>98</v>
      </c>
      <c r="C273" s="5">
        <v>3682</v>
      </c>
      <c r="D273" s="23">
        <f t="shared" si="24"/>
        <v>726.7303708753102</v>
      </c>
      <c r="E273" s="23">
        <f t="shared" si="25"/>
        <v>2955.2696291246898</v>
      </c>
      <c r="F273" s="23">
        <f t="shared" si="26"/>
        <v>2955.2696291246898</v>
      </c>
      <c r="G273" s="5">
        <f t="shared" si="27"/>
        <v>224</v>
      </c>
      <c r="H273" s="5">
        <f t="shared" si="28"/>
        <v>-48</v>
      </c>
      <c r="I273" s="5">
        <f t="shared" si="29"/>
        <v>2304</v>
      </c>
      <c r="T273" s="5">
        <v>114</v>
      </c>
      <c r="U273" s="5">
        <v>991</v>
      </c>
    </row>
    <row r="274" spans="1:21">
      <c r="A274" s="5">
        <v>273</v>
      </c>
      <c r="B274" s="5">
        <v>25</v>
      </c>
      <c r="C274" s="5">
        <v>716</v>
      </c>
      <c r="D274" s="23">
        <f t="shared" si="24"/>
        <v>657.43356481587875</v>
      </c>
      <c r="E274" s="23">
        <f t="shared" si="25"/>
        <v>58.566435184121246</v>
      </c>
      <c r="F274" s="23">
        <f t="shared" si="26"/>
        <v>58.566435184121246</v>
      </c>
      <c r="G274" s="5">
        <f t="shared" si="27"/>
        <v>21</v>
      </c>
      <c r="H274" s="5">
        <f t="shared" si="28"/>
        <v>-252</v>
      </c>
      <c r="I274" s="5">
        <f t="shared" si="29"/>
        <v>63504</v>
      </c>
      <c r="T274" s="5">
        <v>114</v>
      </c>
      <c r="U274" s="5">
        <v>542</v>
      </c>
    </row>
    <row r="275" spans="1:21">
      <c r="A275" s="5">
        <v>274</v>
      </c>
      <c r="B275" s="5">
        <v>204</v>
      </c>
      <c r="C275" s="5">
        <v>1643</v>
      </c>
      <c r="D275" s="23">
        <f t="shared" si="24"/>
        <v>827.35313035886827</v>
      </c>
      <c r="E275" s="23">
        <f t="shared" si="25"/>
        <v>815.64686964113173</v>
      </c>
      <c r="F275" s="23">
        <f t="shared" si="26"/>
        <v>815.64686964113173</v>
      </c>
      <c r="G275" s="5">
        <f t="shared" si="27"/>
        <v>206</v>
      </c>
      <c r="H275" s="5">
        <f t="shared" si="28"/>
        <v>-68</v>
      </c>
      <c r="I275" s="5">
        <f t="shared" si="29"/>
        <v>4624</v>
      </c>
      <c r="T275" s="5">
        <v>114</v>
      </c>
      <c r="U275" s="5">
        <v>381</v>
      </c>
    </row>
    <row r="276" spans="1:21">
      <c r="A276" s="5">
        <v>275</v>
      </c>
      <c r="B276" s="5">
        <v>202</v>
      </c>
      <c r="C276" s="5">
        <v>947</v>
      </c>
      <c r="D276" s="23">
        <f t="shared" si="24"/>
        <v>825.45458772710299</v>
      </c>
      <c r="E276" s="23">
        <f t="shared" si="25"/>
        <v>121.54541227289701</v>
      </c>
      <c r="F276" s="23">
        <f t="shared" si="26"/>
        <v>121.54541227289701</v>
      </c>
      <c r="G276" s="5">
        <f t="shared" si="27"/>
        <v>48</v>
      </c>
      <c r="H276" s="5">
        <f t="shared" si="28"/>
        <v>-227</v>
      </c>
      <c r="I276" s="5">
        <f t="shared" si="29"/>
        <v>51529</v>
      </c>
      <c r="T276" s="5">
        <v>115</v>
      </c>
      <c r="U276" s="5">
        <v>218</v>
      </c>
    </row>
    <row r="277" spans="1:21">
      <c r="A277" s="5">
        <v>276</v>
      </c>
      <c r="B277" s="5">
        <v>148</v>
      </c>
      <c r="C277" s="5">
        <v>2457</v>
      </c>
      <c r="D277" s="23">
        <f t="shared" si="24"/>
        <v>774.19393666944131</v>
      </c>
      <c r="E277" s="23">
        <f t="shared" si="25"/>
        <v>1682.8060633305586</v>
      </c>
      <c r="F277" s="23">
        <f t="shared" si="26"/>
        <v>1682.8060633305586</v>
      </c>
      <c r="G277" s="5">
        <f t="shared" si="27"/>
        <v>219</v>
      </c>
      <c r="H277" s="5">
        <f t="shared" si="28"/>
        <v>-57</v>
      </c>
      <c r="I277" s="5">
        <f t="shared" si="29"/>
        <v>3249</v>
      </c>
      <c r="T277" s="5">
        <v>115</v>
      </c>
      <c r="U277" s="5">
        <v>309</v>
      </c>
    </row>
    <row r="278" spans="1:21">
      <c r="A278" s="5">
        <v>277</v>
      </c>
      <c r="B278" s="5">
        <v>40</v>
      </c>
      <c r="C278" s="5">
        <v>720</v>
      </c>
      <c r="D278" s="23">
        <f t="shared" si="24"/>
        <v>671.67263455411808</v>
      </c>
      <c r="E278" s="23">
        <f t="shared" si="25"/>
        <v>48.327365445881924</v>
      </c>
      <c r="F278" s="23">
        <f t="shared" si="26"/>
        <v>48.327365445881924</v>
      </c>
      <c r="G278" s="5">
        <f t="shared" si="27"/>
        <v>16</v>
      </c>
      <c r="H278" s="5">
        <f t="shared" si="28"/>
        <v>-261</v>
      </c>
      <c r="I278" s="5">
        <f t="shared" si="29"/>
        <v>68121</v>
      </c>
      <c r="T278" s="5">
        <v>117</v>
      </c>
      <c r="U278" s="5">
        <v>238</v>
      </c>
    </row>
    <row r="279" spans="1:21">
      <c r="A279" s="5">
        <v>278</v>
      </c>
      <c r="B279" s="5">
        <v>71</v>
      </c>
      <c r="C279" s="5">
        <v>872</v>
      </c>
      <c r="D279" s="23">
        <f t="shared" si="24"/>
        <v>701.10004534647942</v>
      </c>
      <c r="E279" s="23">
        <f t="shared" si="25"/>
        <v>170.89995465352058</v>
      </c>
      <c r="F279" s="23">
        <f t="shared" si="26"/>
        <v>170.89995465352058</v>
      </c>
      <c r="G279" s="5">
        <f t="shared" si="27"/>
        <v>79</v>
      </c>
      <c r="H279" s="5">
        <f t="shared" si="28"/>
        <v>-199</v>
      </c>
      <c r="I279" s="5">
        <f t="shared" si="29"/>
        <v>39601</v>
      </c>
      <c r="T279" s="5">
        <v>117</v>
      </c>
      <c r="U279" s="5">
        <v>408</v>
      </c>
    </row>
    <row r="280" spans="1:21">
      <c r="A280" s="5">
        <v>279</v>
      </c>
      <c r="B280" s="5">
        <v>104</v>
      </c>
      <c r="C280" s="5">
        <v>2193</v>
      </c>
      <c r="D280" s="23">
        <f t="shared" si="24"/>
        <v>732.42599877060593</v>
      </c>
      <c r="E280" s="23">
        <f t="shared" si="25"/>
        <v>1460.5740012293941</v>
      </c>
      <c r="F280" s="23">
        <f t="shared" si="26"/>
        <v>1460.5740012293941</v>
      </c>
      <c r="G280" s="5">
        <f t="shared" si="27"/>
        <v>213</v>
      </c>
      <c r="H280" s="5">
        <f t="shared" si="28"/>
        <v>-66</v>
      </c>
      <c r="I280" s="5">
        <f t="shared" si="29"/>
        <v>4356</v>
      </c>
      <c r="T280" s="5">
        <v>118</v>
      </c>
      <c r="U280" s="5">
        <v>460</v>
      </c>
    </row>
    <row r="281" spans="1:21">
      <c r="A281" s="5">
        <v>280</v>
      </c>
      <c r="B281" s="5">
        <v>34</v>
      </c>
      <c r="C281" s="5">
        <v>1381</v>
      </c>
      <c r="D281" s="23">
        <f t="shared" si="24"/>
        <v>665.97700665882235</v>
      </c>
      <c r="E281" s="23">
        <f t="shared" si="25"/>
        <v>715.02299334117765</v>
      </c>
      <c r="F281" s="23">
        <f t="shared" si="26"/>
        <v>715.02299334117765</v>
      </c>
      <c r="G281" s="5">
        <f t="shared" si="27"/>
        <v>199</v>
      </c>
      <c r="H281" s="5">
        <f t="shared" si="28"/>
        <v>-81</v>
      </c>
      <c r="I281" s="5">
        <f t="shared" si="29"/>
        <v>6561</v>
      </c>
      <c r="T281" s="5">
        <v>124</v>
      </c>
      <c r="U281" s="5">
        <v>213</v>
      </c>
    </row>
    <row r="282" spans="1:21">
      <c r="A282" s="5">
        <v>281</v>
      </c>
      <c r="B282" s="5">
        <v>129</v>
      </c>
      <c r="C282" s="5">
        <v>1537</v>
      </c>
      <c r="D282" s="23">
        <f t="shared" si="24"/>
        <v>756.15778166767154</v>
      </c>
      <c r="E282" s="23">
        <f t="shared" si="25"/>
        <v>780.84221833232846</v>
      </c>
      <c r="F282" s="23">
        <f t="shared" si="26"/>
        <v>780.84221833232846</v>
      </c>
      <c r="G282" s="5">
        <f t="shared" si="27"/>
        <v>201</v>
      </c>
      <c r="H282" s="5">
        <f t="shared" si="28"/>
        <v>-80</v>
      </c>
      <c r="I282" s="5">
        <f t="shared" si="29"/>
        <v>6400</v>
      </c>
      <c r="T282" s="5">
        <v>124</v>
      </c>
      <c r="U282" s="5">
        <v>555</v>
      </c>
    </row>
    <row r="283" spans="1:21">
      <c r="A283" s="5">
        <v>282</v>
      </c>
      <c r="B283" s="5">
        <v>72</v>
      </c>
      <c r="C283" s="5">
        <v>843</v>
      </c>
      <c r="D283" s="23">
        <f t="shared" si="24"/>
        <v>702.049316662362</v>
      </c>
      <c r="E283" s="23">
        <f t="shared" si="25"/>
        <v>140.950683337638</v>
      </c>
      <c r="F283" s="23">
        <f t="shared" si="26"/>
        <v>140.950683337638</v>
      </c>
      <c r="G283" s="5">
        <f t="shared" si="27"/>
        <v>56</v>
      </c>
      <c r="H283" s="5">
        <f t="shared" si="28"/>
        <v>-226</v>
      </c>
      <c r="I283" s="5">
        <f t="shared" si="29"/>
        <v>51076</v>
      </c>
      <c r="T283" s="5">
        <v>125</v>
      </c>
      <c r="U283" s="5">
        <v>237</v>
      </c>
    </row>
    <row r="284" spans="1:21">
      <c r="A284" s="5">
        <v>283</v>
      </c>
      <c r="B284" s="5">
        <v>15</v>
      </c>
      <c r="C284" s="5">
        <v>383</v>
      </c>
      <c r="D284" s="23">
        <f t="shared" si="24"/>
        <v>647.94085165705246</v>
      </c>
      <c r="E284" s="23">
        <f t="shared" si="25"/>
        <v>-264.94085165705246</v>
      </c>
      <c r="F284" s="23">
        <f t="shared" si="26"/>
        <v>264.94085165705246</v>
      </c>
      <c r="G284" s="5">
        <f t="shared" si="27"/>
        <v>128</v>
      </c>
      <c r="H284" s="5">
        <f t="shared" si="28"/>
        <v>-155</v>
      </c>
      <c r="I284" s="5">
        <f t="shared" si="29"/>
        <v>24025</v>
      </c>
      <c r="T284" s="5">
        <v>125</v>
      </c>
      <c r="U284" s="5">
        <v>756</v>
      </c>
    </row>
    <row r="285" spans="1:21">
      <c r="A285" s="5">
        <v>284</v>
      </c>
      <c r="B285" s="5">
        <v>102</v>
      </c>
      <c r="C285" s="5">
        <v>860</v>
      </c>
      <c r="D285" s="23">
        <f t="shared" si="24"/>
        <v>730.52745613884065</v>
      </c>
      <c r="E285" s="23">
        <f t="shared" si="25"/>
        <v>129.47254386115935</v>
      </c>
      <c r="F285" s="23">
        <f t="shared" si="26"/>
        <v>129.47254386115935</v>
      </c>
      <c r="G285" s="5">
        <f t="shared" si="27"/>
        <v>48</v>
      </c>
      <c r="H285" s="5">
        <f t="shared" si="28"/>
        <v>-236</v>
      </c>
      <c r="I285" s="5">
        <f t="shared" si="29"/>
        <v>55696</v>
      </c>
      <c r="T285" s="5">
        <v>126</v>
      </c>
      <c r="U285" s="5">
        <v>770</v>
      </c>
    </row>
    <row r="286" spans="1:21">
      <c r="A286" s="5">
        <v>285</v>
      </c>
      <c r="B286" s="5">
        <v>469</v>
      </c>
      <c r="C286" s="5">
        <v>1038</v>
      </c>
      <c r="D286" s="23">
        <f t="shared" si="24"/>
        <v>1078.9100290677634</v>
      </c>
      <c r="E286" s="23">
        <f t="shared" si="25"/>
        <v>-40.910029067763389</v>
      </c>
      <c r="F286" s="23">
        <f t="shared" si="26"/>
        <v>40.910029067763389</v>
      </c>
      <c r="G286" s="5">
        <f t="shared" si="27"/>
        <v>11</v>
      </c>
      <c r="H286" s="5">
        <f t="shared" si="28"/>
        <v>-274</v>
      </c>
      <c r="I286" s="5">
        <f t="shared" si="29"/>
        <v>75076</v>
      </c>
      <c r="T286" s="5">
        <v>127</v>
      </c>
      <c r="U286" s="5">
        <v>1037</v>
      </c>
    </row>
    <row r="287" spans="1:21">
      <c r="A287" s="5">
        <v>286</v>
      </c>
      <c r="B287" s="5">
        <v>57</v>
      </c>
      <c r="C287" s="5">
        <v>145</v>
      </c>
      <c r="D287" s="23">
        <f t="shared" si="24"/>
        <v>687.81024692412268</v>
      </c>
      <c r="E287" s="23">
        <f t="shared" si="25"/>
        <v>-542.81024692412268</v>
      </c>
      <c r="F287" s="23">
        <f t="shared" si="26"/>
        <v>542.81024692412268</v>
      </c>
      <c r="G287" s="5">
        <f t="shared" si="27"/>
        <v>179</v>
      </c>
      <c r="H287" s="5">
        <f t="shared" si="28"/>
        <v>-107</v>
      </c>
      <c r="I287" s="5">
        <f t="shared" si="29"/>
        <v>11449</v>
      </c>
      <c r="T287" s="5">
        <v>128</v>
      </c>
      <c r="U287" s="5">
        <v>638</v>
      </c>
    </row>
    <row r="288" spans="1:21">
      <c r="A288" s="5">
        <v>287</v>
      </c>
      <c r="B288" s="5">
        <v>23</v>
      </c>
      <c r="C288" s="5">
        <v>591</v>
      </c>
      <c r="D288" s="23">
        <f t="shared" si="24"/>
        <v>655.53502218411347</v>
      </c>
      <c r="E288" s="23">
        <f t="shared" si="25"/>
        <v>-64.535022184113473</v>
      </c>
      <c r="F288" s="23">
        <f t="shared" si="26"/>
        <v>64.535022184113473</v>
      </c>
      <c r="G288" s="5">
        <f t="shared" si="27"/>
        <v>21</v>
      </c>
      <c r="H288" s="5">
        <f t="shared" si="28"/>
        <v>-266</v>
      </c>
      <c r="I288" s="5">
        <f t="shared" si="29"/>
        <v>70756</v>
      </c>
      <c r="T288" s="5">
        <v>128</v>
      </c>
      <c r="U288" s="5">
        <v>652</v>
      </c>
    </row>
    <row r="289" spans="1:21">
      <c r="A289" s="5">
        <v>288</v>
      </c>
      <c r="B289" s="5">
        <v>141</v>
      </c>
      <c r="C289" s="5">
        <v>681</v>
      </c>
      <c r="D289" s="23">
        <f t="shared" si="24"/>
        <v>767.549037458263</v>
      </c>
      <c r="E289" s="23">
        <f t="shared" si="25"/>
        <v>-86.549037458263001</v>
      </c>
      <c r="F289" s="23">
        <f t="shared" si="26"/>
        <v>86.549037458263001</v>
      </c>
      <c r="G289" s="5">
        <f t="shared" si="27"/>
        <v>27</v>
      </c>
      <c r="H289" s="5">
        <f t="shared" si="28"/>
        <v>-261</v>
      </c>
      <c r="I289" s="5">
        <f t="shared" si="29"/>
        <v>68121</v>
      </c>
      <c r="T289" s="5">
        <v>128</v>
      </c>
      <c r="U289" s="5">
        <v>1189</v>
      </c>
    </row>
    <row r="290" spans="1:21">
      <c r="A290" s="5">
        <v>289</v>
      </c>
      <c r="B290" s="5">
        <v>19</v>
      </c>
      <c r="C290" s="5">
        <v>560</v>
      </c>
      <c r="D290" s="23">
        <f t="shared" si="24"/>
        <v>651.73793692058302</v>
      </c>
      <c r="E290" s="23">
        <f t="shared" si="25"/>
        <v>-91.737936920583024</v>
      </c>
      <c r="F290" s="23">
        <f t="shared" si="26"/>
        <v>91.737936920583024</v>
      </c>
      <c r="G290" s="5">
        <f t="shared" si="27"/>
        <v>27</v>
      </c>
      <c r="H290" s="5">
        <f t="shared" si="28"/>
        <v>-262</v>
      </c>
      <c r="I290" s="5">
        <f t="shared" si="29"/>
        <v>68644</v>
      </c>
      <c r="T290" s="5">
        <v>128</v>
      </c>
      <c r="U290" s="5">
        <v>1115</v>
      </c>
    </row>
    <row r="291" spans="1:21">
      <c r="A291" s="5">
        <v>290</v>
      </c>
      <c r="B291" s="5">
        <v>71</v>
      </c>
      <c r="C291" s="5">
        <v>569</v>
      </c>
      <c r="D291" s="23">
        <f t="shared" si="24"/>
        <v>701.10004534647942</v>
      </c>
      <c r="E291" s="23">
        <f t="shared" si="25"/>
        <v>-132.10004534647942</v>
      </c>
      <c r="F291" s="23">
        <f t="shared" si="26"/>
        <v>132.10004534647942</v>
      </c>
      <c r="G291" s="5">
        <f t="shared" si="27"/>
        <v>44</v>
      </c>
      <c r="H291" s="5">
        <f t="shared" si="28"/>
        <v>-246</v>
      </c>
      <c r="I291" s="5">
        <f t="shared" si="29"/>
        <v>60516</v>
      </c>
      <c r="T291" s="5">
        <v>128</v>
      </c>
      <c r="U291" s="5">
        <v>655</v>
      </c>
    </row>
    <row r="292" spans="1:21">
      <c r="A292" s="5">
        <v>291</v>
      </c>
      <c r="B292" s="5">
        <v>72</v>
      </c>
      <c r="C292" s="5">
        <v>656</v>
      </c>
      <c r="D292" s="23">
        <f t="shared" si="24"/>
        <v>702.049316662362</v>
      </c>
      <c r="E292" s="23">
        <f t="shared" si="25"/>
        <v>-46.049316662362003</v>
      </c>
      <c r="F292" s="23">
        <f t="shared" si="26"/>
        <v>46.049316662362003</v>
      </c>
      <c r="G292" s="5">
        <f t="shared" si="27"/>
        <v>12</v>
      </c>
      <c r="H292" s="5">
        <f t="shared" si="28"/>
        <v>-279</v>
      </c>
      <c r="I292" s="5">
        <f t="shared" si="29"/>
        <v>77841</v>
      </c>
      <c r="T292" s="5">
        <v>129</v>
      </c>
      <c r="U292" s="5">
        <v>1426</v>
      </c>
    </row>
    <row r="293" spans="1:21">
      <c r="A293" s="5">
        <v>292</v>
      </c>
      <c r="B293" s="5">
        <v>54</v>
      </c>
      <c r="C293" s="5">
        <v>1138</v>
      </c>
      <c r="D293" s="23">
        <f t="shared" si="24"/>
        <v>684.96243297647482</v>
      </c>
      <c r="E293" s="23">
        <f t="shared" si="25"/>
        <v>453.03756702352518</v>
      </c>
      <c r="F293" s="23">
        <f t="shared" si="26"/>
        <v>453.03756702352518</v>
      </c>
      <c r="G293" s="5">
        <f t="shared" si="27"/>
        <v>161</v>
      </c>
      <c r="H293" s="5">
        <f t="shared" si="28"/>
        <v>-131</v>
      </c>
      <c r="I293" s="5">
        <f t="shared" si="29"/>
        <v>17161</v>
      </c>
      <c r="T293" s="5">
        <v>129</v>
      </c>
      <c r="U293" s="5">
        <v>1537</v>
      </c>
    </row>
    <row r="294" spans="1:21">
      <c r="A294" s="5">
        <v>293</v>
      </c>
      <c r="B294" s="5">
        <v>93</v>
      </c>
      <c r="C294" s="5">
        <v>671</v>
      </c>
      <c r="D294" s="23">
        <f t="shared" si="24"/>
        <v>721.98401429589705</v>
      </c>
      <c r="E294" s="23">
        <f t="shared" si="25"/>
        <v>-50.984014295897055</v>
      </c>
      <c r="F294" s="23">
        <f t="shared" si="26"/>
        <v>50.984014295897055</v>
      </c>
      <c r="G294" s="5">
        <f t="shared" si="27"/>
        <v>17</v>
      </c>
      <c r="H294" s="5">
        <f t="shared" si="28"/>
        <v>-276</v>
      </c>
      <c r="I294" s="5">
        <f t="shared" si="29"/>
        <v>76176</v>
      </c>
      <c r="T294" s="5">
        <v>129</v>
      </c>
      <c r="U294" s="5">
        <v>861</v>
      </c>
    </row>
    <row r="295" spans="1:21">
      <c r="A295" s="5">
        <v>294</v>
      </c>
      <c r="B295" s="5">
        <v>62</v>
      </c>
      <c r="C295" s="5">
        <v>523</v>
      </c>
      <c r="D295" s="23">
        <f t="shared" si="24"/>
        <v>692.55660350353583</v>
      </c>
      <c r="E295" s="23">
        <f t="shared" si="25"/>
        <v>-169.55660350353583</v>
      </c>
      <c r="F295" s="23">
        <f t="shared" si="26"/>
        <v>169.55660350353583</v>
      </c>
      <c r="G295" s="5">
        <f t="shared" si="27"/>
        <v>66</v>
      </c>
      <c r="H295" s="5">
        <f t="shared" si="28"/>
        <v>-228</v>
      </c>
      <c r="I295" s="5">
        <f t="shared" si="29"/>
        <v>51984</v>
      </c>
      <c r="T295" s="5">
        <v>129</v>
      </c>
      <c r="U295" s="5">
        <v>994</v>
      </c>
    </row>
    <row r="296" spans="1:21">
      <c r="A296" s="5">
        <v>295</v>
      </c>
      <c r="B296" s="5">
        <v>78</v>
      </c>
      <c r="C296" s="5">
        <v>568</v>
      </c>
      <c r="D296" s="23">
        <f t="shared" si="24"/>
        <v>707.74494455765773</v>
      </c>
      <c r="E296" s="23">
        <f t="shared" si="25"/>
        <v>-139.74494455765773</v>
      </c>
      <c r="F296" s="23">
        <f t="shared" si="26"/>
        <v>139.74494455765773</v>
      </c>
      <c r="G296" s="5">
        <f t="shared" si="27"/>
        <v>47</v>
      </c>
      <c r="H296" s="5">
        <f t="shared" si="28"/>
        <v>-248</v>
      </c>
      <c r="I296" s="5">
        <f t="shared" si="29"/>
        <v>61504</v>
      </c>
      <c r="T296" s="5">
        <v>130</v>
      </c>
      <c r="U296" s="5">
        <v>1361</v>
      </c>
    </row>
    <row r="297" spans="1:21">
      <c r="A297" s="5">
        <v>296</v>
      </c>
      <c r="B297" s="5">
        <v>14</v>
      </c>
      <c r="C297" s="5">
        <v>834</v>
      </c>
      <c r="D297" s="23">
        <f t="shared" si="24"/>
        <v>646.99158034116988</v>
      </c>
      <c r="E297" s="23">
        <f t="shared" si="25"/>
        <v>187.00841965883012</v>
      </c>
      <c r="F297" s="23">
        <f t="shared" si="26"/>
        <v>187.00841965883012</v>
      </c>
      <c r="G297" s="5">
        <f t="shared" si="27"/>
        <v>77</v>
      </c>
      <c r="H297" s="5">
        <f t="shared" si="28"/>
        <v>-219</v>
      </c>
      <c r="I297" s="5">
        <f t="shared" si="29"/>
        <v>47961</v>
      </c>
      <c r="T297" s="5">
        <v>130</v>
      </c>
      <c r="U297" s="5">
        <v>228</v>
      </c>
    </row>
    <row r="298" spans="1:21">
      <c r="A298" s="5">
        <v>297</v>
      </c>
      <c r="B298" s="5">
        <v>231</v>
      </c>
      <c r="C298" s="5">
        <v>779</v>
      </c>
      <c r="D298" s="23">
        <f t="shared" si="24"/>
        <v>852.98345588769905</v>
      </c>
      <c r="E298" s="23">
        <f t="shared" si="25"/>
        <v>-73.983455887699051</v>
      </c>
      <c r="F298" s="23">
        <f t="shared" si="26"/>
        <v>73.983455887699051</v>
      </c>
      <c r="G298" s="5">
        <f t="shared" si="27"/>
        <v>20</v>
      </c>
      <c r="H298" s="5">
        <f t="shared" si="28"/>
        <v>-277</v>
      </c>
      <c r="I298" s="5">
        <f t="shared" si="29"/>
        <v>76729</v>
      </c>
      <c r="T298" s="5">
        <v>134</v>
      </c>
      <c r="U298" s="5">
        <v>1633</v>
      </c>
    </row>
    <row r="299" spans="1:21">
      <c r="A299" s="5">
        <v>298</v>
      </c>
      <c r="B299" s="5">
        <v>72</v>
      </c>
      <c r="C299" s="5">
        <v>503</v>
      </c>
      <c r="D299" s="23">
        <f t="shared" si="24"/>
        <v>702.049316662362</v>
      </c>
      <c r="E299" s="23">
        <f t="shared" si="25"/>
        <v>-199.049316662362</v>
      </c>
      <c r="F299" s="23">
        <f t="shared" si="26"/>
        <v>199.049316662362</v>
      </c>
      <c r="G299" s="5">
        <f t="shared" si="27"/>
        <v>85</v>
      </c>
      <c r="H299" s="5">
        <f t="shared" si="28"/>
        <v>-213</v>
      </c>
      <c r="I299" s="5">
        <f t="shared" si="29"/>
        <v>45369</v>
      </c>
      <c r="T299" s="5">
        <v>136</v>
      </c>
      <c r="U299" s="5">
        <v>1268</v>
      </c>
    </row>
    <row r="300" spans="1:21">
      <c r="A300" s="5">
        <v>299</v>
      </c>
      <c r="B300" s="5">
        <v>197</v>
      </c>
      <c r="C300" s="5">
        <v>1229</v>
      </c>
      <c r="D300" s="23">
        <f t="shared" si="24"/>
        <v>820.70823114768984</v>
      </c>
      <c r="E300" s="23">
        <f t="shared" si="25"/>
        <v>408.29176885231016</v>
      </c>
      <c r="F300" s="23">
        <f t="shared" si="26"/>
        <v>408.29176885231016</v>
      </c>
      <c r="G300" s="5">
        <f t="shared" si="27"/>
        <v>151</v>
      </c>
      <c r="H300" s="5">
        <f t="shared" si="28"/>
        <v>-148</v>
      </c>
      <c r="I300" s="5">
        <f t="shared" si="29"/>
        <v>21904</v>
      </c>
      <c r="T300" s="5">
        <v>136</v>
      </c>
      <c r="U300" s="5">
        <v>944</v>
      </c>
    </row>
    <row r="301" spans="1:21">
      <c r="A301" s="5">
        <v>300</v>
      </c>
      <c r="B301" s="5">
        <v>330</v>
      </c>
      <c r="C301" s="5">
        <v>705</v>
      </c>
      <c r="D301" s="23">
        <f t="shared" si="24"/>
        <v>946.9613161600787</v>
      </c>
      <c r="E301" s="23">
        <f t="shared" si="25"/>
        <v>-241.9613161600787</v>
      </c>
      <c r="F301" s="23">
        <f t="shared" si="26"/>
        <v>241.9613161600787</v>
      </c>
      <c r="G301" s="5">
        <f t="shared" si="27"/>
        <v>108</v>
      </c>
      <c r="H301" s="5">
        <f t="shared" si="28"/>
        <v>-192</v>
      </c>
      <c r="I301" s="5">
        <f t="shared" si="29"/>
        <v>36864</v>
      </c>
      <c r="T301" s="5">
        <v>137</v>
      </c>
      <c r="U301" s="5">
        <v>134</v>
      </c>
    </row>
    <row r="302" spans="1:21">
      <c r="A302" s="5">
        <v>301</v>
      </c>
      <c r="B302" s="5">
        <v>148</v>
      </c>
      <c r="C302" s="5">
        <v>715</v>
      </c>
      <c r="D302" s="23">
        <f t="shared" si="24"/>
        <v>774.19393666944131</v>
      </c>
      <c r="E302" s="23">
        <f t="shared" si="25"/>
        <v>-59.193936669441314</v>
      </c>
      <c r="F302" s="23">
        <f t="shared" si="26"/>
        <v>59.193936669441314</v>
      </c>
      <c r="G302" s="5">
        <f t="shared" si="27"/>
        <v>17</v>
      </c>
      <c r="H302" s="5">
        <f t="shared" si="28"/>
        <v>-284</v>
      </c>
      <c r="I302" s="5">
        <f t="shared" si="29"/>
        <v>80656</v>
      </c>
      <c r="T302" s="5">
        <v>137</v>
      </c>
      <c r="U302" s="5">
        <v>434</v>
      </c>
    </row>
    <row r="303" spans="1:21">
      <c r="A303" s="5">
        <v>302</v>
      </c>
      <c r="B303" s="5">
        <v>208</v>
      </c>
      <c r="C303" s="5">
        <v>725</v>
      </c>
      <c r="D303" s="23">
        <f t="shared" si="24"/>
        <v>831.15021562239872</v>
      </c>
      <c r="E303" s="23">
        <f t="shared" si="25"/>
        <v>-106.15021562239872</v>
      </c>
      <c r="F303" s="23">
        <f t="shared" si="26"/>
        <v>106.15021562239872</v>
      </c>
      <c r="G303" s="5">
        <f t="shared" si="27"/>
        <v>33</v>
      </c>
      <c r="H303" s="5">
        <f t="shared" si="28"/>
        <v>-269</v>
      </c>
      <c r="I303" s="5">
        <f t="shared" si="29"/>
        <v>72361</v>
      </c>
      <c r="T303" s="5">
        <v>138</v>
      </c>
      <c r="U303" s="5">
        <v>561</v>
      </c>
    </row>
    <row r="304" spans="1:21">
      <c r="A304" s="5">
        <v>303</v>
      </c>
      <c r="B304" s="5">
        <v>148</v>
      </c>
      <c r="C304" s="5">
        <v>676</v>
      </c>
      <c r="D304" s="23">
        <f t="shared" si="24"/>
        <v>774.19393666944131</v>
      </c>
      <c r="E304" s="23">
        <f t="shared" si="25"/>
        <v>-98.193936669441314</v>
      </c>
      <c r="F304" s="23">
        <f t="shared" si="26"/>
        <v>98.193936669441314</v>
      </c>
      <c r="G304" s="5">
        <f t="shared" si="27"/>
        <v>28</v>
      </c>
      <c r="H304" s="5">
        <f t="shared" si="28"/>
        <v>-275</v>
      </c>
      <c r="I304" s="5">
        <f t="shared" si="29"/>
        <v>75625</v>
      </c>
      <c r="T304" s="5">
        <v>138</v>
      </c>
      <c r="U304" s="5">
        <v>670</v>
      </c>
    </row>
    <row r="305" spans="1:21">
      <c r="A305" s="5">
        <v>304</v>
      </c>
      <c r="B305" s="5">
        <v>154</v>
      </c>
      <c r="C305" s="5">
        <v>683</v>
      </c>
      <c r="D305" s="23">
        <f t="shared" si="24"/>
        <v>779.88956456473716</v>
      </c>
      <c r="E305" s="23">
        <f t="shared" si="25"/>
        <v>-96.889564564737157</v>
      </c>
      <c r="F305" s="23">
        <f t="shared" si="26"/>
        <v>96.889564564737157</v>
      </c>
      <c r="G305" s="5">
        <f t="shared" si="27"/>
        <v>26</v>
      </c>
      <c r="H305" s="5">
        <f t="shared" si="28"/>
        <v>-278</v>
      </c>
      <c r="I305" s="5">
        <f t="shared" si="29"/>
        <v>77284</v>
      </c>
      <c r="T305" s="5">
        <v>138</v>
      </c>
      <c r="U305" s="5">
        <v>566</v>
      </c>
    </row>
    <row r="306" spans="1:21">
      <c r="A306" s="5">
        <v>305</v>
      </c>
      <c r="B306" s="5">
        <v>142</v>
      </c>
      <c r="C306" s="5">
        <v>934</v>
      </c>
      <c r="D306" s="23">
        <f t="shared" si="24"/>
        <v>768.49830877414558</v>
      </c>
      <c r="E306" s="23">
        <f t="shared" si="25"/>
        <v>165.50169122585442</v>
      </c>
      <c r="F306" s="23">
        <f t="shared" si="26"/>
        <v>165.50169122585442</v>
      </c>
      <c r="G306" s="5">
        <f t="shared" si="27"/>
        <v>56</v>
      </c>
      <c r="H306" s="5">
        <f t="shared" si="28"/>
        <v>-249</v>
      </c>
      <c r="I306" s="5">
        <f t="shared" si="29"/>
        <v>62001</v>
      </c>
      <c r="T306" s="5">
        <v>139</v>
      </c>
      <c r="U306" s="5">
        <v>304</v>
      </c>
    </row>
    <row r="307" spans="1:21">
      <c r="A307" s="5">
        <v>306</v>
      </c>
      <c r="B307" s="5">
        <v>107</v>
      </c>
      <c r="C307" s="5">
        <v>730</v>
      </c>
      <c r="D307" s="23">
        <f t="shared" si="24"/>
        <v>735.27381271825379</v>
      </c>
      <c r="E307" s="23">
        <f t="shared" si="25"/>
        <v>-5.2738127182537937</v>
      </c>
      <c r="F307" s="23">
        <f t="shared" si="26"/>
        <v>5.2738127182537937</v>
      </c>
      <c r="G307" s="5">
        <f t="shared" si="27"/>
        <v>3</v>
      </c>
      <c r="H307" s="5">
        <f t="shared" si="28"/>
        <v>-303</v>
      </c>
      <c r="I307" s="5">
        <f t="shared" si="29"/>
        <v>91809</v>
      </c>
      <c r="T307" s="5">
        <v>139</v>
      </c>
      <c r="U307" s="5">
        <v>408</v>
      </c>
    </row>
    <row r="308" spans="1:21">
      <c r="A308" s="5">
        <v>307</v>
      </c>
      <c r="B308" s="5">
        <v>22</v>
      </c>
      <c r="C308" s="5">
        <v>658</v>
      </c>
      <c r="D308" s="23">
        <f t="shared" si="24"/>
        <v>654.58575086823089</v>
      </c>
      <c r="E308" s="23">
        <f t="shared" si="25"/>
        <v>3.414249131769111</v>
      </c>
      <c r="F308" s="23">
        <f t="shared" si="26"/>
        <v>3.414249131769111</v>
      </c>
      <c r="G308" s="5">
        <f t="shared" si="27"/>
        <v>1</v>
      </c>
      <c r="H308" s="5">
        <f t="shared" si="28"/>
        <v>-306</v>
      </c>
      <c r="I308" s="5">
        <f t="shared" si="29"/>
        <v>93636</v>
      </c>
      <c r="T308" s="5">
        <v>139</v>
      </c>
      <c r="U308" s="5">
        <v>607</v>
      </c>
    </row>
    <row r="309" spans="1:21">
      <c r="A309" s="5">
        <v>308</v>
      </c>
      <c r="B309" s="5">
        <v>84</v>
      </c>
      <c r="C309" s="5">
        <v>618</v>
      </c>
      <c r="D309" s="23">
        <f t="shared" si="24"/>
        <v>713.44057245295346</v>
      </c>
      <c r="E309" s="23">
        <f t="shared" si="25"/>
        <v>-95.440572452953461</v>
      </c>
      <c r="F309" s="23">
        <f t="shared" si="26"/>
        <v>95.440572452953461</v>
      </c>
      <c r="G309" s="5">
        <f t="shared" si="27"/>
        <v>23</v>
      </c>
      <c r="H309" s="5">
        <f t="shared" si="28"/>
        <v>-285</v>
      </c>
      <c r="I309" s="5">
        <f t="shared" si="29"/>
        <v>81225</v>
      </c>
      <c r="T309" s="5">
        <v>140</v>
      </c>
      <c r="U309" s="5">
        <v>280</v>
      </c>
    </row>
    <row r="310" spans="1:21">
      <c r="A310" s="5">
        <v>309</v>
      </c>
      <c r="B310" s="5">
        <v>59</v>
      </c>
      <c r="C310" s="5">
        <v>548</v>
      </c>
      <c r="D310" s="23">
        <f t="shared" si="24"/>
        <v>689.70878955588785</v>
      </c>
      <c r="E310" s="23">
        <f t="shared" si="25"/>
        <v>-141.70878955588785</v>
      </c>
      <c r="F310" s="23">
        <f t="shared" si="26"/>
        <v>141.70878955588785</v>
      </c>
      <c r="G310" s="5">
        <f t="shared" si="27"/>
        <v>39</v>
      </c>
      <c r="H310" s="5">
        <f t="shared" si="28"/>
        <v>-270</v>
      </c>
      <c r="I310" s="5">
        <f t="shared" si="29"/>
        <v>72900</v>
      </c>
      <c r="T310" s="5">
        <v>140</v>
      </c>
      <c r="U310" s="5">
        <v>575</v>
      </c>
    </row>
    <row r="311" spans="1:21">
      <c r="A311" s="5">
        <v>310</v>
      </c>
      <c r="B311" s="5">
        <v>65</v>
      </c>
      <c r="C311" s="5">
        <v>616</v>
      </c>
      <c r="D311" s="23">
        <f t="shared" si="24"/>
        <v>695.40441745118369</v>
      </c>
      <c r="E311" s="23">
        <f t="shared" si="25"/>
        <v>-79.40441745118369</v>
      </c>
      <c r="F311" s="23">
        <f t="shared" si="26"/>
        <v>79.40441745118369</v>
      </c>
      <c r="G311" s="5">
        <f t="shared" si="27"/>
        <v>18</v>
      </c>
      <c r="H311" s="5">
        <f t="shared" si="28"/>
        <v>-292</v>
      </c>
      <c r="I311" s="5">
        <f t="shared" si="29"/>
        <v>85264</v>
      </c>
      <c r="T311" s="5">
        <v>141</v>
      </c>
      <c r="U311" s="5">
        <v>681</v>
      </c>
    </row>
    <row r="312" spans="1:21">
      <c r="A312" s="5">
        <v>311</v>
      </c>
      <c r="B312" s="5">
        <v>24</v>
      </c>
      <c r="C312" s="5">
        <v>1622</v>
      </c>
      <c r="D312" s="23">
        <f t="shared" si="24"/>
        <v>656.48429349999606</v>
      </c>
      <c r="E312" s="23">
        <f t="shared" si="25"/>
        <v>965.51570650000394</v>
      </c>
      <c r="F312" s="23">
        <f t="shared" si="26"/>
        <v>965.51570650000394</v>
      </c>
      <c r="G312" s="5">
        <f t="shared" si="27"/>
        <v>174</v>
      </c>
      <c r="H312" s="5">
        <f t="shared" si="28"/>
        <v>-137</v>
      </c>
      <c r="I312" s="5">
        <f t="shared" si="29"/>
        <v>18769</v>
      </c>
      <c r="T312" s="5">
        <v>142</v>
      </c>
      <c r="U312" s="5">
        <v>934</v>
      </c>
    </row>
    <row r="313" spans="1:21">
      <c r="A313" s="5">
        <v>312</v>
      </c>
      <c r="B313" s="5">
        <v>186</v>
      </c>
      <c r="C313" s="5">
        <v>1426</v>
      </c>
      <c r="D313" s="23">
        <f t="shared" si="24"/>
        <v>810.26624667298097</v>
      </c>
      <c r="E313" s="23">
        <f t="shared" si="25"/>
        <v>615.73375332701903</v>
      </c>
      <c r="F313" s="23">
        <f t="shared" si="26"/>
        <v>615.73375332701903</v>
      </c>
      <c r="G313" s="5">
        <f t="shared" si="27"/>
        <v>164</v>
      </c>
      <c r="H313" s="5">
        <f t="shared" si="28"/>
        <v>-148</v>
      </c>
      <c r="I313" s="5">
        <f t="shared" si="29"/>
        <v>21904</v>
      </c>
      <c r="T313" s="5">
        <v>142</v>
      </c>
      <c r="U313" s="5">
        <v>594</v>
      </c>
    </row>
    <row r="314" spans="1:21">
      <c r="A314" s="5">
        <v>313</v>
      </c>
      <c r="B314" s="5">
        <v>58</v>
      </c>
      <c r="C314" s="5">
        <v>724</v>
      </c>
      <c r="D314" s="23">
        <f t="shared" si="24"/>
        <v>688.75951824000526</v>
      </c>
      <c r="E314" s="23">
        <f t="shared" si="25"/>
        <v>35.240481759994736</v>
      </c>
      <c r="F314" s="23">
        <f t="shared" si="26"/>
        <v>35.240481759994736</v>
      </c>
      <c r="G314" s="5">
        <f t="shared" si="27"/>
        <v>7</v>
      </c>
      <c r="H314" s="5">
        <f t="shared" si="28"/>
        <v>-306</v>
      </c>
      <c r="I314" s="5">
        <f t="shared" si="29"/>
        <v>93636</v>
      </c>
      <c r="T314" s="5">
        <v>142</v>
      </c>
      <c r="U314" s="5">
        <v>586</v>
      </c>
    </row>
    <row r="315" spans="1:21">
      <c r="A315" s="5">
        <v>314</v>
      </c>
      <c r="B315" s="5">
        <v>74</v>
      </c>
      <c r="C315" s="5">
        <v>656</v>
      </c>
      <c r="D315" s="23">
        <f t="shared" si="24"/>
        <v>703.94785929412728</v>
      </c>
      <c r="E315" s="23">
        <f t="shared" si="25"/>
        <v>-47.947859294127284</v>
      </c>
      <c r="F315" s="23">
        <f t="shared" si="26"/>
        <v>47.947859294127284</v>
      </c>
      <c r="G315" s="5">
        <f t="shared" si="27"/>
        <v>10</v>
      </c>
      <c r="H315" s="5">
        <f t="shared" si="28"/>
        <v>-304</v>
      </c>
      <c r="I315" s="5">
        <f t="shared" si="29"/>
        <v>92416</v>
      </c>
      <c r="T315" s="5">
        <v>143</v>
      </c>
      <c r="U315" s="5">
        <v>1068</v>
      </c>
    </row>
    <row r="316" spans="1:21">
      <c r="A316" s="5">
        <v>315</v>
      </c>
      <c r="B316" s="5">
        <v>180</v>
      </c>
      <c r="C316" s="5">
        <v>672</v>
      </c>
      <c r="D316" s="23">
        <f t="shared" si="24"/>
        <v>804.57061877768524</v>
      </c>
      <c r="E316" s="23">
        <f t="shared" si="25"/>
        <v>-132.57061877768524</v>
      </c>
      <c r="F316" s="23">
        <f t="shared" si="26"/>
        <v>132.57061877768524</v>
      </c>
      <c r="G316" s="5">
        <f t="shared" si="27"/>
        <v>31</v>
      </c>
      <c r="H316" s="5">
        <f t="shared" si="28"/>
        <v>-284</v>
      </c>
      <c r="I316" s="5">
        <f t="shared" si="29"/>
        <v>80656</v>
      </c>
      <c r="T316" s="5">
        <v>143</v>
      </c>
      <c r="U316" s="5">
        <v>975</v>
      </c>
    </row>
    <row r="317" spans="1:21">
      <c r="A317" s="5">
        <v>316</v>
      </c>
      <c r="B317" s="5">
        <v>168</v>
      </c>
      <c r="C317" s="5">
        <v>1065</v>
      </c>
      <c r="D317" s="23">
        <f t="shared" si="24"/>
        <v>793.17936298709378</v>
      </c>
      <c r="E317" s="23">
        <f t="shared" si="25"/>
        <v>271.82063701290622</v>
      </c>
      <c r="F317" s="23">
        <f t="shared" si="26"/>
        <v>271.82063701290622</v>
      </c>
      <c r="G317" s="5">
        <f t="shared" si="27"/>
        <v>103</v>
      </c>
      <c r="H317" s="5">
        <f t="shared" si="28"/>
        <v>-213</v>
      </c>
      <c r="I317" s="5">
        <f t="shared" si="29"/>
        <v>45369</v>
      </c>
      <c r="T317" s="5">
        <v>143</v>
      </c>
      <c r="U317" s="5">
        <v>933</v>
      </c>
    </row>
    <row r="318" spans="1:21">
      <c r="A318" s="5">
        <v>317</v>
      </c>
      <c r="B318" s="5">
        <v>36</v>
      </c>
      <c r="C318" s="5">
        <v>733</v>
      </c>
      <c r="D318" s="23">
        <f t="shared" si="24"/>
        <v>667.87554929058751</v>
      </c>
      <c r="E318" s="23">
        <f t="shared" si="25"/>
        <v>65.124450709412486</v>
      </c>
      <c r="F318" s="23">
        <f t="shared" si="26"/>
        <v>65.124450709412486</v>
      </c>
      <c r="G318" s="5">
        <f t="shared" si="27"/>
        <v>14</v>
      </c>
      <c r="H318" s="5">
        <f t="shared" si="28"/>
        <v>-303</v>
      </c>
      <c r="I318" s="5">
        <f t="shared" si="29"/>
        <v>91809</v>
      </c>
      <c r="T318" s="5">
        <v>144</v>
      </c>
      <c r="U318" s="5">
        <v>513</v>
      </c>
    </row>
    <row r="319" spans="1:21">
      <c r="A319" s="5">
        <v>318</v>
      </c>
      <c r="B319" s="5">
        <v>51</v>
      </c>
      <c r="C319" s="5">
        <v>546</v>
      </c>
      <c r="D319" s="23">
        <f t="shared" si="24"/>
        <v>682.11461902882695</v>
      </c>
      <c r="E319" s="23">
        <f t="shared" si="25"/>
        <v>-136.11461902882695</v>
      </c>
      <c r="F319" s="23">
        <f t="shared" si="26"/>
        <v>136.11461902882695</v>
      </c>
      <c r="G319" s="5">
        <f t="shared" si="27"/>
        <v>32</v>
      </c>
      <c r="H319" s="5">
        <f t="shared" si="28"/>
        <v>-286</v>
      </c>
      <c r="I319" s="5">
        <f t="shared" si="29"/>
        <v>81796</v>
      </c>
      <c r="T319" s="5">
        <v>144</v>
      </c>
      <c r="U319" s="5">
        <v>492</v>
      </c>
    </row>
    <row r="320" spans="1:21">
      <c r="A320" s="5">
        <v>319</v>
      </c>
      <c r="B320" s="5">
        <v>67</v>
      </c>
      <c r="C320" s="5">
        <v>522</v>
      </c>
      <c r="D320" s="23">
        <f t="shared" si="24"/>
        <v>697.30296008294886</v>
      </c>
      <c r="E320" s="23">
        <f t="shared" si="25"/>
        <v>-175.30296008294886</v>
      </c>
      <c r="F320" s="23">
        <f t="shared" si="26"/>
        <v>175.30296008294886</v>
      </c>
      <c r="G320" s="5">
        <f t="shared" si="27"/>
        <v>53</v>
      </c>
      <c r="H320" s="5">
        <f t="shared" si="28"/>
        <v>-266</v>
      </c>
      <c r="I320" s="5">
        <f t="shared" si="29"/>
        <v>70756</v>
      </c>
      <c r="T320" s="5">
        <v>145</v>
      </c>
      <c r="U320" s="5">
        <v>406</v>
      </c>
    </row>
    <row r="321" spans="1:21">
      <c r="A321" s="5">
        <v>320</v>
      </c>
      <c r="B321" s="5">
        <v>1372</v>
      </c>
      <c r="C321" s="5">
        <v>1334</v>
      </c>
      <c r="D321" s="23">
        <f t="shared" si="24"/>
        <v>1936.102027309772</v>
      </c>
      <c r="E321" s="23">
        <f t="shared" si="25"/>
        <v>-602.10202730977198</v>
      </c>
      <c r="F321" s="23">
        <f t="shared" si="26"/>
        <v>602.10202730977198</v>
      </c>
      <c r="G321" s="5">
        <f t="shared" si="27"/>
        <v>155</v>
      </c>
      <c r="H321" s="5">
        <f t="shared" si="28"/>
        <v>-165</v>
      </c>
      <c r="I321" s="5">
        <f t="shared" si="29"/>
        <v>27225</v>
      </c>
      <c r="T321" s="5">
        <v>146</v>
      </c>
      <c r="U321" s="5">
        <v>460</v>
      </c>
    </row>
    <row r="322" spans="1:21">
      <c r="A322" s="5">
        <v>321</v>
      </c>
      <c r="B322" s="5">
        <v>57</v>
      </c>
      <c r="C322" s="5">
        <v>488</v>
      </c>
      <c r="D322" s="23">
        <f t="shared" si="24"/>
        <v>687.81024692412268</v>
      </c>
      <c r="E322" s="23">
        <f t="shared" si="25"/>
        <v>-199.81024692412268</v>
      </c>
      <c r="F322" s="23">
        <f t="shared" si="26"/>
        <v>199.81024692412268</v>
      </c>
      <c r="G322" s="5">
        <f t="shared" si="27"/>
        <v>69</v>
      </c>
      <c r="H322" s="5">
        <f t="shared" si="28"/>
        <v>-252</v>
      </c>
      <c r="I322" s="5">
        <f t="shared" si="29"/>
        <v>63504</v>
      </c>
      <c r="T322" s="5">
        <v>146</v>
      </c>
      <c r="U322" s="5">
        <v>422</v>
      </c>
    </row>
    <row r="323" spans="1:21">
      <c r="A323" s="5">
        <v>322</v>
      </c>
      <c r="B323" s="5">
        <v>33</v>
      </c>
      <c r="C323" s="5">
        <v>712</v>
      </c>
      <c r="D323" s="23">
        <f t="shared" ref="D323:D386" si="30">$L$3+$K$3*B323</f>
        <v>665.02773534293965</v>
      </c>
      <c r="E323" s="23">
        <f t="shared" ref="E323:E386" si="31">C323-D323</f>
        <v>46.97226465706035</v>
      </c>
      <c r="F323" s="23">
        <f t="shared" ref="F323:F386" si="32">ABS(E323)</f>
        <v>46.97226465706035</v>
      </c>
      <c r="G323" s="5">
        <f t="shared" ref="G323:G386" si="33">RANK(F323,F323:F818,1)</f>
        <v>9</v>
      </c>
      <c r="H323" s="5">
        <f t="shared" ref="H323:H386" si="34">G323-A323</f>
        <v>-313</v>
      </c>
      <c r="I323" s="5">
        <f t="shared" ref="I323:I386" si="35">H323^2</f>
        <v>97969</v>
      </c>
      <c r="T323" s="5">
        <v>148</v>
      </c>
      <c r="U323" s="5">
        <v>1877</v>
      </c>
    </row>
    <row r="324" spans="1:21">
      <c r="A324" s="5">
        <v>323</v>
      </c>
      <c r="B324" s="5">
        <v>79</v>
      </c>
      <c r="C324" s="5">
        <v>658</v>
      </c>
      <c r="D324" s="23">
        <f t="shared" si="30"/>
        <v>708.69421587354032</v>
      </c>
      <c r="E324" s="23">
        <f t="shared" si="31"/>
        <v>-50.694215873540315</v>
      </c>
      <c r="F324" s="23">
        <f t="shared" si="32"/>
        <v>50.694215873540315</v>
      </c>
      <c r="G324" s="5">
        <f t="shared" si="33"/>
        <v>10</v>
      </c>
      <c r="H324" s="5">
        <f t="shared" si="34"/>
        <v>-313</v>
      </c>
      <c r="I324" s="5">
        <f t="shared" si="35"/>
        <v>97969</v>
      </c>
      <c r="T324" s="5">
        <v>148</v>
      </c>
      <c r="U324" s="5">
        <v>2457</v>
      </c>
    </row>
    <row r="325" spans="1:21">
      <c r="A325" s="5">
        <v>324</v>
      </c>
      <c r="B325" s="5">
        <v>97</v>
      </c>
      <c r="C325" s="5">
        <v>529</v>
      </c>
      <c r="D325" s="23">
        <f t="shared" si="30"/>
        <v>725.78109955942762</v>
      </c>
      <c r="E325" s="23">
        <f t="shared" si="31"/>
        <v>-196.78109955942762</v>
      </c>
      <c r="F325" s="23">
        <f t="shared" si="32"/>
        <v>196.78109955942762</v>
      </c>
      <c r="G325" s="5">
        <f t="shared" si="33"/>
        <v>64</v>
      </c>
      <c r="H325" s="5">
        <f t="shared" si="34"/>
        <v>-260</v>
      </c>
      <c r="I325" s="5">
        <f t="shared" si="35"/>
        <v>67600</v>
      </c>
      <c r="T325" s="5">
        <v>148</v>
      </c>
      <c r="U325" s="5">
        <v>715</v>
      </c>
    </row>
    <row r="326" spans="1:21">
      <c r="A326" s="5">
        <v>325</v>
      </c>
      <c r="B326" s="5">
        <v>617</v>
      </c>
      <c r="C326" s="5">
        <v>1183</v>
      </c>
      <c r="D326" s="23">
        <f t="shared" si="30"/>
        <v>1219.4021838183917</v>
      </c>
      <c r="E326" s="23">
        <f t="shared" si="31"/>
        <v>-36.402183818391677</v>
      </c>
      <c r="F326" s="23">
        <f t="shared" si="32"/>
        <v>36.402183818391677</v>
      </c>
      <c r="G326" s="5">
        <f t="shared" si="33"/>
        <v>7</v>
      </c>
      <c r="H326" s="5">
        <f t="shared" si="34"/>
        <v>-318</v>
      </c>
      <c r="I326" s="5">
        <f t="shared" si="35"/>
        <v>101124</v>
      </c>
      <c r="T326" s="5">
        <v>148</v>
      </c>
      <c r="U326" s="5">
        <v>676</v>
      </c>
    </row>
    <row r="327" spans="1:21">
      <c r="A327" s="5">
        <v>326</v>
      </c>
      <c r="B327" s="5">
        <v>139</v>
      </c>
      <c r="C327" s="5">
        <v>607</v>
      </c>
      <c r="D327" s="23">
        <f t="shared" si="30"/>
        <v>765.65049482649772</v>
      </c>
      <c r="E327" s="23">
        <f t="shared" si="31"/>
        <v>-158.65049482649772</v>
      </c>
      <c r="F327" s="23">
        <f t="shared" si="32"/>
        <v>158.65049482649772</v>
      </c>
      <c r="G327" s="5">
        <f t="shared" si="33"/>
        <v>38</v>
      </c>
      <c r="H327" s="5">
        <f t="shared" si="34"/>
        <v>-288</v>
      </c>
      <c r="I327" s="5">
        <f t="shared" si="35"/>
        <v>82944</v>
      </c>
      <c r="T327" s="5">
        <v>148</v>
      </c>
      <c r="U327" s="5">
        <v>481</v>
      </c>
    </row>
    <row r="328" spans="1:21">
      <c r="A328" s="5">
        <v>327</v>
      </c>
      <c r="B328" s="5">
        <v>199</v>
      </c>
      <c r="C328" s="5">
        <v>918</v>
      </c>
      <c r="D328" s="23">
        <f t="shared" si="30"/>
        <v>822.60677377945512</v>
      </c>
      <c r="E328" s="23">
        <f t="shared" si="31"/>
        <v>95.393226220544875</v>
      </c>
      <c r="F328" s="23">
        <f t="shared" si="32"/>
        <v>95.393226220544875</v>
      </c>
      <c r="G328" s="5">
        <f t="shared" si="33"/>
        <v>15</v>
      </c>
      <c r="H328" s="5">
        <f t="shared" si="34"/>
        <v>-312</v>
      </c>
      <c r="I328" s="5">
        <f t="shared" si="35"/>
        <v>97344</v>
      </c>
      <c r="T328" s="5">
        <v>148</v>
      </c>
      <c r="U328" s="5">
        <v>1800</v>
      </c>
    </row>
    <row r="329" spans="1:21">
      <c r="A329" s="5">
        <v>328</v>
      </c>
      <c r="B329" s="5">
        <v>107</v>
      </c>
      <c r="C329" s="5">
        <v>626</v>
      </c>
      <c r="D329" s="23">
        <f t="shared" si="30"/>
        <v>735.27381271825379</v>
      </c>
      <c r="E329" s="23">
        <f t="shared" si="31"/>
        <v>-109.27381271825379</v>
      </c>
      <c r="F329" s="23">
        <f t="shared" si="32"/>
        <v>109.27381271825379</v>
      </c>
      <c r="G329" s="5">
        <f t="shared" si="33"/>
        <v>23</v>
      </c>
      <c r="H329" s="5">
        <f t="shared" si="34"/>
        <v>-305</v>
      </c>
      <c r="I329" s="5">
        <f t="shared" si="35"/>
        <v>93025</v>
      </c>
      <c r="T329" s="5">
        <v>150</v>
      </c>
      <c r="U329" s="5">
        <v>1397</v>
      </c>
    </row>
    <row r="330" spans="1:21">
      <c r="A330" s="5">
        <v>329</v>
      </c>
      <c r="B330" s="5">
        <v>50</v>
      </c>
      <c r="C330" s="5">
        <v>528</v>
      </c>
      <c r="D330" s="23">
        <f t="shared" si="30"/>
        <v>681.16534771294425</v>
      </c>
      <c r="E330" s="23">
        <f t="shared" si="31"/>
        <v>-153.16534771294425</v>
      </c>
      <c r="F330" s="23">
        <f t="shared" si="32"/>
        <v>153.16534771294425</v>
      </c>
      <c r="G330" s="5">
        <f t="shared" si="33"/>
        <v>34</v>
      </c>
      <c r="H330" s="5">
        <f t="shared" si="34"/>
        <v>-295</v>
      </c>
      <c r="I330" s="5">
        <f t="shared" si="35"/>
        <v>87025</v>
      </c>
      <c r="T330" s="5">
        <v>152</v>
      </c>
      <c r="U330" s="5">
        <v>1073</v>
      </c>
    </row>
    <row r="331" spans="1:21">
      <c r="A331" s="5">
        <v>330</v>
      </c>
      <c r="B331" s="5">
        <v>64</v>
      </c>
      <c r="C331" s="5">
        <v>560</v>
      </c>
      <c r="D331" s="23">
        <f t="shared" si="30"/>
        <v>694.45514613530099</v>
      </c>
      <c r="E331" s="23">
        <f t="shared" si="31"/>
        <v>-134.45514613530099</v>
      </c>
      <c r="F331" s="23">
        <f t="shared" si="32"/>
        <v>134.45514613530099</v>
      </c>
      <c r="G331" s="5">
        <f t="shared" si="33"/>
        <v>26</v>
      </c>
      <c r="H331" s="5">
        <f t="shared" si="34"/>
        <v>-304</v>
      </c>
      <c r="I331" s="5">
        <f t="shared" si="35"/>
        <v>92416</v>
      </c>
      <c r="T331" s="5">
        <v>152</v>
      </c>
      <c r="U331" s="5">
        <v>648</v>
      </c>
    </row>
    <row r="332" spans="1:21">
      <c r="A332" s="5">
        <v>331</v>
      </c>
      <c r="B332" s="5">
        <v>55</v>
      </c>
      <c r="C332" s="5">
        <v>1599</v>
      </c>
      <c r="D332" s="23">
        <f t="shared" si="30"/>
        <v>685.9117042923574</v>
      </c>
      <c r="E332" s="23">
        <f t="shared" si="31"/>
        <v>913.0882957076426</v>
      </c>
      <c r="F332" s="23">
        <f t="shared" si="32"/>
        <v>913.0882957076426</v>
      </c>
      <c r="G332" s="5">
        <f t="shared" si="33"/>
        <v>154</v>
      </c>
      <c r="H332" s="5">
        <f t="shared" si="34"/>
        <v>-177</v>
      </c>
      <c r="I332" s="5">
        <f t="shared" si="35"/>
        <v>31329</v>
      </c>
      <c r="T332" s="5">
        <v>152</v>
      </c>
      <c r="U332" s="5">
        <v>1105</v>
      </c>
    </row>
    <row r="333" spans="1:21">
      <c r="A333" s="5">
        <v>332</v>
      </c>
      <c r="B333" s="5">
        <v>142</v>
      </c>
      <c r="C333" s="5">
        <v>594</v>
      </c>
      <c r="D333" s="23">
        <f t="shared" si="30"/>
        <v>768.49830877414558</v>
      </c>
      <c r="E333" s="23">
        <f t="shared" si="31"/>
        <v>-174.49830877414558</v>
      </c>
      <c r="F333" s="23">
        <f t="shared" si="32"/>
        <v>174.49830877414558</v>
      </c>
      <c r="G333" s="5">
        <f t="shared" si="33"/>
        <v>44</v>
      </c>
      <c r="H333" s="5">
        <f t="shared" si="34"/>
        <v>-288</v>
      </c>
      <c r="I333" s="5">
        <f t="shared" si="35"/>
        <v>82944</v>
      </c>
      <c r="T333" s="57">
        <v>153</v>
      </c>
      <c r="U333" s="57">
        <v>257</v>
      </c>
    </row>
    <row r="334" spans="1:21">
      <c r="A334" s="5">
        <v>333</v>
      </c>
      <c r="B334" s="5">
        <v>72</v>
      </c>
      <c r="C334" s="5">
        <v>479</v>
      </c>
      <c r="D334" s="23">
        <f t="shared" si="30"/>
        <v>702.049316662362</v>
      </c>
      <c r="E334" s="23">
        <f t="shared" si="31"/>
        <v>-223.049316662362</v>
      </c>
      <c r="F334" s="23">
        <f t="shared" si="32"/>
        <v>223.049316662362</v>
      </c>
      <c r="G334" s="5">
        <f t="shared" si="33"/>
        <v>69</v>
      </c>
      <c r="H334" s="5">
        <f t="shared" si="34"/>
        <v>-264</v>
      </c>
      <c r="I334" s="5">
        <f t="shared" si="35"/>
        <v>69696</v>
      </c>
      <c r="T334" s="57">
        <v>154</v>
      </c>
      <c r="U334" s="57">
        <v>430</v>
      </c>
    </row>
    <row r="335" spans="1:21">
      <c r="A335" s="5">
        <v>334</v>
      </c>
      <c r="B335" s="5">
        <v>79</v>
      </c>
      <c r="C335" s="5">
        <v>485</v>
      </c>
      <c r="D335" s="23">
        <f t="shared" si="30"/>
        <v>708.69421587354032</v>
      </c>
      <c r="E335" s="23">
        <f t="shared" si="31"/>
        <v>-223.69421587354032</v>
      </c>
      <c r="F335" s="23">
        <f t="shared" si="32"/>
        <v>223.69421587354032</v>
      </c>
      <c r="G335" s="5">
        <f t="shared" si="33"/>
        <v>69</v>
      </c>
      <c r="H335" s="5">
        <f t="shared" si="34"/>
        <v>-265</v>
      </c>
      <c r="I335" s="5">
        <f t="shared" si="35"/>
        <v>70225</v>
      </c>
      <c r="T335" s="57">
        <v>154</v>
      </c>
      <c r="U335" s="57">
        <v>930</v>
      </c>
    </row>
    <row r="336" spans="1:21">
      <c r="A336" s="5">
        <v>335</v>
      </c>
      <c r="B336" s="5">
        <v>244</v>
      </c>
      <c r="C336" s="5">
        <v>706</v>
      </c>
      <c r="D336" s="23">
        <f t="shared" si="30"/>
        <v>865.32398299417309</v>
      </c>
      <c r="E336" s="23">
        <f t="shared" si="31"/>
        <v>-159.32398299417309</v>
      </c>
      <c r="F336" s="23">
        <f t="shared" si="32"/>
        <v>159.32398299417309</v>
      </c>
      <c r="G336" s="5">
        <f t="shared" si="33"/>
        <v>34</v>
      </c>
      <c r="H336" s="5">
        <f t="shared" si="34"/>
        <v>-301</v>
      </c>
      <c r="I336" s="5">
        <f t="shared" si="35"/>
        <v>90601</v>
      </c>
      <c r="T336" s="57">
        <v>154</v>
      </c>
      <c r="U336" s="57">
        <v>683</v>
      </c>
    </row>
    <row r="337" spans="1:21">
      <c r="A337" s="5">
        <v>336</v>
      </c>
      <c r="B337" s="5">
        <v>307</v>
      </c>
      <c r="C337" s="5">
        <v>875</v>
      </c>
      <c r="D337" s="23">
        <f t="shared" si="30"/>
        <v>925.12807589477848</v>
      </c>
      <c r="E337" s="23">
        <f t="shared" si="31"/>
        <v>-50.128075894778476</v>
      </c>
      <c r="F337" s="23">
        <f t="shared" si="32"/>
        <v>50.128075894778476</v>
      </c>
      <c r="G337" s="5">
        <f t="shared" si="33"/>
        <v>8</v>
      </c>
      <c r="H337" s="5">
        <f t="shared" si="34"/>
        <v>-328</v>
      </c>
      <c r="I337" s="5">
        <f t="shared" si="35"/>
        <v>107584</v>
      </c>
      <c r="T337" s="57">
        <v>154</v>
      </c>
      <c r="U337" s="57">
        <v>2190</v>
      </c>
    </row>
    <row r="338" spans="1:21">
      <c r="A338" s="5">
        <v>337</v>
      </c>
      <c r="B338" s="5">
        <v>212</v>
      </c>
      <c r="C338" s="5">
        <v>569</v>
      </c>
      <c r="D338" s="23">
        <f t="shared" si="30"/>
        <v>834.94730088592928</v>
      </c>
      <c r="E338" s="23">
        <f t="shared" si="31"/>
        <v>-265.94730088592928</v>
      </c>
      <c r="F338" s="23">
        <f t="shared" si="32"/>
        <v>265.94730088592928</v>
      </c>
      <c r="G338" s="5">
        <f t="shared" si="33"/>
        <v>83</v>
      </c>
      <c r="H338" s="5">
        <f t="shared" si="34"/>
        <v>-254</v>
      </c>
      <c r="I338" s="5">
        <f t="shared" si="35"/>
        <v>64516</v>
      </c>
      <c r="T338" s="57">
        <v>155</v>
      </c>
      <c r="U338" s="57">
        <v>237</v>
      </c>
    </row>
    <row r="339" spans="1:21">
      <c r="A339" s="5">
        <v>338</v>
      </c>
      <c r="B339" s="5">
        <v>95</v>
      </c>
      <c r="C339" s="5">
        <v>415</v>
      </c>
      <c r="D339" s="23">
        <f t="shared" si="30"/>
        <v>723.88255692766234</v>
      </c>
      <c r="E339" s="23">
        <f t="shared" si="31"/>
        <v>-308.88255692766234</v>
      </c>
      <c r="F339" s="23">
        <f t="shared" si="32"/>
        <v>308.88255692766234</v>
      </c>
      <c r="G339" s="5">
        <f t="shared" si="33"/>
        <v>99</v>
      </c>
      <c r="H339" s="5">
        <f t="shared" si="34"/>
        <v>-239</v>
      </c>
      <c r="I339" s="5">
        <f t="shared" si="35"/>
        <v>57121</v>
      </c>
      <c r="T339" s="57">
        <v>155</v>
      </c>
      <c r="U339" s="57">
        <v>484</v>
      </c>
    </row>
    <row r="340" spans="1:21">
      <c r="A340" s="5">
        <v>339</v>
      </c>
      <c r="B340" s="5">
        <v>194</v>
      </c>
      <c r="C340" s="5">
        <v>625</v>
      </c>
      <c r="D340" s="23">
        <f t="shared" si="30"/>
        <v>817.86041720004198</v>
      </c>
      <c r="E340" s="23">
        <f t="shared" si="31"/>
        <v>-192.86041720004198</v>
      </c>
      <c r="F340" s="23">
        <f t="shared" si="32"/>
        <v>192.86041720004198</v>
      </c>
      <c r="G340" s="5">
        <f t="shared" si="33"/>
        <v>50</v>
      </c>
      <c r="H340" s="5">
        <f t="shared" si="34"/>
        <v>-289</v>
      </c>
      <c r="I340" s="5">
        <f t="shared" si="35"/>
        <v>83521</v>
      </c>
      <c r="T340" s="57">
        <v>155</v>
      </c>
      <c r="U340" s="57">
        <v>587</v>
      </c>
    </row>
    <row r="341" spans="1:21">
      <c r="A341" s="5">
        <v>340</v>
      </c>
      <c r="B341" s="5">
        <v>101</v>
      </c>
      <c r="C341" s="5">
        <v>432</v>
      </c>
      <c r="D341" s="23">
        <f t="shared" si="30"/>
        <v>729.57818482295806</v>
      </c>
      <c r="E341" s="23">
        <f t="shared" si="31"/>
        <v>-297.57818482295806</v>
      </c>
      <c r="F341" s="23">
        <f t="shared" si="32"/>
        <v>297.57818482295806</v>
      </c>
      <c r="G341" s="5">
        <f t="shared" si="33"/>
        <v>95</v>
      </c>
      <c r="H341" s="5">
        <f t="shared" si="34"/>
        <v>-245</v>
      </c>
      <c r="I341" s="5">
        <f t="shared" si="35"/>
        <v>60025</v>
      </c>
      <c r="T341" s="57">
        <v>156</v>
      </c>
      <c r="U341" s="57">
        <v>509</v>
      </c>
    </row>
    <row r="342" spans="1:21">
      <c r="A342" s="5">
        <v>341</v>
      </c>
      <c r="B342" s="5">
        <v>46</v>
      </c>
      <c r="C342" s="5">
        <v>322</v>
      </c>
      <c r="D342" s="23">
        <f t="shared" si="30"/>
        <v>677.36826244941381</v>
      </c>
      <c r="E342" s="23">
        <f t="shared" si="31"/>
        <v>-355.36826244941381</v>
      </c>
      <c r="F342" s="23">
        <f t="shared" si="32"/>
        <v>355.36826244941381</v>
      </c>
      <c r="G342" s="5">
        <f t="shared" si="33"/>
        <v>105</v>
      </c>
      <c r="H342" s="5">
        <f t="shared" si="34"/>
        <v>-236</v>
      </c>
      <c r="I342" s="5">
        <f t="shared" si="35"/>
        <v>55696</v>
      </c>
      <c r="T342" s="57">
        <v>159</v>
      </c>
      <c r="U342" s="57">
        <v>1029</v>
      </c>
    </row>
    <row r="343" spans="1:21">
      <c r="A343" s="5">
        <v>342</v>
      </c>
      <c r="B343" s="5">
        <v>156</v>
      </c>
      <c r="C343" s="5">
        <v>509</v>
      </c>
      <c r="D343" s="23">
        <f t="shared" si="30"/>
        <v>781.78810719650232</v>
      </c>
      <c r="E343" s="23">
        <f t="shared" si="31"/>
        <v>-272.78810719650232</v>
      </c>
      <c r="F343" s="23">
        <f t="shared" si="32"/>
        <v>272.78810719650232</v>
      </c>
      <c r="G343" s="5">
        <f t="shared" si="33"/>
        <v>84</v>
      </c>
      <c r="H343" s="5">
        <f t="shared" si="34"/>
        <v>-258</v>
      </c>
      <c r="I343" s="5">
        <f t="shared" si="35"/>
        <v>66564</v>
      </c>
      <c r="T343" s="57">
        <v>160</v>
      </c>
      <c r="U343" s="57">
        <v>1002</v>
      </c>
    </row>
    <row r="344" spans="1:21">
      <c r="A344" s="5">
        <v>343</v>
      </c>
      <c r="B344" s="5">
        <v>821</v>
      </c>
      <c r="C344" s="5">
        <v>1702</v>
      </c>
      <c r="D344" s="23">
        <f t="shared" si="30"/>
        <v>1413.0535322584467</v>
      </c>
      <c r="E344" s="23">
        <f t="shared" si="31"/>
        <v>288.94646774155331</v>
      </c>
      <c r="F344" s="23">
        <f t="shared" si="32"/>
        <v>288.94646774155331</v>
      </c>
      <c r="G344" s="5">
        <f t="shared" si="33"/>
        <v>90</v>
      </c>
      <c r="H344" s="5">
        <f t="shared" si="34"/>
        <v>-253</v>
      </c>
      <c r="I344" s="5">
        <f t="shared" si="35"/>
        <v>64009</v>
      </c>
      <c r="T344" s="57">
        <v>161</v>
      </c>
      <c r="U344" s="57">
        <v>1407</v>
      </c>
    </row>
    <row r="345" spans="1:21">
      <c r="A345" s="5">
        <v>344</v>
      </c>
      <c r="B345" s="5">
        <v>58</v>
      </c>
      <c r="C345" s="5">
        <v>356</v>
      </c>
      <c r="D345" s="23">
        <f t="shared" si="30"/>
        <v>688.75951824000526</v>
      </c>
      <c r="E345" s="23">
        <f t="shared" si="31"/>
        <v>-332.75951824000526</v>
      </c>
      <c r="F345" s="23">
        <f t="shared" si="32"/>
        <v>332.75951824000526</v>
      </c>
      <c r="G345" s="5">
        <f t="shared" si="33"/>
        <v>98</v>
      </c>
      <c r="H345" s="5">
        <f t="shared" si="34"/>
        <v>-246</v>
      </c>
      <c r="I345" s="5">
        <f t="shared" si="35"/>
        <v>60516</v>
      </c>
      <c r="T345" s="57">
        <v>161</v>
      </c>
      <c r="U345" s="57">
        <v>727</v>
      </c>
    </row>
    <row r="346" spans="1:21">
      <c r="A346" s="5">
        <v>345</v>
      </c>
      <c r="B346" s="5">
        <v>155</v>
      </c>
      <c r="C346" s="5">
        <v>484</v>
      </c>
      <c r="D346" s="23">
        <f t="shared" si="30"/>
        <v>780.83883588061974</v>
      </c>
      <c r="E346" s="23">
        <f t="shared" si="31"/>
        <v>-296.83883588061974</v>
      </c>
      <c r="F346" s="23">
        <f t="shared" si="32"/>
        <v>296.83883588061974</v>
      </c>
      <c r="G346" s="5">
        <f t="shared" si="33"/>
        <v>91</v>
      </c>
      <c r="H346" s="5">
        <f t="shared" si="34"/>
        <v>-254</v>
      </c>
      <c r="I346" s="5">
        <f t="shared" si="35"/>
        <v>64516</v>
      </c>
      <c r="T346" s="57">
        <v>162</v>
      </c>
      <c r="U346" s="57">
        <v>861</v>
      </c>
    </row>
    <row r="347" spans="1:21">
      <c r="A347" s="5">
        <v>346</v>
      </c>
      <c r="B347" s="5">
        <v>1639</v>
      </c>
      <c r="C347" s="5">
        <v>1637</v>
      </c>
      <c r="D347" s="23">
        <f t="shared" si="30"/>
        <v>2189.5574686504324</v>
      </c>
      <c r="E347" s="23">
        <f t="shared" si="31"/>
        <v>-552.55746865043238</v>
      </c>
      <c r="F347" s="23">
        <f t="shared" si="32"/>
        <v>552.55746865043238</v>
      </c>
      <c r="G347" s="5">
        <f t="shared" si="33"/>
        <v>124</v>
      </c>
      <c r="H347" s="5">
        <f t="shared" si="34"/>
        <v>-222</v>
      </c>
      <c r="I347" s="5">
        <f t="shared" si="35"/>
        <v>49284</v>
      </c>
      <c r="T347" s="57">
        <v>163</v>
      </c>
      <c r="U347" s="57">
        <v>4754</v>
      </c>
    </row>
    <row r="348" spans="1:21">
      <c r="A348" s="5">
        <v>347</v>
      </c>
      <c r="B348" s="5">
        <v>155</v>
      </c>
      <c r="C348" s="5">
        <v>587</v>
      </c>
      <c r="D348" s="23">
        <f t="shared" si="30"/>
        <v>780.83883588061974</v>
      </c>
      <c r="E348" s="23">
        <f t="shared" si="31"/>
        <v>-193.83883588061974</v>
      </c>
      <c r="F348" s="23">
        <f t="shared" si="32"/>
        <v>193.83883588061974</v>
      </c>
      <c r="G348" s="5">
        <f t="shared" si="33"/>
        <v>50</v>
      </c>
      <c r="H348" s="5">
        <f t="shared" si="34"/>
        <v>-297</v>
      </c>
      <c r="I348" s="5">
        <f t="shared" si="35"/>
        <v>88209</v>
      </c>
      <c r="T348" s="57">
        <v>163</v>
      </c>
      <c r="U348" s="57">
        <v>620</v>
      </c>
    </row>
    <row r="349" spans="1:21">
      <c r="A349" s="5">
        <v>348</v>
      </c>
      <c r="B349" s="5">
        <v>166</v>
      </c>
      <c r="C349" s="5">
        <v>555</v>
      </c>
      <c r="D349" s="23">
        <f t="shared" si="30"/>
        <v>791.28082035532861</v>
      </c>
      <c r="E349" s="23">
        <f t="shared" si="31"/>
        <v>-236.28082035532861</v>
      </c>
      <c r="F349" s="23">
        <f t="shared" si="32"/>
        <v>236.28082035532861</v>
      </c>
      <c r="G349" s="5">
        <f t="shared" si="33"/>
        <v>69</v>
      </c>
      <c r="H349" s="5">
        <f t="shared" si="34"/>
        <v>-279</v>
      </c>
      <c r="I349" s="5">
        <f t="shared" si="35"/>
        <v>77841</v>
      </c>
      <c r="T349" s="57">
        <v>164</v>
      </c>
      <c r="U349" s="57">
        <v>204</v>
      </c>
    </row>
    <row r="350" spans="1:21">
      <c r="A350" s="5">
        <v>349</v>
      </c>
      <c r="B350" s="5">
        <v>210</v>
      </c>
      <c r="C350" s="5">
        <v>1570</v>
      </c>
      <c r="D350" s="23">
        <f t="shared" si="30"/>
        <v>833.048758254164</v>
      </c>
      <c r="E350" s="23">
        <f t="shared" si="31"/>
        <v>736.951241745836</v>
      </c>
      <c r="F350" s="23">
        <f t="shared" si="32"/>
        <v>736.951241745836</v>
      </c>
      <c r="G350" s="5">
        <f t="shared" si="33"/>
        <v>134</v>
      </c>
      <c r="H350" s="5">
        <f t="shared" si="34"/>
        <v>-215</v>
      </c>
      <c r="I350" s="5">
        <f t="shared" si="35"/>
        <v>46225</v>
      </c>
      <c r="T350" s="57">
        <v>164</v>
      </c>
      <c r="U350" s="57">
        <v>631</v>
      </c>
    </row>
    <row r="351" spans="1:21">
      <c r="A351" s="5">
        <v>350</v>
      </c>
      <c r="B351" s="5">
        <v>400</v>
      </c>
      <c r="C351" s="5">
        <v>676</v>
      </c>
      <c r="D351" s="23">
        <f t="shared" si="30"/>
        <v>1013.4103082718623</v>
      </c>
      <c r="E351" s="23">
        <f t="shared" si="31"/>
        <v>-337.41030827186228</v>
      </c>
      <c r="F351" s="23">
        <f t="shared" si="32"/>
        <v>337.41030827186228</v>
      </c>
      <c r="G351" s="5">
        <f t="shared" si="33"/>
        <v>95</v>
      </c>
      <c r="H351" s="5">
        <f t="shared" si="34"/>
        <v>-255</v>
      </c>
      <c r="I351" s="5">
        <f t="shared" si="35"/>
        <v>65025</v>
      </c>
      <c r="T351" s="57">
        <v>165</v>
      </c>
      <c r="U351" s="57">
        <v>2584</v>
      </c>
    </row>
    <row r="352" spans="1:21">
      <c r="A352" s="5">
        <v>351</v>
      </c>
      <c r="B352" s="5">
        <v>98</v>
      </c>
      <c r="C352" s="5">
        <v>495</v>
      </c>
      <c r="D352" s="23">
        <f t="shared" si="30"/>
        <v>726.7303708753102</v>
      </c>
      <c r="E352" s="23">
        <f t="shared" si="31"/>
        <v>-231.7303708753102</v>
      </c>
      <c r="F352" s="23">
        <f t="shared" si="32"/>
        <v>231.7303708753102</v>
      </c>
      <c r="G352" s="5">
        <f t="shared" si="33"/>
        <v>66</v>
      </c>
      <c r="H352" s="5">
        <f t="shared" si="34"/>
        <v>-285</v>
      </c>
      <c r="I352" s="5">
        <f t="shared" si="35"/>
        <v>81225</v>
      </c>
      <c r="T352" s="57">
        <v>166</v>
      </c>
      <c r="U352" s="57">
        <v>370</v>
      </c>
    </row>
    <row r="353" spans="1:21">
      <c r="A353" s="5">
        <v>352</v>
      </c>
      <c r="B353" s="5">
        <v>138</v>
      </c>
      <c r="C353" s="5">
        <v>561</v>
      </c>
      <c r="D353" s="23">
        <f t="shared" si="30"/>
        <v>764.70122351061514</v>
      </c>
      <c r="E353" s="23">
        <f t="shared" si="31"/>
        <v>-203.70122351061514</v>
      </c>
      <c r="F353" s="23">
        <f t="shared" si="32"/>
        <v>203.70122351061514</v>
      </c>
      <c r="G353" s="5">
        <f t="shared" si="33"/>
        <v>58</v>
      </c>
      <c r="H353" s="5">
        <f t="shared" si="34"/>
        <v>-294</v>
      </c>
      <c r="I353" s="5">
        <f t="shared" si="35"/>
        <v>86436</v>
      </c>
      <c r="T353" s="57">
        <v>166</v>
      </c>
      <c r="U353" s="57">
        <v>555</v>
      </c>
    </row>
    <row r="354" spans="1:21">
      <c r="A354" s="5">
        <v>353</v>
      </c>
      <c r="B354" s="5">
        <v>148</v>
      </c>
      <c r="C354" s="5">
        <v>481</v>
      </c>
      <c r="D354" s="23">
        <f t="shared" si="30"/>
        <v>774.19393666944131</v>
      </c>
      <c r="E354" s="23">
        <f t="shared" si="31"/>
        <v>-293.19393666944131</v>
      </c>
      <c r="F354" s="23">
        <f t="shared" si="32"/>
        <v>293.19393666944131</v>
      </c>
      <c r="G354" s="5">
        <f t="shared" si="33"/>
        <v>86</v>
      </c>
      <c r="H354" s="5">
        <f t="shared" si="34"/>
        <v>-267</v>
      </c>
      <c r="I354" s="5">
        <f t="shared" si="35"/>
        <v>71289</v>
      </c>
      <c r="T354" s="57">
        <v>167</v>
      </c>
      <c r="U354" s="57">
        <v>597</v>
      </c>
    </row>
    <row r="355" spans="1:21">
      <c r="A355" s="5">
        <v>354</v>
      </c>
      <c r="B355" s="5">
        <v>267</v>
      </c>
      <c r="C355" s="5">
        <v>544</v>
      </c>
      <c r="D355" s="23">
        <f t="shared" si="30"/>
        <v>887.15722325947354</v>
      </c>
      <c r="E355" s="23">
        <f t="shared" si="31"/>
        <v>-343.15722325947354</v>
      </c>
      <c r="F355" s="23">
        <f t="shared" si="32"/>
        <v>343.15722325947354</v>
      </c>
      <c r="G355" s="5">
        <f t="shared" si="33"/>
        <v>92</v>
      </c>
      <c r="H355" s="5">
        <f t="shared" si="34"/>
        <v>-262</v>
      </c>
      <c r="I355" s="5">
        <f t="shared" si="35"/>
        <v>68644</v>
      </c>
      <c r="T355" s="57">
        <v>168</v>
      </c>
      <c r="U355" s="57">
        <v>1065</v>
      </c>
    </row>
    <row r="356" spans="1:21">
      <c r="A356" s="5">
        <v>355</v>
      </c>
      <c r="B356" s="5">
        <v>144</v>
      </c>
      <c r="C356" s="5">
        <v>492</v>
      </c>
      <c r="D356" s="23">
        <f t="shared" si="30"/>
        <v>770.39685140591087</v>
      </c>
      <c r="E356" s="23">
        <f t="shared" si="31"/>
        <v>-278.39685140591087</v>
      </c>
      <c r="F356" s="23">
        <f t="shared" si="32"/>
        <v>278.39685140591087</v>
      </c>
      <c r="G356" s="5">
        <f t="shared" si="33"/>
        <v>81</v>
      </c>
      <c r="H356" s="5">
        <f t="shared" si="34"/>
        <v>-274</v>
      </c>
      <c r="I356" s="5">
        <f t="shared" si="35"/>
        <v>75076</v>
      </c>
      <c r="T356" s="57">
        <v>172</v>
      </c>
      <c r="U356" s="57">
        <v>284</v>
      </c>
    </row>
    <row r="357" spans="1:21">
      <c r="A357" s="5">
        <v>356</v>
      </c>
      <c r="B357" s="5">
        <v>256</v>
      </c>
      <c r="C357" s="5">
        <v>631</v>
      </c>
      <c r="D357" s="23">
        <f t="shared" si="30"/>
        <v>876.71523878476467</v>
      </c>
      <c r="E357" s="23">
        <f t="shared" si="31"/>
        <v>-245.71523878476467</v>
      </c>
      <c r="F357" s="23">
        <f t="shared" si="32"/>
        <v>245.71523878476467</v>
      </c>
      <c r="G357" s="5">
        <f t="shared" si="33"/>
        <v>74</v>
      </c>
      <c r="H357" s="5">
        <f t="shared" si="34"/>
        <v>-282</v>
      </c>
      <c r="I357" s="5">
        <f t="shared" si="35"/>
        <v>79524</v>
      </c>
      <c r="T357" s="57">
        <v>172</v>
      </c>
      <c r="U357" s="57">
        <v>418</v>
      </c>
    </row>
    <row r="358" spans="1:21">
      <c r="A358" s="5">
        <v>357</v>
      </c>
      <c r="B358" s="5">
        <v>72</v>
      </c>
      <c r="C358" s="5">
        <v>539</v>
      </c>
      <c r="D358" s="23">
        <f t="shared" si="30"/>
        <v>702.049316662362</v>
      </c>
      <c r="E358" s="23">
        <f t="shared" si="31"/>
        <v>-163.049316662362</v>
      </c>
      <c r="F358" s="23">
        <f t="shared" si="32"/>
        <v>163.049316662362</v>
      </c>
      <c r="G358" s="5">
        <f t="shared" si="33"/>
        <v>35</v>
      </c>
      <c r="H358" s="5">
        <f t="shared" si="34"/>
        <v>-322</v>
      </c>
      <c r="I358" s="5">
        <f t="shared" si="35"/>
        <v>103684</v>
      </c>
      <c r="T358" s="57">
        <v>174</v>
      </c>
      <c r="U358" s="57">
        <v>3464</v>
      </c>
    </row>
    <row r="359" spans="1:21">
      <c r="A359" s="5">
        <v>358</v>
      </c>
      <c r="B359" s="5">
        <v>87</v>
      </c>
      <c r="C359" s="5">
        <v>406</v>
      </c>
      <c r="D359" s="23">
        <f t="shared" si="30"/>
        <v>716.28838640060133</v>
      </c>
      <c r="E359" s="23">
        <f t="shared" si="31"/>
        <v>-310.28838640060133</v>
      </c>
      <c r="F359" s="23">
        <f t="shared" si="32"/>
        <v>310.28838640060133</v>
      </c>
      <c r="G359" s="5">
        <f t="shared" si="33"/>
        <v>86</v>
      </c>
      <c r="H359" s="5">
        <f t="shared" si="34"/>
        <v>-272</v>
      </c>
      <c r="I359" s="5">
        <f t="shared" si="35"/>
        <v>73984</v>
      </c>
      <c r="T359" s="57">
        <v>176</v>
      </c>
      <c r="U359" s="57">
        <v>659</v>
      </c>
    </row>
    <row r="360" spans="1:21">
      <c r="A360" s="5">
        <v>359</v>
      </c>
      <c r="B360" s="5">
        <v>129</v>
      </c>
      <c r="C360" s="5">
        <v>861</v>
      </c>
      <c r="D360" s="23">
        <f t="shared" si="30"/>
        <v>756.15778166767154</v>
      </c>
      <c r="E360" s="23">
        <f t="shared" si="31"/>
        <v>104.84221833232846</v>
      </c>
      <c r="F360" s="23">
        <f t="shared" si="32"/>
        <v>104.84221833232846</v>
      </c>
      <c r="G360" s="5">
        <f t="shared" si="33"/>
        <v>18</v>
      </c>
      <c r="H360" s="5">
        <f t="shared" si="34"/>
        <v>-341</v>
      </c>
      <c r="I360" s="5">
        <f t="shared" si="35"/>
        <v>116281</v>
      </c>
      <c r="T360" s="57">
        <v>179</v>
      </c>
      <c r="U360" s="57">
        <v>654</v>
      </c>
    </row>
    <row r="361" spans="1:21">
      <c r="A361" s="5">
        <v>360</v>
      </c>
      <c r="B361" s="5">
        <v>179</v>
      </c>
      <c r="C361" s="5">
        <v>642</v>
      </c>
      <c r="D361" s="23">
        <f t="shared" si="30"/>
        <v>803.62134746180266</v>
      </c>
      <c r="E361" s="23">
        <f t="shared" si="31"/>
        <v>-161.62134746180266</v>
      </c>
      <c r="F361" s="23">
        <f t="shared" si="32"/>
        <v>161.62134746180266</v>
      </c>
      <c r="G361" s="5">
        <f t="shared" si="33"/>
        <v>33</v>
      </c>
      <c r="H361" s="5">
        <f t="shared" si="34"/>
        <v>-327</v>
      </c>
      <c r="I361" s="5">
        <f t="shared" si="35"/>
        <v>106929</v>
      </c>
      <c r="T361" s="57">
        <v>179</v>
      </c>
      <c r="U361" s="57">
        <v>424</v>
      </c>
    </row>
    <row r="362" spans="1:21">
      <c r="A362" s="5">
        <v>361</v>
      </c>
      <c r="B362" s="5">
        <v>194</v>
      </c>
      <c r="C362" s="5">
        <v>1485</v>
      </c>
      <c r="D362" s="23">
        <f t="shared" si="30"/>
        <v>817.86041720004198</v>
      </c>
      <c r="E362" s="23">
        <f t="shared" si="31"/>
        <v>667.13958279995802</v>
      </c>
      <c r="F362" s="23">
        <f t="shared" si="32"/>
        <v>667.13958279995802</v>
      </c>
      <c r="G362" s="5">
        <f t="shared" si="33"/>
        <v>122</v>
      </c>
      <c r="H362" s="5">
        <f t="shared" si="34"/>
        <v>-239</v>
      </c>
      <c r="I362" s="5">
        <f t="shared" si="35"/>
        <v>57121</v>
      </c>
      <c r="T362" s="57">
        <v>179</v>
      </c>
      <c r="U362" s="57">
        <v>431</v>
      </c>
    </row>
    <row r="363" spans="1:21">
      <c r="A363" s="5">
        <v>362</v>
      </c>
      <c r="B363" s="5">
        <v>124</v>
      </c>
      <c r="C363" s="5">
        <v>555</v>
      </c>
      <c r="D363" s="23">
        <f t="shared" si="30"/>
        <v>751.4114250882584</v>
      </c>
      <c r="E363" s="23">
        <f t="shared" si="31"/>
        <v>-196.4114250882584</v>
      </c>
      <c r="F363" s="23">
        <f t="shared" si="32"/>
        <v>196.4114250882584</v>
      </c>
      <c r="G363" s="5">
        <f t="shared" si="33"/>
        <v>49</v>
      </c>
      <c r="H363" s="5">
        <f t="shared" si="34"/>
        <v>-313</v>
      </c>
      <c r="I363" s="5">
        <f t="shared" si="35"/>
        <v>97969</v>
      </c>
      <c r="T363" s="57">
        <v>179</v>
      </c>
      <c r="U363" s="57">
        <v>642</v>
      </c>
    </row>
    <row r="364" spans="1:21">
      <c r="A364" s="5">
        <v>363</v>
      </c>
      <c r="B364" s="5">
        <v>304</v>
      </c>
      <c r="C364" s="5">
        <v>742</v>
      </c>
      <c r="D364" s="23">
        <f t="shared" si="30"/>
        <v>922.28026194713061</v>
      </c>
      <c r="E364" s="23">
        <f t="shared" si="31"/>
        <v>-180.28026194713061</v>
      </c>
      <c r="F364" s="23">
        <f t="shared" si="32"/>
        <v>180.28026194713061</v>
      </c>
      <c r="G364" s="5">
        <f t="shared" si="33"/>
        <v>42</v>
      </c>
      <c r="H364" s="5">
        <f t="shared" si="34"/>
        <v>-321</v>
      </c>
      <c r="I364" s="5">
        <f t="shared" si="35"/>
        <v>103041</v>
      </c>
      <c r="T364" s="57">
        <v>180</v>
      </c>
      <c r="U364" s="57">
        <v>672</v>
      </c>
    </row>
    <row r="365" spans="1:21">
      <c r="A365" s="5">
        <v>364</v>
      </c>
      <c r="B365" s="5">
        <v>138</v>
      </c>
      <c r="C365" s="5">
        <v>670</v>
      </c>
      <c r="D365" s="23">
        <f t="shared" si="30"/>
        <v>764.70122351061514</v>
      </c>
      <c r="E365" s="23">
        <f t="shared" si="31"/>
        <v>-94.701223510615137</v>
      </c>
      <c r="F365" s="23">
        <f t="shared" si="32"/>
        <v>94.701223510615137</v>
      </c>
      <c r="G365" s="5">
        <f t="shared" si="33"/>
        <v>13</v>
      </c>
      <c r="H365" s="5">
        <f t="shared" si="34"/>
        <v>-351</v>
      </c>
      <c r="I365" s="5">
        <f t="shared" si="35"/>
        <v>123201</v>
      </c>
      <c r="T365" s="57">
        <v>181</v>
      </c>
      <c r="U365" s="57">
        <v>330</v>
      </c>
    </row>
    <row r="366" spans="1:21">
      <c r="A366" s="5">
        <v>365</v>
      </c>
      <c r="B366" s="5">
        <v>41</v>
      </c>
      <c r="C366" s="5">
        <v>547</v>
      </c>
      <c r="D366" s="23">
        <f t="shared" si="30"/>
        <v>672.62190587000066</v>
      </c>
      <c r="E366" s="23">
        <f t="shared" si="31"/>
        <v>-125.62190587000066</v>
      </c>
      <c r="F366" s="23">
        <f t="shared" si="32"/>
        <v>125.62190587000066</v>
      </c>
      <c r="G366" s="5">
        <f t="shared" si="33"/>
        <v>21</v>
      </c>
      <c r="H366" s="5">
        <f t="shared" si="34"/>
        <v>-344</v>
      </c>
      <c r="I366" s="5">
        <f t="shared" si="35"/>
        <v>118336</v>
      </c>
      <c r="T366" s="57">
        <v>185</v>
      </c>
      <c r="U366" s="57">
        <v>1111</v>
      </c>
    </row>
    <row r="367" spans="1:21">
      <c r="A367" s="5">
        <v>366</v>
      </c>
      <c r="B367" s="5">
        <v>163</v>
      </c>
      <c r="C367" s="5">
        <v>620</v>
      </c>
      <c r="D367" s="23">
        <f t="shared" si="30"/>
        <v>788.43300640768075</v>
      </c>
      <c r="E367" s="23">
        <f t="shared" si="31"/>
        <v>-168.43300640768075</v>
      </c>
      <c r="F367" s="23">
        <f t="shared" si="32"/>
        <v>168.43300640768075</v>
      </c>
      <c r="G367" s="5">
        <f t="shared" si="33"/>
        <v>33</v>
      </c>
      <c r="H367" s="5">
        <f t="shared" si="34"/>
        <v>-333</v>
      </c>
      <c r="I367" s="5">
        <f t="shared" si="35"/>
        <v>110889</v>
      </c>
      <c r="T367" s="57">
        <v>186</v>
      </c>
      <c r="U367" s="57">
        <v>2654</v>
      </c>
    </row>
    <row r="368" spans="1:21">
      <c r="A368" s="5">
        <v>367</v>
      </c>
      <c r="B368" s="5">
        <v>407</v>
      </c>
      <c r="C368" s="5">
        <v>1242</v>
      </c>
      <c r="D368" s="23">
        <f t="shared" si="30"/>
        <v>1020.0552074830407</v>
      </c>
      <c r="E368" s="23">
        <f t="shared" si="31"/>
        <v>221.9447925169593</v>
      </c>
      <c r="F368" s="23">
        <f t="shared" si="32"/>
        <v>221.9447925169593</v>
      </c>
      <c r="G368" s="5">
        <f t="shared" si="33"/>
        <v>55</v>
      </c>
      <c r="H368" s="5">
        <f t="shared" si="34"/>
        <v>-312</v>
      </c>
      <c r="I368" s="5">
        <f t="shared" si="35"/>
        <v>97344</v>
      </c>
      <c r="T368" s="57">
        <v>186</v>
      </c>
      <c r="U368" s="57">
        <v>1426</v>
      </c>
    </row>
    <row r="369" spans="1:21">
      <c r="A369" s="5">
        <v>368</v>
      </c>
      <c r="B369" s="5">
        <v>447</v>
      </c>
      <c r="C369" s="5">
        <v>2567</v>
      </c>
      <c r="D369" s="23">
        <f t="shared" si="30"/>
        <v>1058.0260601183456</v>
      </c>
      <c r="E369" s="23">
        <f t="shared" si="31"/>
        <v>1508.9739398816544</v>
      </c>
      <c r="F369" s="23">
        <f t="shared" si="32"/>
        <v>1508.9739398816544</v>
      </c>
      <c r="G369" s="5">
        <f t="shared" si="33"/>
        <v>126</v>
      </c>
      <c r="H369" s="5">
        <f t="shared" si="34"/>
        <v>-242</v>
      </c>
      <c r="I369" s="5">
        <f t="shared" si="35"/>
        <v>58564</v>
      </c>
      <c r="T369" s="57">
        <v>186</v>
      </c>
      <c r="U369" s="57">
        <v>1408</v>
      </c>
    </row>
    <row r="370" spans="1:21">
      <c r="A370" s="5">
        <v>369</v>
      </c>
      <c r="B370" s="5">
        <v>38</v>
      </c>
      <c r="C370" s="5">
        <v>325</v>
      </c>
      <c r="D370" s="23">
        <f t="shared" si="30"/>
        <v>669.7740919223528</v>
      </c>
      <c r="E370" s="23">
        <f t="shared" si="31"/>
        <v>-344.7740919223528</v>
      </c>
      <c r="F370" s="23">
        <f t="shared" si="32"/>
        <v>344.7740919223528</v>
      </c>
      <c r="G370" s="5">
        <f t="shared" si="33"/>
        <v>80</v>
      </c>
      <c r="H370" s="5">
        <f t="shared" si="34"/>
        <v>-289</v>
      </c>
      <c r="I370" s="5">
        <f t="shared" si="35"/>
        <v>83521</v>
      </c>
      <c r="T370" s="57">
        <v>187</v>
      </c>
      <c r="U370" s="57">
        <v>366</v>
      </c>
    </row>
    <row r="371" spans="1:21">
      <c r="A371" s="5">
        <v>370</v>
      </c>
      <c r="B371" s="5">
        <v>93</v>
      </c>
      <c r="C371" s="5">
        <v>916</v>
      </c>
      <c r="D371" s="23">
        <f t="shared" si="30"/>
        <v>721.98401429589705</v>
      </c>
      <c r="E371" s="23">
        <f t="shared" si="31"/>
        <v>194.01598570410295</v>
      </c>
      <c r="F371" s="23">
        <f t="shared" si="32"/>
        <v>194.01598570410295</v>
      </c>
      <c r="G371" s="5">
        <f t="shared" si="33"/>
        <v>43</v>
      </c>
      <c r="H371" s="5">
        <f t="shared" si="34"/>
        <v>-327</v>
      </c>
      <c r="I371" s="5">
        <f t="shared" si="35"/>
        <v>106929</v>
      </c>
      <c r="T371" s="57">
        <v>187</v>
      </c>
      <c r="U371" s="57">
        <v>509</v>
      </c>
    </row>
    <row r="372" spans="1:21">
      <c r="A372" s="5">
        <v>371</v>
      </c>
      <c r="B372" s="5">
        <v>59</v>
      </c>
      <c r="C372" s="5">
        <v>639</v>
      </c>
      <c r="D372" s="23">
        <f t="shared" si="30"/>
        <v>689.70878955588785</v>
      </c>
      <c r="E372" s="23">
        <f t="shared" si="31"/>
        <v>-50.708789555887847</v>
      </c>
      <c r="F372" s="23">
        <f t="shared" si="32"/>
        <v>50.708789555887847</v>
      </c>
      <c r="G372" s="5">
        <f t="shared" si="33"/>
        <v>8</v>
      </c>
      <c r="H372" s="5">
        <f t="shared" si="34"/>
        <v>-363</v>
      </c>
      <c r="I372" s="5">
        <f t="shared" si="35"/>
        <v>131769</v>
      </c>
      <c r="T372" s="57">
        <v>187</v>
      </c>
      <c r="U372" s="57">
        <v>2833</v>
      </c>
    </row>
    <row r="373" spans="1:21">
      <c r="A373" s="5">
        <v>372</v>
      </c>
      <c r="B373" s="5">
        <v>286</v>
      </c>
      <c r="C373" s="5">
        <v>623</v>
      </c>
      <c r="D373" s="23">
        <f t="shared" si="30"/>
        <v>905.19337826124331</v>
      </c>
      <c r="E373" s="23">
        <f t="shared" si="31"/>
        <v>-282.19337826124331</v>
      </c>
      <c r="F373" s="23">
        <f t="shared" si="32"/>
        <v>282.19337826124331</v>
      </c>
      <c r="G373" s="5">
        <f t="shared" si="33"/>
        <v>70</v>
      </c>
      <c r="H373" s="5">
        <f t="shared" si="34"/>
        <v>-302</v>
      </c>
      <c r="I373" s="5">
        <f t="shared" si="35"/>
        <v>91204</v>
      </c>
      <c r="T373" s="57">
        <v>188</v>
      </c>
      <c r="U373" s="57">
        <v>430</v>
      </c>
    </row>
    <row r="374" spans="1:21">
      <c r="A374" s="5">
        <v>373</v>
      </c>
      <c r="B374" s="5">
        <v>66</v>
      </c>
      <c r="C374" s="5">
        <v>526</v>
      </c>
      <c r="D374" s="23">
        <f t="shared" si="30"/>
        <v>696.35368876706627</v>
      </c>
      <c r="E374" s="23">
        <f t="shared" si="31"/>
        <v>-170.35368876706627</v>
      </c>
      <c r="F374" s="23">
        <f t="shared" si="32"/>
        <v>170.35368876706627</v>
      </c>
      <c r="G374" s="5">
        <f t="shared" si="33"/>
        <v>34</v>
      </c>
      <c r="H374" s="5">
        <f t="shared" si="34"/>
        <v>-339</v>
      </c>
      <c r="I374" s="5">
        <f t="shared" si="35"/>
        <v>114921</v>
      </c>
      <c r="T374" s="57">
        <v>188</v>
      </c>
      <c r="U374" s="57">
        <v>342</v>
      </c>
    </row>
    <row r="375" spans="1:21">
      <c r="A375" s="5">
        <v>374</v>
      </c>
      <c r="B375" s="5">
        <v>236</v>
      </c>
      <c r="C375" s="5">
        <v>713</v>
      </c>
      <c r="D375" s="23">
        <f t="shared" si="30"/>
        <v>857.7298124671122</v>
      </c>
      <c r="E375" s="23">
        <f t="shared" si="31"/>
        <v>-144.7298124671122</v>
      </c>
      <c r="F375" s="23">
        <f t="shared" si="32"/>
        <v>144.7298124671122</v>
      </c>
      <c r="G375" s="5">
        <f t="shared" si="33"/>
        <v>23</v>
      </c>
      <c r="H375" s="5">
        <f t="shared" si="34"/>
        <v>-351</v>
      </c>
      <c r="I375" s="5">
        <f t="shared" si="35"/>
        <v>123201</v>
      </c>
      <c r="T375" s="57">
        <v>189</v>
      </c>
      <c r="U375" s="57">
        <v>282</v>
      </c>
    </row>
    <row r="376" spans="1:21">
      <c r="A376" s="5">
        <v>375</v>
      </c>
      <c r="B376" s="5">
        <v>152</v>
      </c>
      <c r="C376" s="5">
        <v>1105</v>
      </c>
      <c r="D376" s="23">
        <f t="shared" si="30"/>
        <v>777.99102193297188</v>
      </c>
      <c r="E376" s="23">
        <f t="shared" si="31"/>
        <v>327.00897806702812</v>
      </c>
      <c r="F376" s="23">
        <f t="shared" si="32"/>
        <v>327.00897806702812</v>
      </c>
      <c r="G376" s="5">
        <f t="shared" si="33"/>
        <v>74</v>
      </c>
      <c r="H376" s="5">
        <f t="shared" si="34"/>
        <v>-301</v>
      </c>
      <c r="I376" s="5">
        <f t="shared" si="35"/>
        <v>90601</v>
      </c>
      <c r="T376" s="57">
        <v>190</v>
      </c>
      <c r="U376" s="57">
        <v>306</v>
      </c>
    </row>
    <row r="377" spans="1:21">
      <c r="A377" s="5">
        <v>376</v>
      </c>
      <c r="B377" s="5">
        <v>1998</v>
      </c>
      <c r="C377" s="5">
        <v>2254</v>
      </c>
      <c r="D377" s="23">
        <f t="shared" si="30"/>
        <v>2530.3458710522937</v>
      </c>
      <c r="E377" s="23">
        <f t="shared" si="31"/>
        <v>-276.34587105229366</v>
      </c>
      <c r="F377" s="23">
        <f t="shared" si="32"/>
        <v>276.34587105229366</v>
      </c>
      <c r="G377" s="5">
        <f t="shared" si="33"/>
        <v>66</v>
      </c>
      <c r="H377" s="5">
        <f t="shared" si="34"/>
        <v>-310</v>
      </c>
      <c r="I377" s="5">
        <f t="shared" si="35"/>
        <v>96100</v>
      </c>
      <c r="T377" s="57">
        <v>193</v>
      </c>
      <c r="U377" s="57">
        <v>1032</v>
      </c>
    </row>
    <row r="378" spans="1:21">
      <c r="A378" s="5">
        <v>377</v>
      </c>
      <c r="B378" s="5">
        <v>186</v>
      </c>
      <c r="C378" s="5">
        <v>1408</v>
      </c>
      <c r="D378" s="23">
        <f t="shared" si="30"/>
        <v>810.26624667298097</v>
      </c>
      <c r="E378" s="23">
        <f t="shared" si="31"/>
        <v>597.73375332701903</v>
      </c>
      <c r="F378" s="23">
        <f t="shared" si="32"/>
        <v>597.73375332701903</v>
      </c>
      <c r="G378" s="5">
        <f t="shared" si="33"/>
        <v>102</v>
      </c>
      <c r="H378" s="5">
        <f t="shared" si="34"/>
        <v>-275</v>
      </c>
      <c r="I378" s="5">
        <f t="shared" si="35"/>
        <v>75625</v>
      </c>
      <c r="T378" s="57">
        <v>193</v>
      </c>
      <c r="U378" s="57">
        <v>1175</v>
      </c>
    </row>
    <row r="379" spans="1:21">
      <c r="A379" s="5">
        <v>378</v>
      </c>
      <c r="B379" s="5">
        <v>235</v>
      </c>
      <c r="C379" s="5">
        <v>838</v>
      </c>
      <c r="D379" s="23">
        <f t="shared" si="30"/>
        <v>856.7805411512295</v>
      </c>
      <c r="E379" s="23">
        <f t="shared" si="31"/>
        <v>-18.7805411512295</v>
      </c>
      <c r="F379" s="23">
        <f t="shared" si="32"/>
        <v>18.7805411512295</v>
      </c>
      <c r="G379" s="5">
        <f t="shared" si="33"/>
        <v>5</v>
      </c>
      <c r="H379" s="5">
        <f t="shared" si="34"/>
        <v>-373</v>
      </c>
      <c r="I379" s="5">
        <f t="shared" si="35"/>
        <v>139129</v>
      </c>
      <c r="T379" s="57">
        <v>194</v>
      </c>
      <c r="U379" s="57">
        <v>740</v>
      </c>
    </row>
    <row r="380" spans="1:21">
      <c r="A380" s="5">
        <v>379</v>
      </c>
      <c r="B380" s="5">
        <v>64</v>
      </c>
      <c r="C380" s="5">
        <v>684</v>
      </c>
      <c r="D380" s="23">
        <f t="shared" si="30"/>
        <v>694.45514613530099</v>
      </c>
      <c r="E380" s="23">
        <f t="shared" si="31"/>
        <v>-10.455146135300993</v>
      </c>
      <c r="F380" s="23">
        <f t="shared" si="32"/>
        <v>10.455146135300993</v>
      </c>
      <c r="G380" s="5">
        <f t="shared" si="33"/>
        <v>4</v>
      </c>
      <c r="H380" s="5">
        <f t="shared" si="34"/>
        <v>-375</v>
      </c>
      <c r="I380" s="5">
        <f t="shared" si="35"/>
        <v>140625</v>
      </c>
      <c r="T380" s="57">
        <v>194</v>
      </c>
      <c r="U380" s="57">
        <v>625</v>
      </c>
    </row>
    <row r="381" spans="1:21">
      <c r="A381" s="5">
        <v>380</v>
      </c>
      <c r="B381" s="5">
        <v>92</v>
      </c>
      <c r="C381" s="5">
        <v>614</v>
      </c>
      <c r="D381" s="23">
        <f t="shared" si="30"/>
        <v>721.03474298001447</v>
      </c>
      <c r="E381" s="23">
        <f t="shared" si="31"/>
        <v>-107.03474298001447</v>
      </c>
      <c r="F381" s="23">
        <f t="shared" si="32"/>
        <v>107.03474298001447</v>
      </c>
      <c r="G381" s="5">
        <f t="shared" si="33"/>
        <v>15</v>
      </c>
      <c r="H381" s="5">
        <f t="shared" si="34"/>
        <v>-365</v>
      </c>
      <c r="I381" s="5">
        <f t="shared" si="35"/>
        <v>133225</v>
      </c>
      <c r="T381" s="57">
        <v>194</v>
      </c>
      <c r="U381" s="57">
        <v>1485</v>
      </c>
    </row>
    <row r="382" spans="1:21">
      <c r="A382" s="5">
        <v>381</v>
      </c>
      <c r="B382" s="5">
        <v>53</v>
      </c>
      <c r="C382" s="5">
        <v>642</v>
      </c>
      <c r="D382" s="23">
        <f t="shared" si="30"/>
        <v>684.01316166059212</v>
      </c>
      <c r="E382" s="23">
        <f t="shared" si="31"/>
        <v>-42.013161660592118</v>
      </c>
      <c r="F382" s="23">
        <f t="shared" si="32"/>
        <v>42.013161660592118</v>
      </c>
      <c r="G382" s="5">
        <f t="shared" si="33"/>
        <v>5</v>
      </c>
      <c r="H382" s="5">
        <f t="shared" si="34"/>
        <v>-376</v>
      </c>
      <c r="I382" s="5">
        <f t="shared" si="35"/>
        <v>141376</v>
      </c>
      <c r="T382" s="57">
        <v>197</v>
      </c>
      <c r="U382" s="57">
        <v>1229</v>
      </c>
    </row>
    <row r="383" spans="1:21">
      <c r="A383" s="5">
        <v>382</v>
      </c>
      <c r="B383" s="5">
        <v>140</v>
      </c>
      <c r="C383" s="5">
        <v>575</v>
      </c>
      <c r="D383" s="23">
        <f t="shared" si="30"/>
        <v>766.5997661423803</v>
      </c>
      <c r="E383" s="23">
        <f t="shared" si="31"/>
        <v>-191.5997661423803</v>
      </c>
      <c r="F383" s="23">
        <f t="shared" si="32"/>
        <v>191.5997661423803</v>
      </c>
      <c r="G383" s="5">
        <f t="shared" si="33"/>
        <v>35</v>
      </c>
      <c r="H383" s="5">
        <f t="shared" si="34"/>
        <v>-347</v>
      </c>
      <c r="I383" s="5">
        <f t="shared" si="35"/>
        <v>120409</v>
      </c>
      <c r="T383" s="57">
        <v>197</v>
      </c>
      <c r="U383" s="57">
        <v>11328</v>
      </c>
    </row>
    <row r="384" spans="1:21">
      <c r="A384" s="5">
        <v>383</v>
      </c>
      <c r="B384" s="5">
        <v>48</v>
      </c>
      <c r="C384" s="5">
        <v>597</v>
      </c>
      <c r="D384" s="23">
        <f t="shared" si="30"/>
        <v>679.26680508117909</v>
      </c>
      <c r="E384" s="23">
        <f t="shared" si="31"/>
        <v>-82.266805081179086</v>
      </c>
      <c r="F384" s="23">
        <f t="shared" si="32"/>
        <v>82.266805081179086</v>
      </c>
      <c r="G384" s="5">
        <f t="shared" si="33"/>
        <v>7</v>
      </c>
      <c r="H384" s="5">
        <f t="shared" si="34"/>
        <v>-376</v>
      </c>
      <c r="I384" s="5">
        <f t="shared" si="35"/>
        <v>141376</v>
      </c>
      <c r="T384" s="57">
        <v>198</v>
      </c>
      <c r="U384" s="57">
        <v>345</v>
      </c>
    </row>
    <row r="385" spans="1:21">
      <c r="A385" s="5">
        <v>384</v>
      </c>
      <c r="B385" s="5">
        <v>112</v>
      </c>
      <c r="C385" s="5">
        <v>633</v>
      </c>
      <c r="D385" s="23">
        <f t="shared" si="30"/>
        <v>740.02016929766694</v>
      </c>
      <c r="E385" s="23">
        <f t="shared" si="31"/>
        <v>-107.02016929766694</v>
      </c>
      <c r="F385" s="23">
        <f t="shared" si="32"/>
        <v>107.02016929766694</v>
      </c>
      <c r="G385" s="5">
        <f t="shared" si="33"/>
        <v>12</v>
      </c>
      <c r="H385" s="5">
        <f t="shared" si="34"/>
        <v>-372</v>
      </c>
      <c r="I385" s="5">
        <f t="shared" si="35"/>
        <v>138384</v>
      </c>
      <c r="T385" s="57">
        <v>198</v>
      </c>
      <c r="U385" s="57">
        <v>1288</v>
      </c>
    </row>
    <row r="386" spans="1:21">
      <c r="A386" s="5">
        <v>385</v>
      </c>
      <c r="B386" s="5">
        <v>35</v>
      </c>
      <c r="C386" s="5">
        <v>497</v>
      </c>
      <c r="D386" s="23">
        <f t="shared" si="30"/>
        <v>666.92627797470493</v>
      </c>
      <c r="E386" s="23">
        <f t="shared" si="31"/>
        <v>-169.92627797470493</v>
      </c>
      <c r="F386" s="23">
        <f t="shared" si="32"/>
        <v>169.92627797470493</v>
      </c>
      <c r="G386" s="5">
        <f t="shared" si="33"/>
        <v>26</v>
      </c>
      <c r="H386" s="5">
        <f t="shared" si="34"/>
        <v>-359</v>
      </c>
      <c r="I386" s="5">
        <f t="shared" si="35"/>
        <v>128881</v>
      </c>
      <c r="T386" s="57">
        <v>199</v>
      </c>
      <c r="U386" s="57">
        <v>918</v>
      </c>
    </row>
    <row r="387" spans="1:21">
      <c r="A387" s="5">
        <v>386</v>
      </c>
      <c r="B387" s="5">
        <v>37</v>
      </c>
      <c r="C387" s="5">
        <v>565</v>
      </c>
      <c r="D387" s="23">
        <f t="shared" ref="D387:D450" si="36">$L$3+$K$3*B387</f>
        <v>668.82482060647021</v>
      </c>
      <c r="E387" s="23">
        <f t="shared" ref="E387:E450" si="37">C387-D387</f>
        <v>-103.82482060647021</v>
      </c>
      <c r="F387" s="23">
        <f t="shared" ref="F387:F450" si="38">ABS(E387)</f>
        <v>103.82482060647021</v>
      </c>
      <c r="G387" s="5">
        <f t="shared" ref="G387:G450" si="39">RANK(F387,F387:F882,1)</f>
        <v>11</v>
      </c>
      <c r="H387" s="5">
        <f t="shared" ref="H387:H450" si="40">G387-A387</f>
        <v>-375</v>
      </c>
      <c r="I387" s="5">
        <f t="shared" ref="I387:I450" si="41">H387^2</f>
        <v>140625</v>
      </c>
      <c r="T387" s="57">
        <v>200</v>
      </c>
      <c r="U387" s="57">
        <v>1071</v>
      </c>
    </row>
    <row r="388" spans="1:21">
      <c r="A388" s="5">
        <v>387</v>
      </c>
      <c r="B388" s="5">
        <v>48</v>
      </c>
      <c r="C388" s="5">
        <v>495</v>
      </c>
      <c r="D388" s="23">
        <f t="shared" si="36"/>
        <v>679.26680508117909</v>
      </c>
      <c r="E388" s="23">
        <f t="shared" si="37"/>
        <v>-184.26680508117909</v>
      </c>
      <c r="F388" s="23">
        <f t="shared" si="38"/>
        <v>184.26680508117909</v>
      </c>
      <c r="G388" s="5">
        <f t="shared" si="39"/>
        <v>30</v>
      </c>
      <c r="H388" s="5">
        <f t="shared" si="40"/>
        <v>-357</v>
      </c>
      <c r="I388" s="5">
        <f t="shared" si="41"/>
        <v>127449</v>
      </c>
      <c r="T388" s="57">
        <v>202</v>
      </c>
      <c r="U388" s="57">
        <v>181</v>
      </c>
    </row>
    <row r="389" spans="1:21">
      <c r="A389" s="5">
        <v>388</v>
      </c>
      <c r="B389" s="5">
        <v>766</v>
      </c>
      <c r="C389" s="5">
        <v>1367</v>
      </c>
      <c r="D389" s="23">
        <f t="shared" si="36"/>
        <v>1360.8436098849024</v>
      </c>
      <c r="E389" s="23">
        <f t="shared" si="37"/>
        <v>6.1563901150975653</v>
      </c>
      <c r="F389" s="23">
        <f t="shared" si="38"/>
        <v>6.1563901150975653</v>
      </c>
      <c r="G389" s="5">
        <f t="shared" si="39"/>
        <v>2</v>
      </c>
      <c r="H389" s="5">
        <f t="shared" si="40"/>
        <v>-386</v>
      </c>
      <c r="I389" s="5">
        <f t="shared" si="41"/>
        <v>148996</v>
      </c>
      <c r="T389" s="57">
        <v>202</v>
      </c>
      <c r="U389" s="57">
        <v>947</v>
      </c>
    </row>
    <row r="390" spans="1:21">
      <c r="A390" s="5">
        <v>389</v>
      </c>
      <c r="B390" s="5">
        <v>96</v>
      </c>
      <c r="C390" s="5">
        <v>642</v>
      </c>
      <c r="D390" s="23">
        <f t="shared" si="36"/>
        <v>724.83182824354492</v>
      </c>
      <c r="E390" s="23">
        <f t="shared" si="37"/>
        <v>-82.831828243544919</v>
      </c>
      <c r="F390" s="23">
        <f t="shared" si="38"/>
        <v>82.831828243544919</v>
      </c>
      <c r="G390" s="5">
        <f t="shared" si="39"/>
        <v>6</v>
      </c>
      <c r="H390" s="5">
        <f t="shared" si="40"/>
        <v>-383</v>
      </c>
      <c r="I390" s="5">
        <f t="shared" si="41"/>
        <v>146689</v>
      </c>
      <c r="T390" s="57">
        <v>204</v>
      </c>
      <c r="U390" s="57">
        <v>446</v>
      </c>
    </row>
    <row r="391" spans="1:21">
      <c r="A391" s="5">
        <v>390</v>
      </c>
      <c r="B391" s="5">
        <v>57</v>
      </c>
      <c r="C391" s="5">
        <v>483</v>
      </c>
      <c r="D391" s="23">
        <f t="shared" si="36"/>
        <v>687.81024692412268</v>
      </c>
      <c r="E391" s="23">
        <f t="shared" si="37"/>
        <v>-204.81024692412268</v>
      </c>
      <c r="F391" s="23">
        <f t="shared" si="38"/>
        <v>204.81024692412268</v>
      </c>
      <c r="G391" s="5">
        <f t="shared" si="39"/>
        <v>35</v>
      </c>
      <c r="H391" s="5">
        <f t="shared" si="40"/>
        <v>-355</v>
      </c>
      <c r="I391" s="5">
        <f t="shared" si="41"/>
        <v>126025</v>
      </c>
      <c r="T391" s="57">
        <v>204</v>
      </c>
      <c r="U391" s="57">
        <v>1643</v>
      </c>
    </row>
    <row r="392" spans="1:21">
      <c r="A392" s="5">
        <v>391</v>
      </c>
      <c r="B392" s="5">
        <v>114</v>
      </c>
      <c r="C392" s="5">
        <v>542</v>
      </c>
      <c r="D392" s="23">
        <f t="shared" si="36"/>
        <v>741.91871192943222</v>
      </c>
      <c r="E392" s="23">
        <f t="shared" si="37"/>
        <v>-199.91871192943222</v>
      </c>
      <c r="F392" s="23">
        <f t="shared" si="38"/>
        <v>199.91871192943222</v>
      </c>
      <c r="G392" s="5">
        <f t="shared" si="39"/>
        <v>31</v>
      </c>
      <c r="H392" s="5">
        <f t="shared" si="40"/>
        <v>-360</v>
      </c>
      <c r="I392" s="5">
        <f t="shared" si="41"/>
        <v>129600</v>
      </c>
      <c r="T392" s="57">
        <v>208</v>
      </c>
      <c r="U392" s="57">
        <v>725</v>
      </c>
    </row>
    <row r="393" spans="1:21">
      <c r="A393" s="5">
        <v>392</v>
      </c>
      <c r="B393" s="5">
        <v>51</v>
      </c>
      <c r="C393" s="5">
        <v>482</v>
      </c>
      <c r="D393" s="23">
        <f t="shared" si="36"/>
        <v>682.11461902882695</v>
      </c>
      <c r="E393" s="23">
        <f t="shared" si="37"/>
        <v>-200.11461902882695</v>
      </c>
      <c r="F393" s="23">
        <f t="shared" si="38"/>
        <v>200.11461902882695</v>
      </c>
      <c r="G393" s="5">
        <f t="shared" si="39"/>
        <v>31</v>
      </c>
      <c r="H393" s="5">
        <f t="shared" si="40"/>
        <v>-361</v>
      </c>
      <c r="I393" s="5">
        <f t="shared" si="41"/>
        <v>130321</v>
      </c>
      <c r="T393" s="57">
        <v>210</v>
      </c>
      <c r="U393" s="57">
        <v>1570</v>
      </c>
    </row>
    <row r="394" spans="1:21">
      <c r="A394" s="5">
        <v>393</v>
      </c>
      <c r="B394" s="5">
        <v>87</v>
      </c>
      <c r="C394" s="5">
        <v>458</v>
      </c>
      <c r="D394" s="23">
        <f t="shared" si="36"/>
        <v>716.28838640060133</v>
      </c>
      <c r="E394" s="23">
        <f t="shared" si="37"/>
        <v>-258.28838640060133</v>
      </c>
      <c r="F394" s="23">
        <f t="shared" si="38"/>
        <v>258.28838640060133</v>
      </c>
      <c r="G394" s="5">
        <f t="shared" si="39"/>
        <v>47</v>
      </c>
      <c r="H394" s="5">
        <f t="shared" si="40"/>
        <v>-346</v>
      </c>
      <c r="I394" s="5">
        <f t="shared" si="41"/>
        <v>119716</v>
      </c>
      <c r="T394" s="57">
        <v>211</v>
      </c>
      <c r="U394" s="57">
        <v>1342</v>
      </c>
    </row>
    <row r="395" spans="1:21">
      <c r="A395" s="5">
        <v>394</v>
      </c>
      <c r="B395" s="5">
        <v>81</v>
      </c>
      <c r="C395" s="5">
        <v>1732</v>
      </c>
      <c r="D395" s="23">
        <f t="shared" si="36"/>
        <v>710.5927585053056</v>
      </c>
      <c r="E395" s="23">
        <f t="shared" si="37"/>
        <v>1021.4072414946944</v>
      </c>
      <c r="F395" s="23">
        <f t="shared" si="38"/>
        <v>1021.4072414946944</v>
      </c>
      <c r="G395" s="5">
        <f t="shared" si="39"/>
        <v>93</v>
      </c>
      <c r="H395" s="5">
        <f t="shared" si="40"/>
        <v>-301</v>
      </c>
      <c r="I395" s="5">
        <f t="shared" si="41"/>
        <v>90601</v>
      </c>
      <c r="T395" s="57">
        <v>212</v>
      </c>
      <c r="U395" s="57">
        <v>569</v>
      </c>
    </row>
    <row r="396" spans="1:21">
      <c r="A396" s="5">
        <v>395</v>
      </c>
      <c r="B396" s="5">
        <v>71</v>
      </c>
      <c r="C396" s="5">
        <v>627</v>
      </c>
      <c r="D396" s="23">
        <f t="shared" si="36"/>
        <v>701.10004534647942</v>
      </c>
      <c r="E396" s="23">
        <f t="shared" si="37"/>
        <v>-74.100045346479419</v>
      </c>
      <c r="F396" s="23">
        <f t="shared" si="38"/>
        <v>74.100045346479419</v>
      </c>
      <c r="G396" s="5">
        <f t="shared" si="39"/>
        <v>5</v>
      </c>
      <c r="H396" s="5">
        <f t="shared" si="40"/>
        <v>-390</v>
      </c>
      <c r="I396" s="5">
        <f t="shared" si="41"/>
        <v>152100</v>
      </c>
      <c r="T396" s="57">
        <v>213</v>
      </c>
      <c r="U396" s="57">
        <v>1339</v>
      </c>
    </row>
    <row r="397" spans="1:21">
      <c r="A397" s="5">
        <v>396</v>
      </c>
      <c r="B397" s="5">
        <v>164</v>
      </c>
      <c r="C397" s="5">
        <v>631</v>
      </c>
      <c r="D397" s="23">
        <f t="shared" si="36"/>
        <v>789.38227772356333</v>
      </c>
      <c r="E397" s="23">
        <f t="shared" si="37"/>
        <v>-158.38227772356333</v>
      </c>
      <c r="F397" s="23">
        <f t="shared" si="38"/>
        <v>158.38227772356333</v>
      </c>
      <c r="G397" s="5">
        <f t="shared" si="39"/>
        <v>17</v>
      </c>
      <c r="H397" s="5">
        <f t="shared" si="40"/>
        <v>-379</v>
      </c>
      <c r="I397" s="5">
        <f t="shared" si="41"/>
        <v>143641</v>
      </c>
      <c r="T397" s="57">
        <v>214</v>
      </c>
      <c r="U397" s="57">
        <v>1346</v>
      </c>
    </row>
    <row r="398" spans="1:21">
      <c r="A398" s="5">
        <v>397</v>
      </c>
      <c r="B398" s="5">
        <v>91</v>
      </c>
      <c r="C398" s="5">
        <v>481</v>
      </c>
      <c r="D398" s="23">
        <f t="shared" si="36"/>
        <v>720.08547166413177</v>
      </c>
      <c r="E398" s="23">
        <f t="shared" si="37"/>
        <v>-239.08547166413177</v>
      </c>
      <c r="F398" s="23">
        <f t="shared" si="38"/>
        <v>239.08547166413177</v>
      </c>
      <c r="G398" s="5">
        <f t="shared" si="39"/>
        <v>40</v>
      </c>
      <c r="H398" s="5">
        <f t="shared" si="40"/>
        <v>-357</v>
      </c>
      <c r="I398" s="5">
        <f t="shared" si="41"/>
        <v>127449</v>
      </c>
      <c r="T398" s="57">
        <v>215</v>
      </c>
      <c r="U398" s="57">
        <v>1054</v>
      </c>
    </row>
    <row r="399" spans="1:21">
      <c r="A399" s="5">
        <v>398</v>
      </c>
      <c r="B399" s="5">
        <v>329</v>
      </c>
      <c r="C399" s="5">
        <v>1096</v>
      </c>
      <c r="D399" s="23">
        <f t="shared" si="36"/>
        <v>946.01204484419611</v>
      </c>
      <c r="E399" s="23">
        <f t="shared" si="37"/>
        <v>149.98795515580389</v>
      </c>
      <c r="F399" s="23">
        <f t="shared" si="38"/>
        <v>149.98795515580389</v>
      </c>
      <c r="G399" s="5">
        <f t="shared" si="39"/>
        <v>16</v>
      </c>
      <c r="H399" s="5">
        <f t="shared" si="40"/>
        <v>-382</v>
      </c>
      <c r="I399" s="5">
        <f t="shared" si="41"/>
        <v>145924</v>
      </c>
      <c r="T399" s="57">
        <v>216</v>
      </c>
      <c r="U399" s="57">
        <v>1912</v>
      </c>
    </row>
    <row r="400" spans="1:21">
      <c r="A400" s="5">
        <v>399</v>
      </c>
      <c r="B400" s="5">
        <v>128</v>
      </c>
      <c r="C400" s="5">
        <v>652</v>
      </c>
      <c r="D400" s="23">
        <f t="shared" si="36"/>
        <v>755.20851035178885</v>
      </c>
      <c r="E400" s="23">
        <f t="shared" si="37"/>
        <v>-103.20851035178885</v>
      </c>
      <c r="F400" s="23">
        <f t="shared" si="38"/>
        <v>103.20851035178885</v>
      </c>
      <c r="G400" s="5">
        <f t="shared" si="39"/>
        <v>7</v>
      </c>
      <c r="H400" s="5">
        <f t="shared" si="40"/>
        <v>-392</v>
      </c>
      <c r="I400" s="5">
        <f t="shared" si="41"/>
        <v>153664</v>
      </c>
      <c r="T400" s="57">
        <v>217</v>
      </c>
      <c r="U400" s="57">
        <v>2570</v>
      </c>
    </row>
    <row r="401" spans="1:21">
      <c r="A401" s="5">
        <v>400</v>
      </c>
      <c r="B401" s="5">
        <v>379</v>
      </c>
      <c r="C401" s="5">
        <v>1106</v>
      </c>
      <c r="D401" s="23">
        <f t="shared" si="36"/>
        <v>993.47561063832723</v>
      </c>
      <c r="E401" s="23">
        <f t="shared" si="37"/>
        <v>112.52438936167277</v>
      </c>
      <c r="F401" s="23">
        <f t="shared" si="38"/>
        <v>112.52438936167277</v>
      </c>
      <c r="G401" s="5">
        <f t="shared" si="39"/>
        <v>8</v>
      </c>
      <c r="H401" s="5">
        <f t="shared" si="40"/>
        <v>-392</v>
      </c>
      <c r="I401" s="5">
        <f t="shared" si="41"/>
        <v>153664</v>
      </c>
      <c r="T401" s="57">
        <v>219</v>
      </c>
      <c r="U401" s="57">
        <v>335</v>
      </c>
    </row>
    <row r="402" spans="1:21">
      <c r="A402" s="5">
        <v>401</v>
      </c>
      <c r="B402" s="5">
        <v>52</v>
      </c>
      <c r="C402" s="5">
        <v>444</v>
      </c>
      <c r="D402" s="23">
        <f t="shared" si="36"/>
        <v>683.06389034470953</v>
      </c>
      <c r="E402" s="23">
        <f t="shared" si="37"/>
        <v>-239.06389034470953</v>
      </c>
      <c r="F402" s="23">
        <f t="shared" si="38"/>
        <v>239.06389034470953</v>
      </c>
      <c r="G402" s="5">
        <f t="shared" si="39"/>
        <v>36</v>
      </c>
      <c r="H402" s="5">
        <f t="shared" si="40"/>
        <v>-365</v>
      </c>
      <c r="I402" s="5">
        <f t="shared" si="41"/>
        <v>133225</v>
      </c>
      <c r="T402" s="57">
        <v>220</v>
      </c>
      <c r="U402" s="57">
        <v>759</v>
      </c>
    </row>
    <row r="403" spans="1:21">
      <c r="A403" s="5">
        <v>402</v>
      </c>
      <c r="B403" s="5">
        <v>63</v>
      </c>
      <c r="C403" s="5">
        <v>453</v>
      </c>
      <c r="D403" s="23">
        <f t="shared" si="36"/>
        <v>693.50587481941841</v>
      </c>
      <c r="E403" s="23">
        <f t="shared" si="37"/>
        <v>-240.50587481941841</v>
      </c>
      <c r="F403" s="23">
        <f t="shared" si="38"/>
        <v>240.50587481941841</v>
      </c>
      <c r="G403" s="5">
        <f t="shared" si="39"/>
        <v>36</v>
      </c>
      <c r="H403" s="5">
        <f t="shared" si="40"/>
        <v>-366</v>
      </c>
      <c r="I403" s="5">
        <f t="shared" si="41"/>
        <v>133956</v>
      </c>
      <c r="T403" s="57">
        <v>223</v>
      </c>
      <c r="U403" s="57">
        <v>405</v>
      </c>
    </row>
    <row r="404" spans="1:21">
      <c r="A404" s="5">
        <v>403</v>
      </c>
      <c r="B404" s="5">
        <v>97</v>
      </c>
      <c r="C404" s="5">
        <v>455</v>
      </c>
      <c r="D404" s="23">
        <f t="shared" si="36"/>
        <v>725.78109955942762</v>
      </c>
      <c r="E404" s="23">
        <f t="shared" si="37"/>
        <v>-270.78109955942762</v>
      </c>
      <c r="F404" s="23">
        <f t="shared" si="38"/>
        <v>270.78109955942762</v>
      </c>
      <c r="G404" s="5">
        <f t="shared" si="39"/>
        <v>40</v>
      </c>
      <c r="H404" s="5">
        <f t="shared" si="40"/>
        <v>-363</v>
      </c>
      <c r="I404" s="5">
        <f t="shared" si="41"/>
        <v>131769</v>
      </c>
      <c r="T404" s="57">
        <v>226</v>
      </c>
      <c r="U404" s="57">
        <v>847</v>
      </c>
    </row>
    <row r="405" spans="1:21">
      <c r="A405" s="5">
        <v>404</v>
      </c>
      <c r="B405" s="5">
        <v>56</v>
      </c>
      <c r="C405" s="5">
        <v>390</v>
      </c>
      <c r="D405" s="23">
        <f t="shared" si="36"/>
        <v>686.86097560823998</v>
      </c>
      <c r="E405" s="23">
        <f t="shared" si="37"/>
        <v>-296.86097560823998</v>
      </c>
      <c r="F405" s="23">
        <f t="shared" si="38"/>
        <v>296.86097560823998</v>
      </c>
      <c r="G405" s="5">
        <f t="shared" si="39"/>
        <v>44</v>
      </c>
      <c r="H405" s="5">
        <f t="shared" si="40"/>
        <v>-360</v>
      </c>
      <c r="I405" s="5">
        <f t="shared" si="41"/>
        <v>129600</v>
      </c>
      <c r="T405" s="57">
        <v>226</v>
      </c>
      <c r="U405" s="57">
        <v>435</v>
      </c>
    </row>
    <row r="406" spans="1:21">
      <c r="A406" s="5">
        <v>405</v>
      </c>
      <c r="B406" s="5">
        <v>36</v>
      </c>
      <c r="C406" s="5">
        <v>322</v>
      </c>
      <c r="D406" s="23">
        <f t="shared" si="36"/>
        <v>667.87554929058751</v>
      </c>
      <c r="E406" s="23">
        <f t="shared" si="37"/>
        <v>-345.87554929058751</v>
      </c>
      <c r="F406" s="23">
        <f t="shared" si="38"/>
        <v>345.87554929058751</v>
      </c>
      <c r="G406" s="5">
        <f t="shared" si="39"/>
        <v>47</v>
      </c>
      <c r="H406" s="5">
        <f t="shared" si="40"/>
        <v>-358</v>
      </c>
      <c r="I406" s="5">
        <f t="shared" si="41"/>
        <v>128164</v>
      </c>
      <c r="T406" s="57">
        <v>226</v>
      </c>
      <c r="U406" s="57">
        <v>646</v>
      </c>
    </row>
    <row r="407" spans="1:21">
      <c r="A407" s="5">
        <v>406</v>
      </c>
      <c r="B407" s="5">
        <v>138</v>
      </c>
      <c r="C407" s="5">
        <v>566</v>
      </c>
      <c r="D407" s="23">
        <f t="shared" si="36"/>
        <v>764.70122351061514</v>
      </c>
      <c r="E407" s="23">
        <f t="shared" si="37"/>
        <v>-198.70122351061514</v>
      </c>
      <c r="F407" s="23">
        <f t="shared" si="38"/>
        <v>198.70122351061514</v>
      </c>
      <c r="G407" s="5">
        <f t="shared" si="39"/>
        <v>25</v>
      </c>
      <c r="H407" s="5">
        <f t="shared" si="40"/>
        <v>-381</v>
      </c>
      <c r="I407" s="5">
        <f t="shared" si="41"/>
        <v>145161</v>
      </c>
      <c r="T407" s="57">
        <v>227</v>
      </c>
      <c r="U407" s="57">
        <v>5202</v>
      </c>
    </row>
    <row r="408" spans="1:21">
      <c r="A408" s="5">
        <v>407</v>
      </c>
      <c r="B408" s="5">
        <v>142</v>
      </c>
      <c r="C408" s="5">
        <v>586</v>
      </c>
      <c r="D408" s="23">
        <f t="shared" si="36"/>
        <v>768.49830877414558</v>
      </c>
      <c r="E408" s="23">
        <f t="shared" si="37"/>
        <v>-182.49830877414558</v>
      </c>
      <c r="F408" s="23">
        <f t="shared" si="38"/>
        <v>182.49830877414558</v>
      </c>
      <c r="G408" s="5">
        <f t="shared" si="39"/>
        <v>22</v>
      </c>
      <c r="H408" s="5">
        <f t="shared" si="40"/>
        <v>-385</v>
      </c>
      <c r="I408" s="5">
        <f t="shared" si="41"/>
        <v>148225</v>
      </c>
      <c r="T408" s="57">
        <v>227</v>
      </c>
      <c r="U408" s="57">
        <v>2438</v>
      </c>
    </row>
    <row r="409" spans="1:21">
      <c r="A409" s="5">
        <v>408</v>
      </c>
      <c r="B409" s="5">
        <v>75</v>
      </c>
      <c r="C409" s="5">
        <v>433</v>
      </c>
      <c r="D409" s="23">
        <f t="shared" si="36"/>
        <v>704.89713061000987</v>
      </c>
      <c r="E409" s="23">
        <f t="shared" si="37"/>
        <v>-271.89713061000987</v>
      </c>
      <c r="F409" s="23">
        <f t="shared" si="38"/>
        <v>271.89713061000987</v>
      </c>
      <c r="G409" s="5">
        <f t="shared" si="39"/>
        <v>38</v>
      </c>
      <c r="H409" s="5">
        <f t="shared" si="40"/>
        <v>-370</v>
      </c>
      <c r="I409" s="5">
        <f t="shared" si="41"/>
        <v>136900</v>
      </c>
      <c r="T409" s="57">
        <v>227</v>
      </c>
      <c r="U409" s="57">
        <v>632</v>
      </c>
    </row>
    <row r="410" spans="1:21">
      <c r="A410" s="5">
        <v>409</v>
      </c>
      <c r="B410" s="5">
        <v>89</v>
      </c>
      <c r="C410" s="5">
        <v>570</v>
      </c>
      <c r="D410" s="23">
        <f t="shared" si="36"/>
        <v>718.18692903236661</v>
      </c>
      <c r="E410" s="23">
        <f t="shared" si="37"/>
        <v>-148.18692903236661</v>
      </c>
      <c r="F410" s="23">
        <f t="shared" si="38"/>
        <v>148.18692903236661</v>
      </c>
      <c r="G410" s="5">
        <f t="shared" si="39"/>
        <v>12</v>
      </c>
      <c r="H410" s="5">
        <f t="shared" si="40"/>
        <v>-397</v>
      </c>
      <c r="I410" s="5">
        <f t="shared" si="41"/>
        <v>157609</v>
      </c>
      <c r="T410" s="57">
        <v>227</v>
      </c>
      <c r="U410" s="57">
        <v>1480</v>
      </c>
    </row>
    <row r="411" spans="1:21">
      <c r="A411" s="5">
        <v>410</v>
      </c>
      <c r="B411" s="5">
        <v>63</v>
      </c>
      <c r="C411" s="5">
        <v>474</v>
      </c>
      <c r="D411" s="23">
        <f t="shared" si="36"/>
        <v>693.50587481941841</v>
      </c>
      <c r="E411" s="23">
        <f t="shared" si="37"/>
        <v>-219.50587481941841</v>
      </c>
      <c r="F411" s="23">
        <f t="shared" si="38"/>
        <v>219.50587481941841</v>
      </c>
      <c r="G411" s="5">
        <f t="shared" si="39"/>
        <v>27</v>
      </c>
      <c r="H411" s="5">
        <f t="shared" si="40"/>
        <v>-383</v>
      </c>
      <c r="I411" s="5">
        <f t="shared" si="41"/>
        <v>146689</v>
      </c>
      <c r="T411" s="57">
        <v>231</v>
      </c>
      <c r="U411" s="57">
        <v>779</v>
      </c>
    </row>
    <row r="412" spans="1:21">
      <c r="A412" s="5">
        <v>411</v>
      </c>
      <c r="B412" s="5">
        <v>176</v>
      </c>
      <c r="C412" s="5">
        <v>659</v>
      </c>
      <c r="D412" s="23">
        <f t="shared" si="36"/>
        <v>800.77353351415479</v>
      </c>
      <c r="E412" s="23">
        <f t="shared" si="37"/>
        <v>-141.77353351415479</v>
      </c>
      <c r="F412" s="23">
        <f t="shared" si="38"/>
        <v>141.77353351415479</v>
      </c>
      <c r="G412" s="5">
        <f t="shared" si="39"/>
        <v>10</v>
      </c>
      <c r="H412" s="5">
        <f t="shared" si="40"/>
        <v>-401</v>
      </c>
      <c r="I412" s="5">
        <f t="shared" si="41"/>
        <v>160801</v>
      </c>
      <c r="T412" s="57">
        <v>233</v>
      </c>
      <c r="U412" s="57">
        <v>4100</v>
      </c>
    </row>
    <row r="413" spans="1:21">
      <c r="A413" s="5">
        <v>412</v>
      </c>
      <c r="B413" s="5">
        <v>227</v>
      </c>
      <c r="C413" s="5">
        <v>1480</v>
      </c>
      <c r="D413" s="23">
        <f t="shared" si="36"/>
        <v>849.1863706241686</v>
      </c>
      <c r="E413" s="23">
        <f t="shared" si="37"/>
        <v>630.8136293758314</v>
      </c>
      <c r="F413" s="23">
        <f t="shared" si="38"/>
        <v>630.8136293758314</v>
      </c>
      <c r="G413" s="5">
        <f t="shared" si="39"/>
        <v>72</v>
      </c>
      <c r="H413" s="5">
        <f t="shared" si="40"/>
        <v>-340</v>
      </c>
      <c r="I413" s="5">
        <f t="shared" si="41"/>
        <v>115600</v>
      </c>
      <c r="T413" s="57">
        <v>234</v>
      </c>
      <c r="U413" s="57">
        <v>473</v>
      </c>
    </row>
    <row r="414" spans="1:21">
      <c r="A414" s="5">
        <v>413</v>
      </c>
      <c r="B414" s="5">
        <v>25</v>
      </c>
      <c r="C414" s="5">
        <v>937</v>
      </c>
      <c r="D414" s="23">
        <f t="shared" si="36"/>
        <v>657.43356481587875</v>
      </c>
      <c r="E414" s="23">
        <f t="shared" si="37"/>
        <v>279.56643518412125</v>
      </c>
      <c r="F414" s="23">
        <f t="shared" si="38"/>
        <v>279.56643518412125</v>
      </c>
      <c r="G414" s="5">
        <f t="shared" si="39"/>
        <v>35</v>
      </c>
      <c r="H414" s="5">
        <f t="shared" si="40"/>
        <v>-378</v>
      </c>
      <c r="I414" s="5">
        <f t="shared" si="41"/>
        <v>142884</v>
      </c>
      <c r="T414" s="57">
        <v>234</v>
      </c>
      <c r="U414" s="57">
        <v>827</v>
      </c>
    </row>
    <row r="415" spans="1:21">
      <c r="A415" s="5">
        <v>414</v>
      </c>
      <c r="B415" s="5">
        <v>0</v>
      </c>
      <c r="C415" s="5">
        <v>25</v>
      </c>
      <c r="D415" s="23">
        <f t="shared" si="36"/>
        <v>633.70178191881314</v>
      </c>
      <c r="E415" s="23">
        <f t="shared" si="37"/>
        <v>-608.70178191881314</v>
      </c>
      <c r="F415" s="23">
        <f t="shared" si="38"/>
        <v>608.70178191881314</v>
      </c>
      <c r="G415" s="5">
        <f t="shared" si="39"/>
        <v>68</v>
      </c>
      <c r="H415" s="5">
        <f t="shared" si="40"/>
        <v>-346</v>
      </c>
      <c r="I415" s="5">
        <f t="shared" si="41"/>
        <v>119716</v>
      </c>
      <c r="T415" s="57">
        <v>234</v>
      </c>
      <c r="U415" s="57">
        <v>2127</v>
      </c>
    </row>
    <row r="416" spans="1:21">
      <c r="A416" s="5">
        <v>415</v>
      </c>
      <c r="B416" s="5">
        <v>27</v>
      </c>
      <c r="C416" s="5">
        <v>455</v>
      </c>
      <c r="D416" s="23">
        <f t="shared" si="36"/>
        <v>659.33210744764392</v>
      </c>
      <c r="E416" s="23">
        <f t="shared" si="37"/>
        <v>-204.33210744764392</v>
      </c>
      <c r="F416" s="23">
        <f t="shared" si="38"/>
        <v>204.33210744764392</v>
      </c>
      <c r="G416" s="5">
        <f t="shared" si="39"/>
        <v>23</v>
      </c>
      <c r="H416" s="5">
        <f t="shared" si="40"/>
        <v>-392</v>
      </c>
      <c r="I416" s="5">
        <f t="shared" si="41"/>
        <v>153664</v>
      </c>
      <c r="T416" s="57">
        <v>235</v>
      </c>
      <c r="U416" s="57">
        <v>838</v>
      </c>
    </row>
    <row r="417" spans="1:21">
      <c r="A417" s="5">
        <v>416</v>
      </c>
      <c r="B417" s="5">
        <v>39</v>
      </c>
      <c r="C417" s="5">
        <v>505</v>
      </c>
      <c r="D417" s="23">
        <f t="shared" si="36"/>
        <v>670.72336323823538</v>
      </c>
      <c r="E417" s="23">
        <f t="shared" si="37"/>
        <v>-165.72336323823538</v>
      </c>
      <c r="F417" s="23">
        <f t="shared" si="38"/>
        <v>165.72336323823538</v>
      </c>
      <c r="G417" s="5">
        <f t="shared" si="39"/>
        <v>13</v>
      </c>
      <c r="H417" s="5">
        <f t="shared" si="40"/>
        <v>-403</v>
      </c>
      <c r="I417" s="5">
        <f t="shared" si="41"/>
        <v>162409</v>
      </c>
      <c r="T417" s="57">
        <v>236</v>
      </c>
      <c r="U417" s="57">
        <v>713</v>
      </c>
    </row>
    <row r="418" spans="1:21">
      <c r="A418" s="5">
        <v>417</v>
      </c>
      <c r="B418" s="5">
        <v>61</v>
      </c>
      <c r="C418" s="5">
        <v>513</v>
      </c>
      <c r="D418" s="23">
        <f t="shared" si="36"/>
        <v>691.60733218765313</v>
      </c>
      <c r="E418" s="23">
        <f t="shared" si="37"/>
        <v>-178.60733218765313</v>
      </c>
      <c r="F418" s="23">
        <f t="shared" si="38"/>
        <v>178.60733218765313</v>
      </c>
      <c r="G418" s="5">
        <f t="shared" si="39"/>
        <v>17</v>
      </c>
      <c r="H418" s="5">
        <f t="shared" si="40"/>
        <v>-400</v>
      </c>
      <c r="I418" s="5">
        <f t="shared" si="41"/>
        <v>160000</v>
      </c>
      <c r="T418" s="57">
        <v>237</v>
      </c>
      <c r="U418" s="57">
        <v>783</v>
      </c>
    </row>
    <row r="419" spans="1:21">
      <c r="A419" s="5">
        <v>418</v>
      </c>
      <c r="B419" s="5">
        <v>32</v>
      </c>
      <c r="C419" s="5">
        <v>446</v>
      </c>
      <c r="D419" s="23">
        <f t="shared" si="36"/>
        <v>664.07846402705707</v>
      </c>
      <c r="E419" s="23">
        <f t="shared" si="37"/>
        <v>-218.07846402705707</v>
      </c>
      <c r="F419" s="23">
        <f t="shared" si="38"/>
        <v>218.07846402705707</v>
      </c>
      <c r="G419" s="5">
        <f t="shared" si="39"/>
        <v>22</v>
      </c>
      <c r="H419" s="5">
        <f t="shared" si="40"/>
        <v>-396</v>
      </c>
      <c r="I419" s="5">
        <f t="shared" si="41"/>
        <v>156816</v>
      </c>
      <c r="T419" s="57">
        <v>238</v>
      </c>
      <c r="U419" s="57">
        <v>2327</v>
      </c>
    </row>
    <row r="420" spans="1:21">
      <c r="A420" s="5">
        <v>419</v>
      </c>
      <c r="B420" s="5">
        <v>2</v>
      </c>
      <c r="C420" s="5">
        <v>142</v>
      </c>
      <c r="D420" s="23">
        <f t="shared" si="36"/>
        <v>635.60032455057842</v>
      </c>
      <c r="E420" s="23">
        <f t="shared" si="37"/>
        <v>-493.60032455057842</v>
      </c>
      <c r="F420" s="23">
        <f t="shared" si="38"/>
        <v>493.60032455057842</v>
      </c>
      <c r="G420" s="5">
        <f t="shared" si="39"/>
        <v>51</v>
      </c>
      <c r="H420" s="5">
        <f t="shared" si="40"/>
        <v>-368</v>
      </c>
      <c r="I420" s="5">
        <f t="shared" si="41"/>
        <v>135424</v>
      </c>
      <c r="T420" s="57">
        <v>243</v>
      </c>
      <c r="U420" s="57">
        <v>1724</v>
      </c>
    </row>
    <row r="421" spans="1:21">
      <c r="A421" s="5">
        <v>420</v>
      </c>
      <c r="B421" s="5">
        <v>109</v>
      </c>
      <c r="C421" s="5">
        <v>507</v>
      </c>
      <c r="D421" s="23">
        <f t="shared" si="36"/>
        <v>737.17235535001907</v>
      </c>
      <c r="E421" s="23">
        <f t="shared" si="37"/>
        <v>-230.17235535001907</v>
      </c>
      <c r="F421" s="23">
        <f t="shared" si="38"/>
        <v>230.17235535001907</v>
      </c>
      <c r="G421" s="5">
        <f t="shared" si="39"/>
        <v>22</v>
      </c>
      <c r="H421" s="5">
        <f t="shared" si="40"/>
        <v>-398</v>
      </c>
      <c r="I421" s="5">
        <f t="shared" si="41"/>
        <v>158404</v>
      </c>
      <c r="T421" s="57">
        <v>244</v>
      </c>
      <c r="U421" s="57">
        <v>447</v>
      </c>
    </row>
    <row r="422" spans="1:21">
      <c r="A422" s="5">
        <v>421</v>
      </c>
      <c r="B422" s="5">
        <v>32</v>
      </c>
      <c r="C422" s="5">
        <v>726</v>
      </c>
      <c r="D422" s="23">
        <f t="shared" si="36"/>
        <v>664.07846402705707</v>
      </c>
      <c r="E422" s="23">
        <f t="shared" si="37"/>
        <v>61.921535972942934</v>
      </c>
      <c r="F422" s="23">
        <f t="shared" si="38"/>
        <v>61.921535972942934</v>
      </c>
      <c r="G422" s="5">
        <f t="shared" si="39"/>
        <v>4</v>
      </c>
      <c r="H422" s="5">
        <f t="shared" si="40"/>
        <v>-417</v>
      </c>
      <c r="I422" s="5">
        <f t="shared" si="41"/>
        <v>173889</v>
      </c>
      <c r="T422" s="57">
        <v>244</v>
      </c>
      <c r="U422" s="57">
        <v>706</v>
      </c>
    </row>
    <row r="423" spans="1:21">
      <c r="A423" s="5">
        <v>422</v>
      </c>
      <c r="B423" s="5">
        <v>68</v>
      </c>
      <c r="C423" s="5">
        <v>245</v>
      </c>
      <c r="D423" s="23">
        <f t="shared" si="36"/>
        <v>698.25223139883155</v>
      </c>
      <c r="E423" s="23">
        <f t="shared" si="37"/>
        <v>-453.25223139883155</v>
      </c>
      <c r="F423" s="23">
        <f t="shared" si="38"/>
        <v>453.25223139883155</v>
      </c>
      <c r="G423" s="5">
        <f t="shared" si="39"/>
        <v>45</v>
      </c>
      <c r="H423" s="5">
        <f t="shared" si="40"/>
        <v>-377</v>
      </c>
      <c r="I423" s="5">
        <f t="shared" si="41"/>
        <v>142129</v>
      </c>
      <c r="T423" s="57">
        <v>249</v>
      </c>
      <c r="U423" s="57">
        <v>265</v>
      </c>
    </row>
    <row r="424" spans="1:21">
      <c r="A424" s="5">
        <v>423</v>
      </c>
      <c r="B424" s="5">
        <v>6</v>
      </c>
      <c r="C424" s="5">
        <v>130</v>
      </c>
      <c r="D424" s="23">
        <f t="shared" si="36"/>
        <v>639.39740981410887</v>
      </c>
      <c r="E424" s="23">
        <f t="shared" si="37"/>
        <v>-509.39740981410887</v>
      </c>
      <c r="F424" s="23">
        <f t="shared" si="38"/>
        <v>509.39740981410887</v>
      </c>
      <c r="G424" s="5">
        <f t="shared" si="39"/>
        <v>52</v>
      </c>
      <c r="H424" s="5">
        <f t="shared" si="40"/>
        <v>-371</v>
      </c>
      <c r="I424" s="5">
        <f t="shared" si="41"/>
        <v>137641</v>
      </c>
      <c r="T424" s="57">
        <v>250</v>
      </c>
      <c r="U424" s="57">
        <v>482</v>
      </c>
    </row>
    <row r="425" spans="1:21">
      <c r="A425" s="5">
        <v>424</v>
      </c>
      <c r="B425" s="5">
        <v>213</v>
      </c>
      <c r="C425" s="5">
        <v>1339</v>
      </c>
      <c r="D425" s="23">
        <f t="shared" si="36"/>
        <v>835.89657220181186</v>
      </c>
      <c r="E425" s="23">
        <f t="shared" si="37"/>
        <v>503.10342779818814</v>
      </c>
      <c r="F425" s="23">
        <f t="shared" si="38"/>
        <v>503.10342779818814</v>
      </c>
      <c r="G425" s="5">
        <f t="shared" si="39"/>
        <v>48</v>
      </c>
      <c r="H425" s="5">
        <f t="shared" si="40"/>
        <v>-376</v>
      </c>
      <c r="I425" s="5">
        <f t="shared" si="41"/>
        <v>141376</v>
      </c>
      <c r="T425" s="57">
        <v>256</v>
      </c>
      <c r="U425" s="57">
        <v>631</v>
      </c>
    </row>
    <row r="426" spans="1:21">
      <c r="A426" s="5">
        <v>425</v>
      </c>
      <c r="B426" s="5">
        <v>2</v>
      </c>
      <c r="C426" s="5">
        <v>398</v>
      </c>
      <c r="D426" s="23">
        <f t="shared" si="36"/>
        <v>635.60032455057842</v>
      </c>
      <c r="E426" s="23">
        <f t="shared" si="37"/>
        <v>-237.60032455057842</v>
      </c>
      <c r="F426" s="23">
        <f t="shared" si="38"/>
        <v>237.60032455057842</v>
      </c>
      <c r="G426" s="5">
        <f t="shared" si="39"/>
        <v>23</v>
      </c>
      <c r="H426" s="5">
        <f t="shared" si="40"/>
        <v>-402</v>
      </c>
      <c r="I426" s="5">
        <f t="shared" si="41"/>
        <v>161604</v>
      </c>
      <c r="T426" s="57">
        <v>264</v>
      </c>
      <c r="U426" s="57">
        <v>398</v>
      </c>
    </row>
    <row r="427" spans="1:21">
      <c r="A427" s="5">
        <v>426</v>
      </c>
      <c r="B427" s="5">
        <v>3</v>
      </c>
      <c r="C427" s="5">
        <v>144</v>
      </c>
      <c r="D427" s="23">
        <f t="shared" si="36"/>
        <v>636.549595866461</v>
      </c>
      <c r="E427" s="23">
        <f t="shared" si="37"/>
        <v>-492.549595866461</v>
      </c>
      <c r="F427" s="23">
        <f t="shared" si="38"/>
        <v>492.549595866461</v>
      </c>
      <c r="G427" s="5">
        <f t="shared" si="39"/>
        <v>46</v>
      </c>
      <c r="H427" s="5">
        <f t="shared" si="40"/>
        <v>-380</v>
      </c>
      <c r="I427" s="5">
        <f t="shared" si="41"/>
        <v>144400</v>
      </c>
      <c r="T427" s="57">
        <v>264</v>
      </c>
      <c r="U427" s="57">
        <v>1401</v>
      </c>
    </row>
    <row r="428" spans="1:21">
      <c r="A428" s="5">
        <v>427</v>
      </c>
      <c r="B428" s="5">
        <v>6</v>
      </c>
      <c r="C428" s="5">
        <v>23</v>
      </c>
      <c r="D428" s="23">
        <f t="shared" si="36"/>
        <v>639.39740981410887</v>
      </c>
      <c r="E428" s="23">
        <f t="shared" si="37"/>
        <v>-616.39740981410887</v>
      </c>
      <c r="F428" s="23">
        <f t="shared" si="38"/>
        <v>616.39740981410887</v>
      </c>
      <c r="G428" s="5">
        <f t="shared" si="39"/>
        <v>56</v>
      </c>
      <c r="H428" s="5">
        <f t="shared" si="40"/>
        <v>-371</v>
      </c>
      <c r="I428" s="5">
        <f t="shared" si="41"/>
        <v>137641</v>
      </c>
      <c r="T428" s="57">
        <v>267</v>
      </c>
      <c r="U428" s="57">
        <v>544</v>
      </c>
    </row>
    <row r="429" spans="1:21">
      <c r="A429" s="5">
        <v>428</v>
      </c>
      <c r="B429" s="5">
        <v>4</v>
      </c>
      <c r="C429" s="5">
        <v>203</v>
      </c>
      <c r="D429" s="23">
        <f t="shared" si="36"/>
        <v>637.49886718234359</v>
      </c>
      <c r="E429" s="23">
        <f t="shared" si="37"/>
        <v>-434.49886718234359</v>
      </c>
      <c r="F429" s="23">
        <f t="shared" si="38"/>
        <v>434.49886718234359</v>
      </c>
      <c r="G429" s="5">
        <f t="shared" si="39"/>
        <v>42</v>
      </c>
      <c r="H429" s="5">
        <f t="shared" si="40"/>
        <v>-386</v>
      </c>
      <c r="I429" s="5">
        <f t="shared" si="41"/>
        <v>148996</v>
      </c>
      <c r="T429" s="57">
        <v>268</v>
      </c>
      <c r="U429" s="57">
        <v>2319</v>
      </c>
    </row>
    <row r="430" spans="1:21">
      <c r="A430" s="5">
        <v>429</v>
      </c>
      <c r="B430" s="5">
        <v>4</v>
      </c>
      <c r="C430" s="5">
        <v>184</v>
      </c>
      <c r="D430" s="23">
        <f t="shared" si="36"/>
        <v>637.49886718234359</v>
      </c>
      <c r="E430" s="23">
        <f t="shared" si="37"/>
        <v>-453.49886718234359</v>
      </c>
      <c r="F430" s="23">
        <f t="shared" si="38"/>
        <v>453.49886718234359</v>
      </c>
      <c r="G430" s="5">
        <f t="shared" si="39"/>
        <v>43</v>
      </c>
      <c r="H430" s="5">
        <f t="shared" si="40"/>
        <v>-386</v>
      </c>
      <c r="I430" s="5">
        <f t="shared" si="41"/>
        <v>148996</v>
      </c>
      <c r="T430" s="57">
        <v>270</v>
      </c>
      <c r="U430" s="57">
        <v>319</v>
      </c>
    </row>
    <row r="431" spans="1:21">
      <c r="A431" s="5">
        <v>430</v>
      </c>
      <c r="B431" s="5">
        <v>211</v>
      </c>
      <c r="C431" s="5">
        <v>1342</v>
      </c>
      <c r="D431" s="23">
        <f t="shared" si="36"/>
        <v>833.99802957004658</v>
      </c>
      <c r="E431" s="23">
        <f t="shared" si="37"/>
        <v>508.00197042995342</v>
      </c>
      <c r="F431" s="23">
        <f t="shared" si="38"/>
        <v>508.00197042995342</v>
      </c>
      <c r="G431" s="5">
        <f t="shared" si="39"/>
        <v>45</v>
      </c>
      <c r="H431" s="5">
        <f t="shared" si="40"/>
        <v>-385</v>
      </c>
      <c r="I431" s="5">
        <f t="shared" si="41"/>
        <v>148225</v>
      </c>
      <c r="T431" s="57">
        <v>277</v>
      </c>
      <c r="U431" s="57">
        <v>1271</v>
      </c>
    </row>
    <row r="432" spans="1:21">
      <c r="A432" s="5">
        <v>431</v>
      </c>
      <c r="B432" s="5">
        <v>15</v>
      </c>
      <c r="C432" s="5">
        <v>450</v>
      </c>
      <c r="D432" s="23">
        <f t="shared" si="36"/>
        <v>647.94085165705246</v>
      </c>
      <c r="E432" s="23">
        <f t="shared" si="37"/>
        <v>-197.94085165705246</v>
      </c>
      <c r="F432" s="23">
        <f t="shared" si="38"/>
        <v>197.94085165705246</v>
      </c>
      <c r="G432" s="5">
        <f t="shared" si="39"/>
        <v>18</v>
      </c>
      <c r="H432" s="5">
        <f t="shared" si="40"/>
        <v>-413</v>
      </c>
      <c r="I432" s="5">
        <f t="shared" si="41"/>
        <v>170569</v>
      </c>
      <c r="T432" s="57">
        <v>278</v>
      </c>
      <c r="U432" s="57">
        <v>530</v>
      </c>
    </row>
    <row r="433" spans="1:21">
      <c r="A433" s="5">
        <v>432</v>
      </c>
      <c r="B433" s="5">
        <v>95</v>
      </c>
      <c r="C433" s="5">
        <v>554</v>
      </c>
      <c r="D433" s="23">
        <f t="shared" si="36"/>
        <v>723.88255692766234</v>
      </c>
      <c r="E433" s="23">
        <f t="shared" si="37"/>
        <v>-169.88255692766234</v>
      </c>
      <c r="F433" s="23">
        <f t="shared" si="38"/>
        <v>169.88255692766234</v>
      </c>
      <c r="G433" s="5">
        <f t="shared" si="39"/>
        <v>13</v>
      </c>
      <c r="H433" s="5">
        <f t="shared" si="40"/>
        <v>-419</v>
      </c>
      <c r="I433" s="5">
        <f t="shared" si="41"/>
        <v>175561</v>
      </c>
      <c r="T433" s="57">
        <v>285</v>
      </c>
      <c r="U433" s="57">
        <v>467</v>
      </c>
    </row>
    <row r="434" spans="1:21">
      <c r="A434" s="5">
        <v>433</v>
      </c>
      <c r="B434" s="5">
        <v>127</v>
      </c>
      <c r="C434" s="5">
        <v>1037</v>
      </c>
      <c r="D434" s="23">
        <f t="shared" si="36"/>
        <v>754.25923903590626</v>
      </c>
      <c r="E434" s="23">
        <f t="shared" si="37"/>
        <v>282.74076096409374</v>
      </c>
      <c r="F434" s="23">
        <f t="shared" si="38"/>
        <v>282.74076096409374</v>
      </c>
      <c r="G434" s="5">
        <f t="shared" si="39"/>
        <v>26</v>
      </c>
      <c r="H434" s="5">
        <f t="shared" si="40"/>
        <v>-407</v>
      </c>
      <c r="I434" s="5">
        <f t="shared" si="41"/>
        <v>165649</v>
      </c>
      <c r="T434" s="57">
        <v>286</v>
      </c>
      <c r="U434" s="57">
        <v>623</v>
      </c>
    </row>
    <row r="435" spans="1:21">
      <c r="A435" s="5">
        <v>434</v>
      </c>
      <c r="B435" s="5">
        <v>136</v>
      </c>
      <c r="C435" s="5">
        <v>1268</v>
      </c>
      <c r="D435" s="23">
        <f t="shared" si="36"/>
        <v>762.80268087884986</v>
      </c>
      <c r="E435" s="23">
        <f t="shared" si="37"/>
        <v>505.19731912115014</v>
      </c>
      <c r="F435" s="23">
        <f t="shared" si="38"/>
        <v>505.19731912115014</v>
      </c>
      <c r="G435" s="5">
        <f t="shared" si="39"/>
        <v>41</v>
      </c>
      <c r="H435" s="5">
        <f t="shared" si="40"/>
        <v>-393</v>
      </c>
      <c r="I435" s="5">
        <f t="shared" si="41"/>
        <v>154449</v>
      </c>
      <c r="T435" s="57">
        <v>290</v>
      </c>
      <c r="U435" s="57">
        <v>614</v>
      </c>
    </row>
    <row r="436" spans="1:21">
      <c r="A436" s="5">
        <v>435</v>
      </c>
      <c r="B436" s="5">
        <v>32</v>
      </c>
      <c r="C436" s="5">
        <v>71</v>
      </c>
      <c r="D436" s="23">
        <f t="shared" si="36"/>
        <v>664.07846402705707</v>
      </c>
      <c r="E436" s="23">
        <f t="shared" si="37"/>
        <v>-593.07846402705707</v>
      </c>
      <c r="F436" s="23">
        <f t="shared" si="38"/>
        <v>593.07846402705707</v>
      </c>
      <c r="G436" s="5">
        <f t="shared" si="39"/>
        <v>48</v>
      </c>
      <c r="H436" s="5">
        <f t="shared" si="40"/>
        <v>-387</v>
      </c>
      <c r="I436" s="5">
        <f t="shared" si="41"/>
        <v>149769</v>
      </c>
      <c r="T436" s="57">
        <v>301</v>
      </c>
      <c r="U436" s="57">
        <v>352</v>
      </c>
    </row>
    <row r="437" spans="1:21">
      <c r="A437" s="5">
        <v>436</v>
      </c>
      <c r="B437" s="5">
        <v>76</v>
      </c>
      <c r="C437" s="5">
        <v>528</v>
      </c>
      <c r="D437" s="23">
        <f t="shared" si="36"/>
        <v>705.84640192589245</v>
      </c>
      <c r="E437" s="23">
        <f t="shared" si="37"/>
        <v>-177.84640192589245</v>
      </c>
      <c r="F437" s="23">
        <f t="shared" si="38"/>
        <v>177.84640192589245</v>
      </c>
      <c r="G437" s="5">
        <f t="shared" si="39"/>
        <v>14</v>
      </c>
      <c r="H437" s="5">
        <f t="shared" si="40"/>
        <v>-422</v>
      </c>
      <c r="I437" s="5">
        <f t="shared" si="41"/>
        <v>178084</v>
      </c>
      <c r="T437" s="57">
        <v>302</v>
      </c>
      <c r="U437" s="57">
        <v>1921</v>
      </c>
    </row>
    <row r="438" spans="1:21">
      <c r="A438" s="5">
        <v>437</v>
      </c>
      <c r="B438" s="5">
        <v>28</v>
      </c>
      <c r="C438" s="5">
        <v>526</v>
      </c>
      <c r="D438" s="23">
        <f t="shared" si="36"/>
        <v>660.28137876352662</v>
      </c>
      <c r="E438" s="23">
        <f t="shared" si="37"/>
        <v>-134.28137876352662</v>
      </c>
      <c r="F438" s="23">
        <f t="shared" si="38"/>
        <v>134.28137876352662</v>
      </c>
      <c r="G438" s="5">
        <f t="shared" si="39"/>
        <v>7</v>
      </c>
      <c r="H438" s="5">
        <f t="shared" si="40"/>
        <v>-430</v>
      </c>
      <c r="I438" s="5">
        <f t="shared" si="41"/>
        <v>184900</v>
      </c>
      <c r="T438" s="57">
        <v>304</v>
      </c>
      <c r="U438" s="57">
        <v>742</v>
      </c>
    </row>
    <row r="439" spans="1:21">
      <c r="A439" s="5">
        <v>438</v>
      </c>
      <c r="B439" s="5">
        <v>0</v>
      </c>
      <c r="C439" s="5">
        <v>9</v>
      </c>
      <c r="D439" s="23">
        <f t="shared" si="36"/>
        <v>633.70178191881314</v>
      </c>
      <c r="E439" s="23">
        <f t="shared" si="37"/>
        <v>-624.70178191881314</v>
      </c>
      <c r="F439" s="23">
        <f t="shared" si="38"/>
        <v>624.70178191881314</v>
      </c>
      <c r="G439" s="5">
        <f t="shared" si="39"/>
        <v>46</v>
      </c>
      <c r="H439" s="5">
        <f t="shared" si="40"/>
        <v>-392</v>
      </c>
      <c r="I439" s="5">
        <f t="shared" si="41"/>
        <v>153664</v>
      </c>
      <c r="T439" s="57">
        <v>307</v>
      </c>
      <c r="U439" s="57">
        <v>875</v>
      </c>
    </row>
    <row r="440" spans="1:21">
      <c r="A440" s="5">
        <v>439</v>
      </c>
      <c r="B440" s="5">
        <v>664</v>
      </c>
      <c r="C440" s="5">
        <v>1156</v>
      </c>
      <c r="D440" s="23">
        <f t="shared" si="36"/>
        <v>1264.0179356648748</v>
      </c>
      <c r="E440" s="23">
        <f t="shared" si="37"/>
        <v>-108.01793566487481</v>
      </c>
      <c r="F440" s="23">
        <f t="shared" si="38"/>
        <v>108.01793566487481</v>
      </c>
      <c r="G440" s="5">
        <f t="shared" si="39"/>
        <v>6</v>
      </c>
      <c r="H440" s="5">
        <f t="shared" si="40"/>
        <v>-433</v>
      </c>
      <c r="I440" s="5">
        <f t="shared" si="41"/>
        <v>187489</v>
      </c>
      <c r="T440" s="57">
        <v>310</v>
      </c>
      <c r="U440" s="57">
        <v>1966</v>
      </c>
    </row>
    <row r="441" spans="1:21">
      <c r="A441" s="5">
        <v>440</v>
      </c>
      <c r="B441" s="5">
        <v>62</v>
      </c>
      <c r="C441" s="5">
        <v>556</v>
      </c>
      <c r="D441" s="23">
        <f t="shared" si="36"/>
        <v>692.55660350353583</v>
      </c>
      <c r="E441" s="23">
        <f t="shared" si="37"/>
        <v>-136.55660350353583</v>
      </c>
      <c r="F441" s="23">
        <f t="shared" si="38"/>
        <v>136.55660350353583</v>
      </c>
      <c r="G441" s="5">
        <f t="shared" si="39"/>
        <v>6</v>
      </c>
      <c r="H441" s="5">
        <f t="shared" si="40"/>
        <v>-434</v>
      </c>
      <c r="I441" s="5">
        <f t="shared" si="41"/>
        <v>188356</v>
      </c>
      <c r="T441" s="57">
        <v>315</v>
      </c>
      <c r="U441" s="57">
        <v>3822</v>
      </c>
    </row>
    <row r="442" spans="1:21">
      <c r="A442" s="5">
        <v>441</v>
      </c>
      <c r="B442" s="5">
        <v>48</v>
      </c>
      <c r="C442" s="5">
        <v>582</v>
      </c>
      <c r="D442" s="23">
        <f t="shared" si="36"/>
        <v>679.26680508117909</v>
      </c>
      <c r="E442" s="23">
        <f t="shared" si="37"/>
        <v>-97.266805081179086</v>
      </c>
      <c r="F442" s="23">
        <f t="shared" si="38"/>
        <v>97.266805081179086</v>
      </c>
      <c r="G442" s="5">
        <f t="shared" si="39"/>
        <v>4</v>
      </c>
      <c r="H442" s="5">
        <f t="shared" si="40"/>
        <v>-437</v>
      </c>
      <c r="I442" s="5">
        <f t="shared" si="41"/>
        <v>190969</v>
      </c>
      <c r="T442" s="57">
        <v>319</v>
      </c>
      <c r="U442" s="57">
        <v>545</v>
      </c>
    </row>
    <row r="443" spans="1:21">
      <c r="A443" s="5">
        <v>442</v>
      </c>
      <c r="B443" s="5">
        <v>55</v>
      </c>
      <c r="C443" s="5">
        <v>678</v>
      </c>
      <c r="D443" s="23">
        <f t="shared" si="36"/>
        <v>685.9117042923574</v>
      </c>
      <c r="E443" s="23">
        <f t="shared" si="37"/>
        <v>-7.911704292357399</v>
      </c>
      <c r="F443" s="23">
        <f t="shared" si="38"/>
        <v>7.911704292357399</v>
      </c>
      <c r="G443" s="5">
        <f t="shared" si="39"/>
        <v>2</v>
      </c>
      <c r="H443" s="5">
        <f t="shared" si="40"/>
        <v>-440</v>
      </c>
      <c r="I443" s="5">
        <f t="shared" si="41"/>
        <v>193600</v>
      </c>
      <c r="T443" s="57">
        <v>325</v>
      </c>
      <c r="U443" s="57">
        <v>410</v>
      </c>
    </row>
    <row r="444" spans="1:21">
      <c r="A444" s="5">
        <v>443</v>
      </c>
      <c r="B444" s="5">
        <v>197</v>
      </c>
      <c r="C444" s="5">
        <v>11328</v>
      </c>
      <c r="D444" s="23">
        <f t="shared" si="36"/>
        <v>820.70823114768984</v>
      </c>
      <c r="E444" s="23">
        <f t="shared" si="37"/>
        <v>10507.29176885231</v>
      </c>
      <c r="F444" s="23">
        <f t="shared" si="38"/>
        <v>10507.29176885231</v>
      </c>
      <c r="G444" s="5">
        <f t="shared" si="39"/>
        <v>54</v>
      </c>
      <c r="H444" s="5">
        <f t="shared" si="40"/>
        <v>-389</v>
      </c>
      <c r="I444" s="5">
        <f t="shared" si="41"/>
        <v>151321</v>
      </c>
      <c r="T444" s="57">
        <v>325</v>
      </c>
      <c r="U444" s="57">
        <v>232</v>
      </c>
    </row>
    <row r="445" spans="1:21">
      <c r="A445" s="5">
        <v>444</v>
      </c>
      <c r="B445" s="5">
        <v>88</v>
      </c>
      <c r="C445" s="5">
        <v>2300</v>
      </c>
      <c r="D445" s="23">
        <f t="shared" si="36"/>
        <v>717.23765771648391</v>
      </c>
      <c r="E445" s="23">
        <f t="shared" si="37"/>
        <v>1582.7623422835161</v>
      </c>
      <c r="F445" s="23">
        <f t="shared" si="38"/>
        <v>1582.7623422835161</v>
      </c>
      <c r="G445" s="5">
        <f t="shared" si="39"/>
        <v>52</v>
      </c>
      <c r="H445" s="5">
        <f t="shared" si="40"/>
        <v>-392</v>
      </c>
      <c r="I445" s="5">
        <f t="shared" si="41"/>
        <v>153664</v>
      </c>
      <c r="T445" s="57">
        <v>328</v>
      </c>
      <c r="U445" s="57">
        <v>539</v>
      </c>
    </row>
    <row r="446" spans="1:21">
      <c r="A446" s="5">
        <v>445</v>
      </c>
      <c r="B446" s="5">
        <v>59</v>
      </c>
      <c r="C446" s="5">
        <v>1819</v>
      </c>
      <c r="D446" s="23">
        <f t="shared" si="36"/>
        <v>689.70878955588785</v>
      </c>
      <c r="E446" s="23">
        <f t="shared" si="37"/>
        <v>1129.291210444112</v>
      </c>
      <c r="F446" s="23">
        <f t="shared" si="38"/>
        <v>1129.291210444112</v>
      </c>
      <c r="G446" s="5">
        <f t="shared" si="39"/>
        <v>47</v>
      </c>
      <c r="H446" s="5">
        <f t="shared" si="40"/>
        <v>-398</v>
      </c>
      <c r="I446" s="5">
        <f t="shared" si="41"/>
        <v>158404</v>
      </c>
      <c r="T446" s="57">
        <v>329</v>
      </c>
      <c r="U446" s="57">
        <v>1096</v>
      </c>
    </row>
    <row r="447" spans="1:21">
      <c r="A447" s="5">
        <v>446</v>
      </c>
      <c r="B447" s="5">
        <v>234</v>
      </c>
      <c r="C447" s="5">
        <v>2127</v>
      </c>
      <c r="D447" s="23">
        <f t="shared" si="36"/>
        <v>855.83126983534692</v>
      </c>
      <c r="E447" s="23">
        <f t="shared" si="37"/>
        <v>1271.168730164653</v>
      </c>
      <c r="F447" s="23">
        <f t="shared" si="38"/>
        <v>1271.168730164653</v>
      </c>
      <c r="G447" s="5">
        <f t="shared" si="39"/>
        <v>47</v>
      </c>
      <c r="H447" s="5">
        <f t="shared" si="40"/>
        <v>-399</v>
      </c>
      <c r="I447" s="5">
        <f t="shared" si="41"/>
        <v>159201</v>
      </c>
      <c r="T447" s="57">
        <v>330</v>
      </c>
      <c r="U447" s="57">
        <v>705</v>
      </c>
    </row>
    <row r="448" spans="1:21">
      <c r="A448" s="5">
        <v>447</v>
      </c>
      <c r="B448" s="5">
        <v>148</v>
      </c>
      <c r="C448" s="5">
        <v>1800</v>
      </c>
      <c r="D448" s="23">
        <f t="shared" si="36"/>
        <v>774.19393666944131</v>
      </c>
      <c r="E448" s="23">
        <f t="shared" si="37"/>
        <v>1025.8060633305586</v>
      </c>
      <c r="F448" s="23">
        <f t="shared" si="38"/>
        <v>1025.8060633305586</v>
      </c>
      <c r="G448" s="5">
        <f t="shared" si="39"/>
        <v>45</v>
      </c>
      <c r="H448" s="5">
        <f t="shared" si="40"/>
        <v>-402</v>
      </c>
      <c r="I448" s="5">
        <f t="shared" si="41"/>
        <v>161604</v>
      </c>
      <c r="T448" s="57">
        <v>331</v>
      </c>
      <c r="U448" s="57">
        <v>564</v>
      </c>
    </row>
    <row r="449" spans="1:21">
      <c r="A449" s="5">
        <v>448</v>
      </c>
      <c r="B449" s="5">
        <v>96</v>
      </c>
      <c r="C449" s="5">
        <v>1313</v>
      </c>
      <c r="D449" s="23">
        <f t="shared" si="36"/>
        <v>724.83182824354492</v>
      </c>
      <c r="E449" s="23">
        <f t="shared" si="37"/>
        <v>588.16817175645508</v>
      </c>
      <c r="F449" s="23">
        <f t="shared" si="38"/>
        <v>588.16817175645508</v>
      </c>
      <c r="G449" s="5">
        <f t="shared" si="39"/>
        <v>41</v>
      </c>
      <c r="H449" s="5">
        <f t="shared" si="40"/>
        <v>-407</v>
      </c>
      <c r="I449" s="5">
        <f t="shared" si="41"/>
        <v>165649</v>
      </c>
      <c r="T449" s="57">
        <v>332</v>
      </c>
      <c r="U449" s="57">
        <v>3244</v>
      </c>
    </row>
    <row r="450" spans="1:21">
      <c r="A450" s="5">
        <v>449</v>
      </c>
      <c r="B450" s="5">
        <v>49</v>
      </c>
      <c r="C450" s="5">
        <v>1218</v>
      </c>
      <c r="D450" s="23">
        <f t="shared" si="36"/>
        <v>680.21607639706167</v>
      </c>
      <c r="E450" s="23">
        <f t="shared" si="37"/>
        <v>537.78392360293833</v>
      </c>
      <c r="F450" s="23">
        <f t="shared" si="38"/>
        <v>537.78392360293833</v>
      </c>
      <c r="G450" s="5">
        <f t="shared" si="39"/>
        <v>37</v>
      </c>
      <c r="H450" s="5">
        <f t="shared" si="40"/>
        <v>-412</v>
      </c>
      <c r="I450" s="5">
        <f t="shared" si="41"/>
        <v>169744</v>
      </c>
      <c r="T450" s="57">
        <v>345</v>
      </c>
      <c r="U450" s="57">
        <v>1956</v>
      </c>
    </row>
    <row r="451" spans="1:21">
      <c r="A451" s="5">
        <v>450</v>
      </c>
      <c r="B451" s="5">
        <v>98</v>
      </c>
      <c r="C451" s="5">
        <v>1087</v>
      </c>
      <c r="D451" s="23">
        <f t="shared" ref="D451:D497" si="42">$L$3+$K$3*B451</f>
        <v>726.7303708753102</v>
      </c>
      <c r="E451" s="23">
        <f t="shared" ref="E451:E497" si="43">C451-D451</f>
        <v>360.2696291246898</v>
      </c>
      <c r="F451" s="23">
        <f t="shared" ref="F451:F497" si="44">ABS(E451)</f>
        <v>360.2696291246898</v>
      </c>
      <c r="G451" s="5">
        <f t="shared" ref="G451:G497" si="45">RANK(F451,F451:F946,1)</f>
        <v>27</v>
      </c>
      <c r="H451" s="5">
        <f t="shared" ref="H451:H497" si="46">G451-A451</f>
        <v>-423</v>
      </c>
      <c r="I451" s="5">
        <f t="shared" ref="I451:I497" si="47">H451^2</f>
        <v>178929</v>
      </c>
      <c r="T451" s="57">
        <v>358</v>
      </c>
      <c r="U451" s="57">
        <v>602</v>
      </c>
    </row>
    <row r="452" spans="1:21">
      <c r="A452" s="5">
        <v>451</v>
      </c>
      <c r="B452" s="5">
        <v>198</v>
      </c>
      <c r="C452" s="5">
        <v>1288</v>
      </c>
      <c r="D452" s="23">
        <f t="shared" si="42"/>
        <v>821.65750246357254</v>
      </c>
      <c r="E452" s="23">
        <f t="shared" si="43"/>
        <v>466.34249753642746</v>
      </c>
      <c r="F452" s="23">
        <f t="shared" si="44"/>
        <v>466.34249753642746</v>
      </c>
      <c r="G452" s="5">
        <f t="shared" si="45"/>
        <v>33</v>
      </c>
      <c r="H452" s="5">
        <f t="shared" si="46"/>
        <v>-418</v>
      </c>
      <c r="I452" s="5">
        <f t="shared" si="47"/>
        <v>174724</v>
      </c>
      <c r="T452" s="57">
        <v>360</v>
      </c>
      <c r="U452" s="57">
        <v>1635</v>
      </c>
    </row>
    <row r="453" spans="1:21">
      <c r="A453" s="5">
        <v>452</v>
      </c>
      <c r="B453" s="5">
        <v>159</v>
      </c>
      <c r="C453" s="5">
        <v>1029</v>
      </c>
      <c r="D453" s="23">
        <f t="shared" si="42"/>
        <v>784.63592114415019</v>
      </c>
      <c r="E453" s="23">
        <f t="shared" si="43"/>
        <v>244.36407885584981</v>
      </c>
      <c r="F453" s="23">
        <f t="shared" si="44"/>
        <v>244.36407885584981</v>
      </c>
      <c r="G453" s="5">
        <f t="shared" si="45"/>
        <v>16</v>
      </c>
      <c r="H453" s="5">
        <f t="shared" si="46"/>
        <v>-436</v>
      </c>
      <c r="I453" s="5">
        <f t="shared" si="47"/>
        <v>190096</v>
      </c>
      <c r="T453" s="57">
        <v>363</v>
      </c>
      <c r="U453" s="57">
        <v>452</v>
      </c>
    </row>
    <row r="454" spans="1:21">
      <c r="A454" s="5">
        <v>453</v>
      </c>
      <c r="B454" s="5">
        <v>22</v>
      </c>
      <c r="C454" s="5">
        <v>940</v>
      </c>
      <c r="D454" s="23">
        <f t="shared" si="42"/>
        <v>654.58575086823089</v>
      </c>
      <c r="E454" s="23">
        <f t="shared" si="43"/>
        <v>285.41424913176911</v>
      </c>
      <c r="F454" s="23">
        <f t="shared" si="44"/>
        <v>285.41424913176911</v>
      </c>
      <c r="G454" s="5">
        <f t="shared" si="45"/>
        <v>19</v>
      </c>
      <c r="H454" s="5">
        <f t="shared" si="46"/>
        <v>-434</v>
      </c>
      <c r="I454" s="5">
        <f t="shared" si="47"/>
        <v>188356</v>
      </c>
      <c r="T454" s="57">
        <v>367</v>
      </c>
      <c r="U454" s="57">
        <v>591</v>
      </c>
    </row>
    <row r="455" spans="1:21">
      <c r="A455" s="5">
        <v>454</v>
      </c>
      <c r="B455" s="5">
        <v>154</v>
      </c>
      <c r="C455" s="5">
        <v>2190</v>
      </c>
      <c r="D455" s="23">
        <f t="shared" si="42"/>
        <v>779.88956456473716</v>
      </c>
      <c r="E455" s="23">
        <f t="shared" si="43"/>
        <v>1410.1104354352628</v>
      </c>
      <c r="F455" s="23">
        <f t="shared" si="44"/>
        <v>1410.1104354352628</v>
      </c>
      <c r="G455" s="5">
        <f t="shared" si="45"/>
        <v>40</v>
      </c>
      <c r="H455" s="5">
        <f t="shared" si="46"/>
        <v>-414</v>
      </c>
      <c r="I455" s="5">
        <f t="shared" si="47"/>
        <v>171396</v>
      </c>
      <c r="T455" s="57">
        <v>370</v>
      </c>
      <c r="U455" s="57">
        <v>361</v>
      </c>
    </row>
    <row r="456" spans="1:21">
      <c r="A456" s="5">
        <v>455</v>
      </c>
      <c r="B456" s="5">
        <v>128</v>
      </c>
      <c r="C456" s="5">
        <v>1189</v>
      </c>
      <c r="D456" s="23">
        <f t="shared" si="42"/>
        <v>755.20851035178885</v>
      </c>
      <c r="E456" s="23">
        <f t="shared" si="43"/>
        <v>433.79148964821115</v>
      </c>
      <c r="F456" s="23">
        <f t="shared" si="44"/>
        <v>433.79148964821115</v>
      </c>
      <c r="G456" s="5">
        <f t="shared" si="45"/>
        <v>29</v>
      </c>
      <c r="H456" s="5">
        <f t="shared" si="46"/>
        <v>-426</v>
      </c>
      <c r="I456" s="5">
        <f t="shared" si="47"/>
        <v>181476</v>
      </c>
      <c r="T456" s="57">
        <v>377</v>
      </c>
      <c r="U456" s="57">
        <v>440</v>
      </c>
    </row>
    <row r="457" spans="1:21">
      <c r="A457" s="5">
        <v>456</v>
      </c>
      <c r="B457" s="5">
        <v>129</v>
      </c>
      <c r="C457" s="5">
        <v>994</v>
      </c>
      <c r="D457" s="23">
        <f t="shared" si="42"/>
        <v>756.15778166767154</v>
      </c>
      <c r="E457" s="23">
        <f t="shared" si="43"/>
        <v>237.84221833232846</v>
      </c>
      <c r="F457" s="23">
        <f t="shared" si="44"/>
        <v>237.84221833232846</v>
      </c>
      <c r="G457" s="5">
        <f t="shared" si="45"/>
        <v>15</v>
      </c>
      <c r="H457" s="5">
        <f t="shared" si="46"/>
        <v>-441</v>
      </c>
      <c r="I457" s="5">
        <f t="shared" si="47"/>
        <v>194481</v>
      </c>
      <c r="T457" s="57">
        <v>379</v>
      </c>
      <c r="U457" s="57">
        <v>1106</v>
      </c>
    </row>
    <row r="458" spans="1:21">
      <c r="A458" s="5">
        <v>457</v>
      </c>
      <c r="B458" s="5">
        <v>1546</v>
      </c>
      <c r="C458" s="5">
        <v>3586</v>
      </c>
      <c r="D458" s="23">
        <f t="shared" si="42"/>
        <v>2101.2752362733481</v>
      </c>
      <c r="E458" s="23">
        <f t="shared" si="43"/>
        <v>1484.7247637266519</v>
      </c>
      <c r="F458" s="23">
        <f t="shared" si="44"/>
        <v>1484.7247637266519</v>
      </c>
      <c r="G458" s="5">
        <f t="shared" si="45"/>
        <v>39</v>
      </c>
      <c r="H458" s="5">
        <f t="shared" si="46"/>
        <v>-418</v>
      </c>
      <c r="I458" s="5">
        <f t="shared" si="47"/>
        <v>174724</v>
      </c>
      <c r="T458" s="57">
        <v>400</v>
      </c>
      <c r="U458" s="57">
        <v>676</v>
      </c>
    </row>
    <row r="459" spans="1:21">
      <c r="A459" s="5">
        <v>458</v>
      </c>
      <c r="B459" s="5">
        <v>79</v>
      </c>
      <c r="C459" s="5">
        <v>1264</v>
      </c>
      <c r="D459" s="23">
        <f t="shared" si="42"/>
        <v>708.69421587354032</v>
      </c>
      <c r="E459" s="23">
        <f t="shared" si="43"/>
        <v>555.30578412645968</v>
      </c>
      <c r="F459" s="23">
        <f t="shared" si="44"/>
        <v>555.30578412645968</v>
      </c>
      <c r="G459" s="5">
        <f t="shared" si="45"/>
        <v>31</v>
      </c>
      <c r="H459" s="5">
        <f t="shared" si="46"/>
        <v>-427</v>
      </c>
      <c r="I459" s="5">
        <f t="shared" si="47"/>
        <v>182329</v>
      </c>
      <c r="T459" s="57">
        <v>407</v>
      </c>
      <c r="U459" s="57">
        <v>1242</v>
      </c>
    </row>
    <row r="460" spans="1:21">
      <c r="A460" s="5">
        <v>459</v>
      </c>
      <c r="B460" s="5">
        <v>214</v>
      </c>
      <c r="C460" s="5">
        <v>1346</v>
      </c>
      <c r="D460" s="23">
        <f t="shared" si="42"/>
        <v>836.84584351769445</v>
      </c>
      <c r="E460" s="23">
        <f t="shared" si="43"/>
        <v>509.15415648230555</v>
      </c>
      <c r="F460" s="23">
        <f t="shared" si="44"/>
        <v>509.15415648230555</v>
      </c>
      <c r="G460" s="5">
        <f t="shared" si="45"/>
        <v>29</v>
      </c>
      <c r="H460" s="5">
        <f t="shared" si="46"/>
        <v>-430</v>
      </c>
      <c r="I460" s="5">
        <f t="shared" si="47"/>
        <v>184900</v>
      </c>
      <c r="T460" s="57">
        <v>411</v>
      </c>
      <c r="U460" s="57">
        <v>808</v>
      </c>
    </row>
    <row r="461" spans="1:21">
      <c r="A461" s="5">
        <v>460</v>
      </c>
      <c r="B461" s="5">
        <v>134</v>
      </c>
      <c r="C461" s="5">
        <v>1633</v>
      </c>
      <c r="D461" s="23">
        <f t="shared" si="42"/>
        <v>760.90413824708457</v>
      </c>
      <c r="E461" s="23">
        <f t="shared" si="43"/>
        <v>872.09586175291543</v>
      </c>
      <c r="F461" s="23">
        <f t="shared" si="44"/>
        <v>872.09586175291543</v>
      </c>
      <c r="G461" s="5">
        <f t="shared" si="45"/>
        <v>34</v>
      </c>
      <c r="H461" s="5">
        <f t="shared" si="46"/>
        <v>-426</v>
      </c>
      <c r="I461" s="5">
        <f t="shared" si="47"/>
        <v>181476</v>
      </c>
      <c r="T461" s="57">
        <v>412</v>
      </c>
      <c r="U461" s="57">
        <v>2531</v>
      </c>
    </row>
    <row r="462" spans="1:21">
      <c r="A462" s="5">
        <v>461</v>
      </c>
      <c r="B462" s="5">
        <v>268</v>
      </c>
      <c r="C462" s="5">
        <v>2319</v>
      </c>
      <c r="D462" s="23">
        <f t="shared" si="42"/>
        <v>888.10649457535612</v>
      </c>
      <c r="E462" s="23">
        <f t="shared" si="43"/>
        <v>1430.893505424644</v>
      </c>
      <c r="F462" s="23">
        <f t="shared" si="44"/>
        <v>1430.893505424644</v>
      </c>
      <c r="G462" s="5">
        <f t="shared" si="45"/>
        <v>35</v>
      </c>
      <c r="H462" s="5">
        <f t="shared" si="46"/>
        <v>-426</v>
      </c>
      <c r="I462" s="5">
        <f t="shared" si="47"/>
        <v>181476</v>
      </c>
      <c r="T462" s="57">
        <v>431</v>
      </c>
      <c r="U462" s="57">
        <v>1490</v>
      </c>
    </row>
    <row r="463" spans="1:21">
      <c r="A463" s="5">
        <v>462</v>
      </c>
      <c r="B463" s="5">
        <v>128</v>
      </c>
      <c r="C463" s="5">
        <v>1115</v>
      </c>
      <c r="D463" s="23">
        <f t="shared" si="42"/>
        <v>755.20851035178885</v>
      </c>
      <c r="E463" s="23">
        <f t="shared" si="43"/>
        <v>359.79148964821115</v>
      </c>
      <c r="F463" s="23">
        <f t="shared" si="44"/>
        <v>359.79148964821115</v>
      </c>
      <c r="G463" s="5">
        <f t="shared" si="45"/>
        <v>23</v>
      </c>
      <c r="H463" s="5">
        <f t="shared" si="46"/>
        <v>-439</v>
      </c>
      <c r="I463" s="5">
        <f t="shared" si="47"/>
        <v>192721</v>
      </c>
      <c r="T463" s="57">
        <v>435</v>
      </c>
      <c r="U463" s="57">
        <v>461</v>
      </c>
    </row>
    <row r="464" spans="1:21">
      <c r="A464" s="5">
        <v>463</v>
      </c>
      <c r="B464" s="5">
        <v>47</v>
      </c>
      <c r="C464" s="5">
        <v>923</v>
      </c>
      <c r="D464" s="23">
        <f t="shared" si="42"/>
        <v>678.31753376529639</v>
      </c>
      <c r="E464" s="23">
        <f t="shared" si="43"/>
        <v>244.68246623470361</v>
      </c>
      <c r="F464" s="23">
        <f t="shared" si="44"/>
        <v>244.68246623470361</v>
      </c>
      <c r="G464" s="5">
        <f t="shared" si="45"/>
        <v>15</v>
      </c>
      <c r="H464" s="5">
        <f t="shared" si="46"/>
        <v>-448</v>
      </c>
      <c r="I464" s="5">
        <f t="shared" si="47"/>
        <v>200704</v>
      </c>
      <c r="T464" s="57">
        <v>442</v>
      </c>
      <c r="U464" s="57">
        <v>1333</v>
      </c>
    </row>
    <row r="465" spans="1:21">
      <c r="A465" s="5">
        <v>464</v>
      </c>
      <c r="B465" s="5">
        <v>200</v>
      </c>
      <c r="C465" s="5">
        <v>1071</v>
      </c>
      <c r="D465" s="23">
        <f t="shared" si="42"/>
        <v>823.55604509533771</v>
      </c>
      <c r="E465" s="23">
        <f t="shared" si="43"/>
        <v>247.44395490466229</v>
      </c>
      <c r="F465" s="23">
        <f t="shared" si="44"/>
        <v>247.44395490466229</v>
      </c>
      <c r="G465" s="5">
        <f t="shared" si="45"/>
        <v>15</v>
      </c>
      <c r="H465" s="5">
        <f t="shared" si="46"/>
        <v>-449</v>
      </c>
      <c r="I465" s="5">
        <f t="shared" si="47"/>
        <v>201601</v>
      </c>
      <c r="T465" s="57">
        <v>447</v>
      </c>
      <c r="U465" s="57">
        <v>2567</v>
      </c>
    </row>
    <row r="466" spans="1:21">
      <c r="A466" s="5">
        <v>465</v>
      </c>
      <c r="B466" s="5">
        <v>264</v>
      </c>
      <c r="C466" s="5">
        <v>1401</v>
      </c>
      <c r="D466" s="23">
        <f t="shared" si="42"/>
        <v>884.30940931182568</v>
      </c>
      <c r="E466" s="23">
        <f t="shared" si="43"/>
        <v>516.69059068817432</v>
      </c>
      <c r="F466" s="23">
        <f t="shared" si="44"/>
        <v>516.69059068817432</v>
      </c>
      <c r="G466" s="5">
        <f t="shared" si="45"/>
        <v>26</v>
      </c>
      <c r="H466" s="5">
        <f t="shared" si="46"/>
        <v>-439</v>
      </c>
      <c r="I466" s="5">
        <f t="shared" si="47"/>
        <v>192721</v>
      </c>
      <c r="T466" s="57">
        <v>449</v>
      </c>
      <c r="U466" s="57">
        <v>1735</v>
      </c>
    </row>
    <row r="467" spans="1:21">
      <c r="A467" s="5">
        <v>466</v>
      </c>
      <c r="B467" s="5">
        <v>193</v>
      </c>
      <c r="C467" s="5">
        <v>1175</v>
      </c>
      <c r="D467" s="23">
        <f t="shared" si="42"/>
        <v>816.9111458841594</v>
      </c>
      <c r="E467" s="23">
        <f t="shared" si="43"/>
        <v>358.0888541158406</v>
      </c>
      <c r="F467" s="23">
        <f t="shared" si="44"/>
        <v>358.0888541158406</v>
      </c>
      <c r="G467" s="5">
        <f t="shared" si="45"/>
        <v>19</v>
      </c>
      <c r="H467" s="5">
        <f t="shared" si="46"/>
        <v>-447</v>
      </c>
      <c r="I467" s="5">
        <f t="shared" si="47"/>
        <v>199809</v>
      </c>
      <c r="T467" s="57">
        <v>469</v>
      </c>
      <c r="U467" s="57">
        <v>1038</v>
      </c>
    </row>
    <row r="468" spans="1:21">
      <c r="A468" s="5">
        <v>467</v>
      </c>
      <c r="B468" s="5">
        <v>114</v>
      </c>
      <c r="C468" s="5">
        <v>381</v>
      </c>
      <c r="D468" s="23">
        <f t="shared" si="42"/>
        <v>741.91871192943222</v>
      </c>
      <c r="E468" s="23">
        <f t="shared" si="43"/>
        <v>-360.91871192943222</v>
      </c>
      <c r="F468" s="23">
        <f t="shared" si="44"/>
        <v>360.91871192943222</v>
      </c>
      <c r="G468" s="5">
        <f t="shared" si="45"/>
        <v>20</v>
      </c>
      <c r="H468" s="5">
        <f t="shared" si="46"/>
        <v>-447</v>
      </c>
      <c r="I468" s="5">
        <f t="shared" si="47"/>
        <v>199809</v>
      </c>
      <c r="T468" s="57">
        <v>484</v>
      </c>
      <c r="U468" s="57">
        <v>2448</v>
      </c>
    </row>
    <row r="469" spans="1:21">
      <c r="A469" s="5">
        <v>468</v>
      </c>
      <c r="B469" s="5">
        <v>160</v>
      </c>
      <c r="C469" s="5">
        <v>1002</v>
      </c>
      <c r="D469" s="23">
        <f t="shared" si="42"/>
        <v>785.58519246003289</v>
      </c>
      <c r="E469" s="23">
        <f t="shared" si="43"/>
        <v>216.41480753996711</v>
      </c>
      <c r="F469" s="23">
        <f t="shared" si="44"/>
        <v>216.41480753996711</v>
      </c>
      <c r="G469" s="5">
        <f t="shared" si="45"/>
        <v>12</v>
      </c>
      <c r="H469" s="5">
        <f t="shared" si="46"/>
        <v>-456</v>
      </c>
      <c r="I469" s="5">
        <f t="shared" si="47"/>
        <v>207936</v>
      </c>
      <c r="T469" s="57">
        <v>485</v>
      </c>
      <c r="U469" s="57">
        <v>498</v>
      </c>
    </row>
    <row r="470" spans="1:21">
      <c r="A470" s="5">
        <v>469</v>
      </c>
      <c r="B470" s="5">
        <v>46</v>
      </c>
      <c r="C470" s="5">
        <v>837</v>
      </c>
      <c r="D470" s="23">
        <f t="shared" si="42"/>
        <v>677.36826244941381</v>
      </c>
      <c r="E470" s="23">
        <f t="shared" si="43"/>
        <v>159.63173755058619</v>
      </c>
      <c r="F470" s="23">
        <f t="shared" si="44"/>
        <v>159.63173755058619</v>
      </c>
      <c r="G470" s="5">
        <f t="shared" si="45"/>
        <v>6</v>
      </c>
      <c r="H470" s="5">
        <f t="shared" si="46"/>
        <v>-463</v>
      </c>
      <c r="I470" s="5">
        <f t="shared" si="47"/>
        <v>214369</v>
      </c>
      <c r="T470" s="57">
        <v>523</v>
      </c>
      <c r="U470" s="57">
        <v>559</v>
      </c>
    </row>
    <row r="471" spans="1:21">
      <c r="A471" s="5">
        <v>470</v>
      </c>
      <c r="B471" s="5">
        <v>136</v>
      </c>
      <c r="C471" s="5">
        <v>944</v>
      </c>
      <c r="D471" s="23">
        <f t="shared" si="42"/>
        <v>762.80268087884986</v>
      </c>
      <c r="E471" s="23">
        <f t="shared" si="43"/>
        <v>181.19731912115014</v>
      </c>
      <c r="F471" s="23">
        <f t="shared" si="44"/>
        <v>181.19731912115014</v>
      </c>
      <c r="G471" s="5">
        <f t="shared" si="45"/>
        <v>8</v>
      </c>
      <c r="H471" s="5">
        <f t="shared" si="46"/>
        <v>-462</v>
      </c>
      <c r="I471" s="5">
        <f t="shared" si="47"/>
        <v>213444</v>
      </c>
      <c r="T471" s="57">
        <v>529</v>
      </c>
      <c r="U471" s="57">
        <v>890</v>
      </c>
    </row>
    <row r="472" spans="1:21">
      <c r="A472" s="5">
        <v>471</v>
      </c>
      <c r="B472" s="5">
        <v>73</v>
      </c>
      <c r="C472" s="5">
        <v>1479</v>
      </c>
      <c r="D472" s="23">
        <f t="shared" si="42"/>
        <v>702.99858797824459</v>
      </c>
      <c r="E472" s="23">
        <f t="shared" si="43"/>
        <v>776.00141202175541</v>
      </c>
      <c r="F472" s="23">
        <f t="shared" si="44"/>
        <v>776.00141202175541</v>
      </c>
      <c r="G472" s="5">
        <f t="shared" si="45"/>
        <v>24</v>
      </c>
      <c r="H472" s="5">
        <f t="shared" si="46"/>
        <v>-447</v>
      </c>
      <c r="I472" s="5">
        <f t="shared" si="47"/>
        <v>199809</v>
      </c>
      <c r="T472" s="57">
        <v>534</v>
      </c>
      <c r="U472" s="57">
        <v>2495</v>
      </c>
    </row>
    <row r="473" spans="1:21">
      <c r="A473" s="5">
        <v>472</v>
      </c>
      <c r="B473" s="5">
        <v>65</v>
      </c>
      <c r="C473" s="5">
        <v>1143</v>
      </c>
      <c r="D473" s="23">
        <f t="shared" si="42"/>
        <v>695.40441745118369</v>
      </c>
      <c r="E473" s="23">
        <f t="shared" si="43"/>
        <v>447.59558254881631</v>
      </c>
      <c r="F473" s="23">
        <f t="shared" si="44"/>
        <v>447.59558254881631</v>
      </c>
      <c r="G473" s="5">
        <f t="shared" si="45"/>
        <v>20</v>
      </c>
      <c r="H473" s="5">
        <f t="shared" si="46"/>
        <v>-452</v>
      </c>
      <c r="I473" s="5">
        <f t="shared" si="47"/>
        <v>204304</v>
      </c>
      <c r="T473" s="57">
        <v>535</v>
      </c>
      <c r="U473" s="57">
        <v>592</v>
      </c>
    </row>
    <row r="474" spans="1:21">
      <c r="A474" s="5">
        <v>473</v>
      </c>
      <c r="B474" s="5">
        <v>579</v>
      </c>
      <c r="C474" s="5">
        <v>2288</v>
      </c>
      <c r="D474" s="23">
        <f t="shared" si="42"/>
        <v>1183.3298738148519</v>
      </c>
      <c r="E474" s="23">
        <f t="shared" si="43"/>
        <v>1104.6701261851481</v>
      </c>
      <c r="F474" s="23">
        <f t="shared" si="44"/>
        <v>1104.6701261851481</v>
      </c>
      <c r="G474" s="5">
        <f t="shared" si="45"/>
        <v>23</v>
      </c>
      <c r="H474" s="5">
        <f t="shared" si="46"/>
        <v>-450</v>
      </c>
      <c r="I474" s="5">
        <f t="shared" si="47"/>
        <v>202500</v>
      </c>
      <c r="T474" s="57">
        <v>577</v>
      </c>
      <c r="U474" s="57">
        <v>337</v>
      </c>
    </row>
    <row r="475" spans="1:21">
      <c r="A475" s="5">
        <v>474</v>
      </c>
      <c r="B475" s="5">
        <v>101</v>
      </c>
      <c r="C475" s="5">
        <v>496</v>
      </c>
      <c r="D475" s="23">
        <f t="shared" si="42"/>
        <v>729.57818482295806</v>
      </c>
      <c r="E475" s="23">
        <f t="shared" si="43"/>
        <v>-233.57818482295806</v>
      </c>
      <c r="F475" s="23">
        <f t="shared" si="44"/>
        <v>233.57818482295806</v>
      </c>
      <c r="G475" s="5">
        <f t="shared" si="45"/>
        <v>10</v>
      </c>
      <c r="H475" s="5">
        <f t="shared" si="46"/>
        <v>-464</v>
      </c>
      <c r="I475" s="5">
        <f t="shared" si="47"/>
        <v>215296</v>
      </c>
      <c r="T475" s="57">
        <v>579</v>
      </c>
      <c r="U475" s="57">
        <v>2288</v>
      </c>
    </row>
    <row r="476" spans="1:21">
      <c r="A476" s="5">
        <v>475</v>
      </c>
      <c r="B476" s="5">
        <v>74</v>
      </c>
      <c r="C476" s="5">
        <v>1099</v>
      </c>
      <c r="D476" s="23">
        <f t="shared" si="42"/>
        <v>703.94785929412728</v>
      </c>
      <c r="E476" s="23">
        <f t="shared" si="43"/>
        <v>395.05214070587272</v>
      </c>
      <c r="F476" s="23">
        <f t="shared" si="44"/>
        <v>395.05214070587272</v>
      </c>
      <c r="G476" s="5">
        <f t="shared" si="45"/>
        <v>18</v>
      </c>
      <c r="H476" s="5">
        <f t="shared" si="46"/>
        <v>-457</v>
      </c>
      <c r="I476" s="5">
        <f t="shared" si="47"/>
        <v>208849</v>
      </c>
      <c r="T476" s="57">
        <v>617</v>
      </c>
      <c r="U476" s="57">
        <v>1183</v>
      </c>
    </row>
    <row r="477" spans="1:21">
      <c r="A477" s="5">
        <v>476</v>
      </c>
      <c r="B477" s="5">
        <v>84</v>
      </c>
      <c r="C477" s="5">
        <v>1078</v>
      </c>
      <c r="D477" s="23">
        <f t="shared" si="42"/>
        <v>713.44057245295346</v>
      </c>
      <c r="E477" s="23">
        <f t="shared" si="43"/>
        <v>364.55942754704654</v>
      </c>
      <c r="F477" s="23">
        <f t="shared" si="44"/>
        <v>364.55942754704654</v>
      </c>
      <c r="G477" s="5">
        <f t="shared" si="45"/>
        <v>16</v>
      </c>
      <c r="H477" s="5">
        <f t="shared" si="46"/>
        <v>-460</v>
      </c>
      <c r="I477" s="5">
        <f t="shared" si="47"/>
        <v>211600</v>
      </c>
      <c r="T477" s="57">
        <v>664</v>
      </c>
      <c r="U477" s="57">
        <v>1156</v>
      </c>
    </row>
    <row r="478" spans="1:21">
      <c r="A478" s="5">
        <v>477</v>
      </c>
      <c r="B478" s="5">
        <v>360</v>
      </c>
      <c r="C478" s="5">
        <v>1635</v>
      </c>
      <c r="D478" s="23">
        <f t="shared" si="42"/>
        <v>975.43945563655745</v>
      </c>
      <c r="E478" s="23">
        <f t="shared" si="43"/>
        <v>659.56054436344255</v>
      </c>
      <c r="F478" s="23">
        <f t="shared" si="44"/>
        <v>659.56054436344255</v>
      </c>
      <c r="G478" s="5">
        <f t="shared" si="45"/>
        <v>19</v>
      </c>
      <c r="H478" s="5">
        <f t="shared" si="46"/>
        <v>-458</v>
      </c>
      <c r="I478" s="5">
        <f t="shared" si="47"/>
        <v>209764</v>
      </c>
      <c r="T478" s="57">
        <v>678</v>
      </c>
      <c r="U478" s="57">
        <v>1103</v>
      </c>
    </row>
    <row r="479" spans="1:21">
      <c r="A479" s="5">
        <v>478</v>
      </c>
      <c r="B479" s="5">
        <v>5</v>
      </c>
      <c r="C479" s="5">
        <v>63</v>
      </c>
      <c r="D479" s="23">
        <f t="shared" si="42"/>
        <v>638.44813849822629</v>
      </c>
      <c r="E479" s="23">
        <f t="shared" si="43"/>
        <v>-575.44813849822629</v>
      </c>
      <c r="F479" s="23">
        <f t="shared" si="44"/>
        <v>575.44813849822629</v>
      </c>
      <c r="G479" s="5">
        <f t="shared" si="45"/>
        <v>17</v>
      </c>
      <c r="H479" s="5">
        <f t="shared" si="46"/>
        <v>-461</v>
      </c>
      <c r="I479" s="5">
        <f t="shared" si="47"/>
        <v>212521</v>
      </c>
      <c r="T479" s="57">
        <v>696</v>
      </c>
      <c r="U479" s="57">
        <v>1412</v>
      </c>
    </row>
    <row r="480" spans="1:21">
      <c r="A480" s="5">
        <v>479</v>
      </c>
      <c r="B480" s="5">
        <v>187</v>
      </c>
      <c r="C480" s="5">
        <v>2833</v>
      </c>
      <c r="D480" s="23">
        <f t="shared" si="42"/>
        <v>811.21551798886367</v>
      </c>
      <c r="E480" s="23">
        <f t="shared" si="43"/>
        <v>2021.7844820111363</v>
      </c>
      <c r="F480" s="23">
        <f t="shared" si="44"/>
        <v>2021.7844820111363</v>
      </c>
      <c r="G480" s="5">
        <f t="shared" si="45"/>
        <v>18</v>
      </c>
      <c r="H480" s="5">
        <f t="shared" si="46"/>
        <v>-461</v>
      </c>
      <c r="I480" s="5">
        <f t="shared" si="47"/>
        <v>212521</v>
      </c>
      <c r="T480" s="57">
        <v>697</v>
      </c>
      <c r="U480" s="57">
        <v>995</v>
      </c>
    </row>
    <row r="481" spans="1:21">
      <c r="A481" s="5">
        <v>480</v>
      </c>
      <c r="B481" s="5">
        <v>69</v>
      </c>
      <c r="C481" s="5">
        <v>1058</v>
      </c>
      <c r="D481" s="23">
        <f t="shared" si="42"/>
        <v>699.20150271471414</v>
      </c>
      <c r="E481" s="23">
        <f t="shared" si="43"/>
        <v>358.79849728528586</v>
      </c>
      <c r="F481" s="23">
        <f t="shared" si="44"/>
        <v>358.79849728528586</v>
      </c>
      <c r="G481" s="5">
        <f t="shared" si="45"/>
        <v>15</v>
      </c>
      <c r="H481" s="5">
        <f t="shared" si="46"/>
        <v>-465</v>
      </c>
      <c r="I481" s="5">
        <f t="shared" si="47"/>
        <v>216225</v>
      </c>
      <c r="T481" s="57">
        <v>755</v>
      </c>
      <c r="U481" s="57">
        <v>963</v>
      </c>
    </row>
    <row r="482" spans="1:21">
      <c r="A482" s="5">
        <v>481</v>
      </c>
      <c r="B482" s="5">
        <v>82</v>
      </c>
      <c r="C482" s="5">
        <v>1023</v>
      </c>
      <c r="D482" s="23">
        <f t="shared" si="42"/>
        <v>711.54202982118818</v>
      </c>
      <c r="E482" s="23">
        <f t="shared" si="43"/>
        <v>311.45797017881182</v>
      </c>
      <c r="F482" s="23">
        <f t="shared" si="44"/>
        <v>311.45797017881182</v>
      </c>
      <c r="G482" s="5">
        <f t="shared" si="45"/>
        <v>14</v>
      </c>
      <c r="H482" s="5">
        <f t="shared" si="46"/>
        <v>-467</v>
      </c>
      <c r="I482" s="5">
        <f t="shared" si="47"/>
        <v>218089</v>
      </c>
      <c r="T482" s="57">
        <v>766</v>
      </c>
      <c r="U482" s="57">
        <v>695</v>
      </c>
    </row>
    <row r="483" spans="1:21">
      <c r="A483" s="5">
        <v>482</v>
      </c>
      <c r="B483" s="5">
        <v>12</v>
      </c>
      <c r="C483" s="5">
        <v>59</v>
      </c>
      <c r="D483" s="23">
        <f t="shared" si="42"/>
        <v>645.0930377094046</v>
      </c>
      <c r="E483" s="23">
        <f t="shared" si="43"/>
        <v>-586.0930377094046</v>
      </c>
      <c r="F483" s="23">
        <f t="shared" si="44"/>
        <v>586.0930377094046</v>
      </c>
      <c r="G483" s="5">
        <f t="shared" si="45"/>
        <v>15</v>
      </c>
      <c r="H483" s="5">
        <f t="shared" si="46"/>
        <v>-467</v>
      </c>
      <c r="I483" s="5">
        <f t="shared" si="47"/>
        <v>218089</v>
      </c>
      <c r="T483" s="57">
        <v>766</v>
      </c>
      <c r="U483" s="57">
        <v>1367</v>
      </c>
    </row>
    <row r="484" spans="1:21">
      <c r="A484" s="5">
        <v>483</v>
      </c>
      <c r="B484" s="5">
        <v>56</v>
      </c>
      <c r="C484" s="5">
        <v>993</v>
      </c>
      <c r="D484" s="23">
        <f t="shared" si="42"/>
        <v>686.86097560823998</v>
      </c>
      <c r="E484" s="23">
        <f t="shared" si="43"/>
        <v>306.13902439176002</v>
      </c>
      <c r="F484" s="23">
        <f t="shared" si="44"/>
        <v>306.13902439176002</v>
      </c>
      <c r="G484" s="5">
        <f t="shared" si="45"/>
        <v>13</v>
      </c>
      <c r="H484" s="5">
        <f t="shared" si="46"/>
        <v>-470</v>
      </c>
      <c r="I484" s="5">
        <f t="shared" si="47"/>
        <v>220900</v>
      </c>
      <c r="T484" s="57">
        <v>821</v>
      </c>
      <c r="U484" s="57">
        <v>1702</v>
      </c>
    </row>
    <row r="485" spans="1:21">
      <c r="A485" s="5">
        <v>484</v>
      </c>
      <c r="B485" s="5">
        <v>44</v>
      </c>
      <c r="C485" s="5">
        <v>937</v>
      </c>
      <c r="D485" s="23">
        <f t="shared" si="42"/>
        <v>675.46971981764852</v>
      </c>
      <c r="E485" s="23">
        <f t="shared" si="43"/>
        <v>261.53028018235148</v>
      </c>
      <c r="F485" s="23">
        <f t="shared" si="44"/>
        <v>261.53028018235148</v>
      </c>
      <c r="G485" s="5">
        <f t="shared" si="45"/>
        <v>11</v>
      </c>
      <c r="H485" s="5">
        <f t="shared" si="46"/>
        <v>-473</v>
      </c>
      <c r="I485" s="5">
        <f t="shared" si="47"/>
        <v>223729</v>
      </c>
      <c r="T485" s="57">
        <v>859</v>
      </c>
      <c r="U485" s="57">
        <v>5934</v>
      </c>
    </row>
    <row r="486" spans="1:21">
      <c r="A486" s="5">
        <v>485</v>
      </c>
      <c r="B486" s="5">
        <v>277</v>
      </c>
      <c r="C486" s="5">
        <v>1271</v>
      </c>
      <c r="D486" s="23">
        <f t="shared" si="42"/>
        <v>896.64993641829972</v>
      </c>
      <c r="E486" s="23">
        <f t="shared" si="43"/>
        <v>374.35006358170028</v>
      </c>
      <c r="F486" s="23">
        <f t="shared" si="44"/>
        <v>374.35006358170028</v>
      </c>
      <c r="G486" s="5">
        <f t="shared" si="45"/>
        <v>12</v>
      </c>
      <c r="H486" s="5">
        <f t="shared" si="46"/>
        <v>-473</v>
      </c>
      <c r="I486" s="5">
        <f t="shared" si="47"/>
        <v>223729</v>
      </c>
      <c r="T486" s="57">
        <v>859</v>
      </c>
      <c r="U486" s="57">
        <v>1577</v>
      </c>
    </row>
    <row r="487" spans="1:21">
      <c r="A487" s="5">
        <v>486</v>
      </c>
      <c r="B487" s="5">
        <v>74</v>
      </c>
      <c r="C487" s="5">
        <v>938</v>
      </c>
      <c r="D487" s="23">
        <f t="shared" si="42"/>
        <v>703.94785929412728</v>
      </c>
      <c r="E487" s="23">
        <f t="shared" si="43"/>
        <v>234.05214070587272</v>
      </c>
      <c r="F487" s="23">
        <f t="shared" si="44"/>
        <v>234.05214070587272</v>
      </c>
      <c r="G487" s="5">
        <f t="shared" si="45"/>
        <v>10</v>
      </c>
      <c r="H487" s="5">
        <f t="shared" si="46"/>
        <v>-476</v>
      </c>
      <c r="I487" s="5">
        <f t="shared" si="47"/>
        <v>226576</v>
      </c>
      <c r="T487" s="57">
        <v>955</v>
      </c>
      <c r="U487" s="57">
        <v>2628</v>
      </c>
    </row>
    <row r="488" spans="1:21">
      <c r="A488" s="5">
        <v>487</v>
      </c>
      <c r="B488" s="5">
        <v>79</v>
      </c>
      <c r="C488" s="5">
        <v>911</v>
      </c>
      <c r="D488" s="23">
        <f t="shared" si="42"/>
        <v>708.69421587354032</v>
      </c>
      <c r="E488" s="23">
        <f t="shared" si="43"/>
        <v>202.30578412645968</v>
      </c>
      <c r="F488" s="23">
        <f t="shared" si="44"/>
        <v>202.30578412645968</v>
      </c>
      <c r="G488" s="5">
        <f t="shared" si="45"/>
        <v>9</v>
      </c>
      <c r="H488" s="5">
        <f t="shared" si="46"/>
        <v>-478</v>
      </c>
      <c r="I488" s="5">
        <f t="shared" si="47"/>
        <v>228484</v>
      </c>
      <c r="T488" s="57">
        <v>1047</v>
      </c>
      <c r="U488" s="57">
        <v>984</v>
      </c>
    </row>
    <row r="489" spans="1:21">
      <c r="A489" s="5">
        <v>488</v>
      </c>
      <c r="B489" s="5">
        <v>105</v>
      </c>
      <c r="C489" s="5">
        <v>901</v>
      </c>
      <c r="D489" s="23">
        <f t="shared" si="42"/>
        <v>733.37527008648851</v>
      </c>
      <c r="E489" s="23">
        <f t="shared" si="43"/>
        <v>167.62472991351149</v>
      </c>
      <c r="F489" s="23">
        <f t="shared" si="44"/>
        <v>167.62472991351149</v>
      </c>
      <c r="G489" s="5">
        <f t="shared" si="45"/>
        <v>6</v>
      </c>
      <c r="H489" s="5">
        <f t="shared" si="46"/>
        <v>-482</v>
      </c>
      <c r="I489" s="5">
        <f t="shared" si="47"/>
        <v>232324</v>
      </c>
      <c r="T489" s="57">
        <v>1155</v>
      </c>
      <c r="U489" s="57">
        <v>1016</v>
      </c>
    </row>
    <row r="490" spans="1:21">
      <c r="A490" s="5">
        <v>489</v>
      </c>
      <c r="B490" s="5">
        <v>128</v>
      </c>
      <c r="C490" s="5">
        <v>655</v>
      </c>
      <c r="D490" s="23">
        <f t="shared" si="42"/>
        <v>755.20851035178885</v>
      </c>
      <c r="E490" s="23">
        <f t="shared" si="43"/>
        <v>-100.20851035178885</v>
      </c>
      <c r="F490" s="23">
        <f t="shared" si="44"/>
        <v>100.20851035178885</v>
      </c>
      <c r="G490" s="5">
        <f t="shared" si="45"/>
        <v>3</v>
      </c>
      <c r="H490" s="5">
        <f t="shared" si="46"/>
        <v>-486</v>
      </c>
      <c r="I490" s="5">
        <f t="shared" si="47"/>
        <v>236196</v>
      </c>
      <c r="T490" s="57">
        <v>1372</v>
      </c>
      <c r="U490" s="57">
        <v>1334</v>
      </c>
    </row>
    <row r="491" spans="1:21">
      <c r="A491" s="5">
        <v>490</v>
      </c>
      <c r="B491" s="5">
        <v>185</v>
      </c>
      <c r="C491" s="5">
        <v>1111</v>
      </c>
      <c r="D491" s="23">
        <f t="shared" si="42"/>
        <v>809.31697535709839</v>
      </c>
      <c r="E491" s="23">
        <f t="shared" si="43"/>
        <v>301.68302464290161</v>
      </c>
      <c r="F491" s="23">
        <f t="shared" si="44"/>
        <v>301.68302464290161</v>
      </c>
      <c r="G491" s="5">
        <f t="shared" si="45"/>
        <v>7</v>
      </c>
      <c r="H491" s="5">
        <f t="shared" si="46"/>
        <v>-483</v>
      </c>
      <c r="I491" s="5">
        <f t="shared" si="47"/>
        <v>233289</v>
      </c>
      <c r="T491" s="57">
        <v>1505</v>
      </c>
      <c r="U491" s="57">
        <v>1326</v>
      </c>
    </row>
    <row r="492" spans="1:21">
      <c r="A492" s="5">
        <v>491</v>
      </c>
      <c r="B492" s="5">
        <v>125</v>
      </c>
      <c r="C492" s="5">
        <v>756</v>
      </c>
      <c r="D492" s="23">
        <f t="shared" si="42"/>
        <v>752.36069640414098</v>
      </c>
      <c r="E492" s="23">
        <f t="shared" si="43"/>
        <v>3.639303595859019</v>
      </c>
      <c r="F492" s="23">
        <f t="shared" si="44"/>
        <v>3.639303595859019</v>
      </c>
      <c r="G492" s="5">
        <f t="shared" si="45"/>
        <v>1</v>
      </c>
      <c r="H492" s="5">
        <f t="shared" si="46"/>
        <v>-490</v>
      </c>
      <c r="I492" s="5">
        <f t="shared" si="47"/>
        <v>240100</v>
      </c>
      <c r="T492" s="57">
        <v>1546</v>
      </c>
      <c r="U492" s="57">
        <v>3586</v>
      </c>
    </row>
    <row r="493" spans="1:21">
      <c r="A493" s="5">
        <v>492</v>
      </c>
      <c r="B493" s="5">
        <v>53</v>
      </c>
      <c r="C493" s="5">
        <v>708</v>
      </c>
      <c r="D493" s="23">
        <f t="shared" si="42"/>
        <v>684.01316166059212</v>
      </c>
      <c r="E493" s="23">
        <f t="shared" si="43"/>
        <v>23.986838339407882</v>
      </c>
      <c r="F493" s="23">
        <f t="shared" si="44"/>
        <v>23.986838339407882</v>
      </c>
      <c r="G493" s="5">
        <f t="shared" si="45"/>
        <v>1</v>
      </c>
      <c r="H493" s="5">
        <f t="shared" si="46"/>
        <v>-491</v>
      </c>
      <c r="I493" s="5">
        <f t="shared" si="47"/>
        <v>241081</v>
      </c>
      <c r="T493" s="57">
        <v>1572</v>
      </c>
      <c r="U493" s="57">
        <v>790</v>
      </c>
    </row>
    <row r="494" spans="1:21">
      <c r="A494" s="5">
        <v>493</v>
      </c>
      <c r="B494" s="5">
        <v>53</v>
      </c>
      <c r="C494" s="5">
        <v>508</v>
      </c>
      <c r="D494" s="23">
        <f t="shared" si="42"/>
        <v>684.01316166059212</v>
      </c>
      <c r="E494" s="23">
        <f t="shared" si="43"/>
        <v>-176.01316166059212</v>
      </c>
      <c r="F494" s="23">
        <f t="shared" si="44"/>
        <v>176.01316166059212</v>
      </c>
      <c r="G494" s="5">
        <f t="shared" si="45"/>
        <v>3</v>
      </c>
      <c r="H494" s="5">
        <f t="shared" si="46"/>
        <v>-490</v>
      </c>
      <c r="I494" s="5">
        <f t="shared" si="47"/>
        <v>240100</v>
      </c>
      <c r="T494" s="57">
        <v>1622</v>
      </c>
      <c r="U494" s="57">
        <v>2420</v>
      </c>
    </row>
    <row r="495" spans="1:21">
      <c r="A495" s="5">
        <v>494</v>
      </c>
      <c r="B495" s="5">
        <v>93</v>
      </c>
      <c r="C495" s="5">
        <v>572</v>
      </c>
      <c r="D495" s="23">
        <f t="shared" si="42"/>
        <v>721.98401429589705</v>
      </c>
      <c r="E495" s="23">
        <f t="shared" si="43"/>
        <v>-149.98401429589705</v>
      </c>
      <c r="F495" s="23">
        <f t="shared" si="44"/>
        <v>149.98401429589705</v>
      </c>
      <c r="G495" s="5">
        <f t="shared" si="45"/>
        <v>2</v>
      </c>
      <c r="H495" s="5">
        <f t="shared" si="46"/>
        <v>-492</v>
      </c>
      <c r="I495" s="5">
        <f t="shared" si="47"/>
        <v>242064</v>
      </c>
      <c r="T495" s="57">
        <v>1639</v>
      </c>
      <c r="U495" s="57">
        <v>1637</v>
      </c>
    </row>
    <row r="496" spans="1:21">
      <c r="A496" s="5">
        <v>495</v>
      </c>
      <c r="B496" s="5">
        <v>91</v>
      </c>
      <c r="C496" s="5">
        <v>574</v>
      </c>
      <c r="D496" s="23">
        <f t="shared" si="42"/>
        <v>720.08547166413177</v>
      </c>
      <c r="E496" s="23">
        <f t="shared" si="43"/>
        <v>-146.08547166413177</v>
      </c>
      <c r="F496" s="23">
        <f t="shared" si="44"/>
        <v>146.08547166413177</v>
      </c>
      <c r="G496" s="5">
        <f t="shared" si="45"/>
        <v>1</v>
      </c>
      <c r="H496" s="5">
        <f t="shared" si="46"/>
        <v>-494</v>
      </c>
      <c r="I496" s="5">
        <f t="shared" si="47"/>
        <v>244036</v>
      </c>
      <c r="T496" s="57">
        <v>1998</v>
      </c>
      <c r="U496" s="57">
        <v>2254</v>
      </c>
    </row>
    <row r="497" spans="1:21">
      <c r="A497" s="5">
        <v>496</v>
      </c>
      <c r="B497" s="5">
        <v>91</v>
      </c>
      <c r="C497" s="5">
        <v>524</v>
      </c>
      <c r="D497" s="23">
        <f t="shared" si="42"/>
        <v>720.08547166413177</v>
      </c>
      <c r="E497" s="23">
        <f t="shared" si="43"/>
        <v>-196.08547166413177</v>
      </c>
      <c r="F497" s="23">
        <f t="shared" si="44"/>
        <v>196.08547166413177</v>
      </c>
      <c r="G497" s="5">
        <f t="shared" si="45"/>
        <v>1</v>
      </c>
      <c r="H497" s="5">
        <f t="shared" si="46"/>
        <v>-495</v>
      </c>
      <c r="I497" s="5">
        <f t="shared" si="47"/>
        <v>245025</v>
      </c>
      <c r="T497" s="57">
        <v>5172</v>
      </c>
      <c r="U497" s="57">
        <v>4010</v>
      </c>
    </row>
    <row r="498" spans="1:21">
      <c r="I498" s="46">
        <f>SUM(I2:I497)</f>
        <v>39392880</v>
      </c>
    </row>
  </sheetData>
  <sortState ref="T2:U496">
    <sortCondition ref="T1"/>
  </sortState>
  <mergeCells count="1">
    <mergeCell ref="AG11:AH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4659-5350-BD4A-B5AA-6CD6A256F07F}">
  <dimension ref="A1:X497"/>
  <sheetViews>
    <sheetView zoomScale="75" workbookViewId="0">
      <selection activeCell="M16" sqref="M16"/>
    </sheetView>
  </sheetViews>
  <sheetFormatPr baseColWidth="10" defaultRowHeight="16"/>
  <cols>
    <col min="1" max="2" width="13.33203125" bestFit="1" customWidth="1"/>
    <col min="3" max="4" width="11.1640625" bestFit="1" customWidth="1"/>
    <col min="5" max="5" width="13.1640625" bestFit="1" customWidth="1"/>
    <col min="6" max="6" width="13.33203125" bestFit="1" customWidth="1"/>
    <col min="7" max="7" width="13.5" bestFit="1" customWidth="1"/>
    <col min="8" max="9" width="11.33203125" bestFit="1" customWidth="1"/>
    <col min="10" max="11" width="11.5" bestFit="1" customWidth="1"/>
    <col min="12" max="12" width="11" customWidth="1"/>
    <col min="14" max="14" width="13" bestFit="1" customWidth="1"/>
    <col min="15" max="16" width="11.6640625" bestFit="1" customWidth="1"/>
    <col min="17" max="18" width="13.6640625" bestFit="1" customWidth="1"/>
    <col min="19" max="19" width="12.1640625" bestFit="1" customWidth="1"/>
    <col min="20" max="20" width="13.6640625" bestFit="1" customWidth="1"/>
    <col min="21" max="21" width="11.83203125" bestFit="1" customWidth="1"/>
    <col min="22" max="22" width="12.83203125" bestFit="1" customWidth="1"/>
    <col min="23" max="23" width="13.5" bestFit="1" customWidth="1"/>
    <col min="24" max="24" width="12.83203125" bestFit="1" customWidth="1"/>
    <col min="25" max="25" width="12.6640625" bestFit="1" customWidth="1"/>
  </cols>
  <sheetData>
    <row r="1" spans="1:24" ht="17" thickBot="1">
      <c r="A1" s="5" t="s">
        <v>0</v>
      </c>
      <c r="B1" s="5" t="s">
        <v>1</v>
      </c>
      <c r="C1" s="5" t="s">
        <v>2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107</v>
      </c>
      <c r="L1" s="13"/>
    </row>
    <row r="2" spans="1:24">
      <c r="A2" s="23">
        <v>-2.1692748900201146E-5</v>
      </c>
      <c r="B2" s="23">
        <v>-4.1700832482399131E-6</v>
      </c>
      <c r="C2" s="23">
        <v>-7.6972134268426249E-4</v>
      </c>
      <c r="D2" s="23">
        <v>-3.1517282440513846E-4</v>
      </c>
      <c r="E2" s="23">
        <v>-3.8423340321901498E-6</v>
      </c>
      <c r="F2" s="23">
        <v>-8.4481364746397263E-5</v>
      </c>
      <c r="G2" s="23">
        <v>-1.3149767046560584E-3</v>
      </c>
      <c r="H2" s="23">
        <v>-7.8563372942956171E-3</v>
      </c>
      <c r="I2" s="23">
        <v>-9.5357661406780445E-4</v>
      </c>
      <c r="J2" s="23">
        <v>-5.6649100823104419E-3</v>
      </c>
      <c r="K2" s="23">
        <v>-8.8987353398776461E-4</v>
      </c>
      <c r="L2" s="13"/>
      <c r="N2" s="21" t="s">
        <v>27</v>
      </c>
      <c r="O2" s="20" t="s">
        <v>26</v>
      </c>
      <c r="P2" s="20" t="s">
        <v>25</v>
      </c>
      <c r="Q2" s="20" t="s">
        <v>24</v>
      </c>
      <c r="R2" s="20" t="s">
        <v>23</v>
      </c>
      <c r="S2" s="20" t="s">
        <v>22</v>
      </c>
      <c r="T2" s="20" t="s">
        <v>21</v>
      </c>
      <c r="U2" s="20" t="s">
        <v>20</v>
      </c>
      <c r="V2" s="20" t="s">
        <v>19</v>
      </c>
      <c r="W2" s="20" t="s">
        <v>18</v>
      </c>
      <c r="X2" s="22" t="s">
        <v>17</v>
      </c>
    </row>
    <row r="3" spans="1:24" ht="17" thickBot="1">
      <c r="A3" s="23">
        <v>-6.8381100258390582E-6</v>
      </c>
      <c r="B3" s="23">
        <v>-1.8141676662776777E-6</v>
      </c>
      <c r="C3" s="23">
        <v>5.4624602690427299E-4</v>
      </c>
      <c r="D3" s="23">
        <v>6.2124760739270952E-5</v>
      </c>
      <c r="E3" s="23">
        <v>-1.4410069951966924E-6</v>
      </c>
      <c r="F3" s="23">
        <v>-8.8062242121091773E-6</v>
      </c>
      <c r="G3" s="23">
        <v>1.3147944330990039E-3</v>
      </c>
      <c r="H3" s="23">
        <v>-5.6384981947107411E-3</v>
      </c>
      <c r="I3" s="23">
        <v>-4.6709561153756928E-4</v>
      </c>
      <c r="J3" s="23">
        <v>9.5676014744441895E-4</v>
      </c>
      <c r="K3" s="23">
        <v>7.1412378869335107E-4</v>
      </c>
      <c r="L3" s="13"/>
      <c r="N3" s="28">
        <f t="array" ref="N3:X7">LINEST(K2:K497,A2:J497,TRUE,TRUE)</f>
        <v>2.0852903864363895E-3</v>
      </c>
      <c r="O3" s="29">
        <v>-0.12549498662827821</v>
      </c>
      <c r="P3" s="29">
        <v>2.9482793901191396E-4</v>
      </c>
      <c r="Q3" s="29">
        <v>1.1375637409279901E-2</v>
      </c>
      <c r="R3" s="29">
        <v>3.0056670984566238E-2</v>
      </c>
      <c r="S3" s="29">
        <v>-0.6031835208381825</v>
      </c>
      <c r="T3" s="29">
        <v>2.9687340675422145E-2</v>
      </c>
      <c r="U3" s="29">
        <v>1.245742517624242</v>
      </c>
      <c r="V3" s="29">
        <v>1.3862309064201417</v>
      </c>
      <c r="W3" s="29">
        <v>-0.49736951370875088</v>
      </c>
      <c r="X3" s="30">
        <v>-4.3143518303910101E-20</v>
      </c>
    </row>
    <row r="4" spans="1:24">
      <c r="A4" s="23">
        <v>-2.2346060080586298E-5</v>
      </c>
      <c r="B4" s="23">
        <v>-4.2912022077020986E-6</v>
      </c>
      <c r="C4" s="23">
        <v>-7.7075024602248651E-4</v>
      </c>
      <c r="D4" s="23">
        <v>-3.1641803095677014E-4</v>
      </c>
      <c r="E4" s="23">
        <v>-3.916332293524749E-6</v>
      </c>
      <c r="F4" s="23">
        <v>-8.6799677414822458E-5</v>
      </c>
      <c r="G4" s="23">
        <v>-1.2804094399535147E-3</v>
      </c>
      <c r="H4" s="23">
        <v>-1.6727693692635118E-2</v>
      </c>
      <c r="I4" s="23">
        <v>-1.0775815754970801E-3</v>
      </c>
      <c r="J4" s="23">
        <v>-7.320327639749157E-3</v>
      </c>
      <c r="K4" s="23">
        <v>-8.8474894190252145E-4</v>
      </c>
      <c r="L4" s="13"/>
      <c r="N4" s="31">
        <v>2.1963883030022931E-4</v>
      </c>
      <c r="O4" s="13">
        <v>1.7240647577110024E-3</v>
      </c>
      <c r="P4" s="13">
        <v>8.4235600422107956E-5</v>
      </c>
      <c r="Q4" s="13">
        <v>2.7374178801090753E-3</v>
      </c>
      <c r="R4" s="13">
        <v>4.4975699783231467E-2</v>
      </c>
      <c r="S4" s="13">
        <v>0.51096647664179062</v>
      </c>
      <c r="T4" s="13">
        <v>5.2934180008281304E-3</v>
      </c>
      <c r="U4" s="13">
        <v>4.894875654503316E-3</v>
      </c>
      <c r="V4" s="13">
        <v>0.7590413768079024</v>
      </c>
      <c r="W4" s="13">
        <v>0.18548737574325483</v>
      </c>
      <c r="X4" s="32">
        <v>1.8523077840082805E-6</v>
      </c>
    </row>
    <row r="5" spans="1:24">
      <c r="A5" s="23">
        <v>6.9608933937341432E-5</v>
      </c>
      <c r="B5" s="23">
        <v>9.8142645782436417E-6</v>
      </c>
      <c r="C5" s="23">
        <v>1.3220391439251924E-3</v>
      </c>
      <c r="D5" s="23">
        <v>-7.6093166491849324E-5</v>
      </c>
      <c r="E5" s="23">
        <v>1.227843756960942E-5</v>
      </c>
      <c r="F5" s="23">
        <v>4.3008251570231297E-4</v>
      </c>
      <c r="G5" s="23">
        <v>2.0540020936610942E-3</v>
      </c>
      <c r="H5" s="23">
        <v>0.11190697408328766</v>
      </c>
      <c r="I5" s="23">
        <v>1.328791626392516E-2</v>
      </c>
      <c r="J5" s="23">
        <v>6.6069850740033881E-2</v>
      </c>
      <c r="K5" s="23">
        <v>-1.7411731475113014E-5</v>
      </c>
      <c r="L5" s="13"/>
      <c r="N5" s="31">
        <v>0.99870112089019514</v>
      </c>
      <c r="O5" s="13">
        <v>4.1252853075175811E-5</v>
      </c>
      <c r="P5" s="13" t="e">
        <v>#N/A</v>
      </c>
      <c r="Q5" s="13" t="e">
        <v>#N/A</v>
      </c>
      <c r="R5" s="13" t="e">
        <v>#N/A</v>
      </c>
      <c r="S5" s="13" t="e">
        <v>#N/A</v>
      </c>
      <c r="T5" s="13" t="e">
        <v>#N/A</v>
      </c>
      <c r="U5" s="13" t="e">
        <v>#N/A</v>
      </c>
      <c r="V5" s="13" t="e">
        <v>#N/A</v>
      </c>
      <c r="W5" s="13" t="e">
        <v>#N/A</v>
      </c>
      <c r="X5" s="32" t="e">
        <v>#N/A</v>
      </c>
    </row>
    <row r="6" spans="1:24">
      <c r="A6" s="23">
        <v>-1.3035893967192E-5</v>
      </c>
      <c r="B6" s="23">
        <v>-2.7357176322134997E-6</v>
      </c>
      <c r="C6" s="23">
        <v>-2.6247199693981528E-4</v>
      </c>
      <c r="D6" s="23">
        <v>-2.1032643275774811E-4</v>
      </c>
      <c r="E6" s="23">
        <v>-2.9660388321751604E-6</v>
      </c>
      <c r="F6" s="23">
        <v>-5.8083059908854908E-5</v>
      </c>
      <c r="G6" s="23">
        <v>-5.7842806445570225E-4</v>
      </c>
      <c r="H6" s="23">
        <v>2.5411249199477515E-2</v>
      </c>
      <c r="I6" s="23">
        <v>1.3929788099015653E-3</v>
      </c>
      <c r="J6" s="23">
        <v>1.1992877197035854E-2</v>
      </c>
      <c r="K6" s="23">
        <v>-5.0424797957321517E-4</v>
      </c>
      <c r="L6" s="13"/>
      <c r="N6" s="31">
        <v>37291.387626099466</v>
      </c>
      <c r="O6" s="13">
        <v>485</v>
      </c>
      <c r="P6" s="13" t="e">
        <v>#N/A</v>
      </c>
      <c r="Q6" s="13" t="e">
        <v>#N/A</v>
      </c>
      <c r="R6" s="13" t="e">
        <v>#N/A</v>
      </c>
      <c r="S6" s="13" t="e">
        <v>#N/A</v>
      </c>
      <c r="T6" s="13" t="e">
        <v>#N/A</v>
      </c>
      <c r="U6" s="13" t="e">
        <v>#N/A</v>
      </c>
      <c r="V6" s="13" t="e">
        <v>#N/A</v>
      </c>
      <c r="W6" s="13" t="e">
        <v>#N/A</v>
      </c>
      <c r="X6" s="32" t="e">
        <v>#N/A</v>
      </c>
    </row>
    <row r="7" spans="1:24">
      <c r="A7" s="23">
        <v>-6.814983966356398E-6</v>
      </c>
      <c r="B7" s="23">
        <v>-1.5118763356979608E-6</v>
      </c>
      <c r="C7" s="23">
        <v>2.7255773893668076E-4</v>
      </c>
      <c r="D7" s="23">
        <v>-8.8520127037367604E-6</v>
      </c>
      <c r="E7" s="23">
        <v>-2.3811796508087796E-7</v>
      </c>
      <c r="F7" s="23">
        <v>2.0638038875918836E-5</v>
      </c>
      <c r="G7" s="23">
        <v>1.0701645598194633E-3</v>
      </c>
      <c r="H7" s="23">
        <v>-1.4509854593050243E-2</v>
      </c>
      <c r="I7" s="23">
        <v>-2.5724106142648744E-4</v>
      </c>
      <c r="J7" s="23">
        <v>3.1639835573627059E-3</v>
      </c>
      <c r="K7" s="23">
        <v>3.4515315855584207E-4</v>
      </c>
      <c r="L7" s="13"/>
      <c r="N7" s="33">
        <v>6.3462404659503564E-4</v>
      </c>
      <c r="O7" s="34">
        <v>8.2537197511839059E-7</v>
      </c>
      <c r="P7" s="34" t="e">
        <v>#N/A</v>
      </c>
      <c r="Q7" s="34" t="e">
        <v>#N/A</v>
      </c>
      <c r="R7" s="34" t="e">
        <v>#N/A</v>
      </c>
      <c r="S7" s="34" t="e">
        <v>#N/A</v>
      </c>
      <c r="T7" s="34" t="e">
        <v>#N/A</v>
      </c>
      <c r="U7" s="34" t="e">
        <v>#N/A</v>
      </c>
      <c r="V7" s="34" t="e">
        <v>#N/A</v>
      </c>
      <c r="W7" s="34" t="e">
        <v>#N/A</v>
      </c>
      <c r="X7" s="35" t="e">
        <v>#N/A</v>
      </c>
    </row>
    <row r="8" spans="1:24">
      <c r="A8" s="23">
        <v>-4.4638345856192742E-6</v>
      </c>
      <c r="B8" s="23">
        <v>-1.7429807569558917E-6</v>
      </c>
      <c r="C8" s="23">
        <v>-4.5796363120238114E-4</v>
      </c>
      <c r="D8" s="23">
        <v>-2.6411935578823817E-4</v>
      </c>
      <c r="E8" s="23">
        <v>-4.0558771441707599E-7</v>
      </c>
      <c r="F8" s="23">
        <v>4.5614896529901215E-5</v>
      </c>
      <c r="G8" s="23">
        <v>-6.2363141060518259E-4</v>
      </c>
      <c r="H8" s="23">
        <v>-1.0074176393880493E-2</v>
      </c>
      <c r="I8" s="23">
        <v>6.6802672769964615E-4</v>
      </c>
      <c r="J8" s="23">
        <v>-1.4685155751472447E-4</v>
      </c>
      <c r="K8" s="23">
        <v>-6.9001444266328057E-4</v>
      </c>
      <c r="L8" s="13"/>
    </row>
    <row r="9" spans="1:24">
      <c r="A9" s="23">
        <v>-5.5553053304969598E-7</v>
      </c>
      <c r="B9" s="23">
        <v>-9.5722572467892682E-7</v>
      </c>
      <c r="C9" s="23">
        <v>-4.0034504426183544E-4</v>
      </c>
      <c r="D9" s="23">
        <v>-2.7881279309749238E-4</v>
      </c>
      <c r="E9" s="23">
        <v>7.8951202503193856E-7</v>
      </c>
      <c r="F9" s="23">
        <v>7.4856095734563522E-5</v>
      </c>
      <c r="G9" s="23">
        <v>-5.0929353505061467E-4</v>
      </c>
      <c r="H9" s="23">
        <v>-1.6727693692635118E-2</v>
      </c>
      <c r="I9" s="23">
        <v>1.3929788099015653E-3</v>
      </c>
      <c r="J9" s="23">
        <v>-7.320327639749157E-3</v>
      </c>
      <c r="K9" s="23">
        <v>-7.3229232736653682E-4</v>
      </c>
      <c r="L9" s="13"/>
    </row>
    <row r="10" spans="1:24" ht="17" thickBot="1">
      <c r="A10" s="23">
        <v>-4.1709044988389118E-6</v>
      </c>
      <c r="B10" s="23">
        <v>-1.2269600090522344E-6</v>
      </c>
      <c r="C10" s="23">
        <v>6.2135597059462722E-4</v>
      </c>
      <c r="D10" s="23">
        <v>6.6607504325145116E-5</v>
      </c>
      <c r="E10" s="23">
        <v>-4.6456377232284671E-7</v>
      </c>
      <c r="F10" s="23">
        <v>2.1653358292747387E-5</v>
      </c>
      <c r="G10" s="23">
        <v>1.6923753244652516E-3</v>
      </c>
      <c r="H10" s="23">
        <v>-1.6727693692635118E-2</v>
      </c>
      <c r="I10" s="23">
        <v>-1.7139147274468122E-4</v>
      </c>
      <c r="J10" s="23">
        <v>2.0603718524035623E-3</v>
      </c>
      <c r="K10" s="23">
        <v>7.7305659767364771E-4</v>
      </c>
      <c r="L10" s="13"/>
    </row>
    <row r="11" spans="1:24">
      <c r="A11" s="23">
        <v>-1.7950181607257298E-5</v>
      </c>
      <c r="B11" s="23">
        <v>-3.5666814125905565E-6</v>
      </c>
      <c r="C11" s="23">
        <v>-6.6477320218541133E-4</v>
      </c>
      <c r="D11" s="23">
        <v>-2.9251006516544124E-4</v>
      </c>
      <c r="E11" s="23">
        <v>-3.4998834318033399E-6</v>
      </c>
      <c r="F11" s="23">
        <v>-7.2906723394551776E-5</v>
      </c>
      <c r="G11" s="23">
        <v>-1.1022550757173275E-3</v>
      </c>
      <c r="H11" s="23">
        <v>-1.0074176393880493E-2</v>
      </c>
      <c r="I11" s="23">
        <v>-6.2925594571431437E-4</v>
      </c>
      <c r="J11" s="23">
        <v>-6.9865740999429621E-4</v>
      </c>
      <c r="K11" s="23">
        <v>-7.9506858041076579E-4</v>
      </c>
      <c r="L11" s="13"/>
      <c r="M11" s="56" t="s">
        <v>64</v>
      </c>
      <c r="N11" s="21" t="s">
        <v>27</v>
      </c>
      <c r="O11" s="20" t="s">
        <v>26</v>
      </c>
      <c r="P11" s="20" t="s">
        <v>25</v>
      </c>
      <c r="Q11" s="20" t="s">
        <v>24</v>
      </c>
      <c r="R11" s="20" t="s">
        <v>23</v>
      </c>
      <c r="S11" s="20" t="s">
        <v>22</v>
      </c>
      <c r="T11" s="20" t="s">
        <v>21</v>
      </c>
      <c r="U11" s="20" t="s">
        <v>20</v>
      </c>
      <c r="V11" s="20" t="s">
        <v>19</v>
      </c>
      <c r="W11" s="20" t="s">
        <v>18</v>
      </c>
      <c r="X11" s="22" t="s">
        <v>17</v>
      </c>
    </row>
    <row r="12" spans="1:24">
      <c r="A12" s="23">
        <v>1.4908094574355776E-5</v>
      </c>
      <c r="B12" s="23">
        <v>2.1124145334455753E-6</v>
      </c>
      <c r="C12" s="23">
        <v>3.4282042772697833E-3</v>
      </c>
      <c r="D12" s="23">
        <v>7.7587715613456948E-4</v>
      </c>
      <c r="E12" s="23">
        <v>5.8305740312134083E-6</v>
      </c>
      <c r="F12" s="23">
        <v>2.0847213098920098E-4</v>
      </c>
      <c r="G12" s="23">
        <v>8.4675592061638355E-3</v>
      </c>
      <c r="H12" s="23">
        <v>-1.6727693692635118E-2</v>
      </c>
      <c r="I12" s="23">
        <v>5.1540523670976846E-4</v>
      </c>
      <c r="J12" s="23">
        <v>-4.5612983773512979E-3</v>
      </c>
      <c r="K12" s="23">
        <v>4.2231882190636189E-3</v>
      </c>
      <c r="L12" s="13"/>
      <c r="M12" s="23" t="s">
        <v>63</v>
      </c>
      <c r="N12" s="5">
        <v>2.0852903864363895E-3</v>
      </c>
      <c r="O12" s="5">
        <v>-0.12549498662827821</v>
      </c>
      <c r="P12" s="5">
        <v>2.9482793901191396E-4</v>
      </c>
      <c r="Q12" s="5">
        <v>1.1375637409279901E-2</v>
      </c>
      <c r="R12" s="5">
        <v>3.0056670984566238E-2</v>
      </c>
      <c r="S12" s="5">
        <v>-0.6031835208381825</v>
      </c>
      <c r="T12" s="5">
        <v>2.9687340675422145E-2</v>
      </c>
      <c r="U12" s="5">
        <v>1.245742517624242</v>
      </c>
      <c r="V12" s="5">
        <v>1.3862309064201417</v>
      </c>
      <c r="W12" s="5">
        <v>-0.49736951370875088</v>
      </c>
      <c r="X12" s="5">
        <v>-4.3143518303910101E-20</v>
      </c>
    </row>
    <row r="13" spans="1:24">
      <c r="A13" s="23">
        <v>-2.0998967115721339E-5</v>
      </c>
      <c r="B13" s="23">
        <v>-4.0859072583072798E-6</v>
      </c>
      <c r="C13" s="23">
        <v>-7.3885424253754153E-4</v>
      </c>
      <c r="D13" s="23">
        <v>-3.1865940274970723E-4</v>
      </c>
      <c r="E13" s="23">
        <v>-3.6172791697101099E-6</v>
      </c>
      <c r="F13" s="23">
        <v>-7.5445021936623152E-5</v>
      </c>
      <c r="G13" s="23">
        <v>-1.1926617680162882E-3</v>
      </c>
      <c r="H13" s="23">
        <v>-1.6727693692635118E-2</v>
      </c>
      <c r="I13" s="23">
        <v>-8.6772702538599831E-4</v>
      </c>
      <c r="J13" s="23">
        <v>-5.1131042298308699E-3</v>
      </c>
      <c r="K13" s="23">
        <v>-8.6681286960417026E-4</v>
      </c>
      <c r="L13" s="13"/>
      <c r="M13" s="23" t="s">
        <v>62</v>
      </c>
      <c r="N13" s="5">
        <v>0.89815963511982699</v>
      </c>
      <c r="O13" s="5">
        <v>-0.93437836867623147</v>
      </c>
      <c r="P13" s="5">
        <v>0.5103867155972136</v>
      </c>
      <c r="Q13" s="5">
        <v>2.3610114519031663E-2</v>
      </c>
      <c r="R13" s="5">
        <v>3.9700228685820411E-4</v>
      </c>
      <c r="S13" s="5">
        <v>-1.3097549148661258E-4</v>
      </c>
      <c r="T13" s="5">
        <v>5.7708977408771059E-3</v>
      </c>
      <c r="U13" s="5">
        <v>1.0004688089357392</v>
      </c>
      <c r="V13" s="5">
        <v>1.8252567116474708E-4</v>
      </c>
      <c r="W13" s="5">
        <v>-7.4816992049063068E-4</v>
      </c>
      <c r="X13" s="5">
        <v>-2.1457108484670009</v>
      </c>
    </row>
    <row r="14" spans="1:24">
      <c r="A14" s="23">
        <v>-2.1509667595963418E-5</v>
      </c>
      <c r="B14" s="23">
        <v>-4.1629982951794508E-6</v>
      </c>
      <c r="C14" s="23">
        <v>-7.5428779261090201E-4</v>
      </c>
      <c r="D14" s="23">
        <v>-3.2164789847362335E-4</v>
      </c>
      <c r="E14" s="23">
        <v>-3.6473235765677668E-6</v>
      </c>
      <c r="F14" s="23">
        <v>-7.7171064945231685E-5</v>
      </c>
      <c r="G14" s="23">
        <v>-1.2272290327188318E-3</v>
      </c>
      <c r="H14" s="23">
        <v>-1.6727693692635118E-2</v>
      </c>
      <c r="I14" s="23">
        <v>-8.4864933901226361E-4</v>
      </c>
      <c r="J14" s="23">
        <v>-7.320327639749157E-3</v>
      </c>
      <c r="K14" s="23">
        <v>-8.8218664585989982E-4</v>
      </c>
      <c r="L14" s="13"/>
      <c r="M14" s="26" t="s">
        <v>106</v>
      </c>
      <c r="N14" s="5">
        <f>N13*dataset_Facebook!J498/dataset_Facebook!K498</f>
        <v>3.0474886924766964E-2</v>
      </c>
      <c r="O14" s="5">
        <f>O13*dataset_Facebook!I498/dataset_Facebook!K498</f>
        <v>-0.20809546624312678</v>
      </c>
      <c r="P14" s="5">
        <f>P13*dataset_Facebook!H498/dataset_Facebook!K498</f>
        <v>4.7903856507188654E-3</v>
      </c>
      <c r="Q14" s="5">
        <f>Q13*dataset_Facebook!G498/dataset_Facebook!K498</f>
        <v>1.8026109572784662E-2</v>
      </c>
      <c r="R14" s="5">
        <f>R13*dataset_Facebook!F498/dataset_Facebook!K498</f>
        <v>3.2766411595412607E-3</v>
      </c>
      <c r="S14" s="5">
        <f>S13*dataset_Facebook!E498/dataset_Facebook!K498</f>
        <v>-2.7528571881607162E-3</v>
      </c>
      <c r="T14" s="5">
        <f>T13*dataset_Facebook!D498/dataset_Facebook!K498</f>
        <v>1.0230207411699254E-2</v>
      </c>
      <c r="U14" s="5">
        <f>U13*dataset_Facebook!C498/dataset_Facebook!K498</f>
        <v>1.1529910985234799</v>
      </c>
      <c r="V14" s="5">
        <f>V13*dataset_Facebook!B498/dataset_Facebook!K498</f>
        <v>6.7713099009390574E-3</v>
      </c>
      <c r="W14" s="5">
        <f>W13*dataset_Facebook!A498/dataset_Facebook!K498</f>
        <v>-1.3042161889857042E-2</v>
      </c>
    </row>
    <row r="15" spans="1:24">
      <c r="A15" s="23">
        <v>-2.2083964739782813E-5</v>
      </c>
      <c r="B15" s="23">
        <v>-4.2029776731634867E-6</v>
      </c>
      <c r="C15" s="23">
        <v>-6.9666920567035631E-4</v>
      </c>
      <c r="D15" s="23">
        <v>-3.1293145261220137E-4</v>
      </c>
      <c r="E15" s="23">
        <v>-3.6884955415208517E-6</v>
      </c>
      <c r="F15" s="23">
        <v>-7.9793973438705443E-5</v>
      </c>
      <c r="G15" s="23">
        <v>-1.1447994015050737E-3</v>
      </c>
      <c r="H15" s="23">
        <v>-5.6384981947107411E-3</v>
      </c>
      <c r="I15" s="23">
        <v>-4.0032370922949779E-4</v>
      </c>
      <c r="J15" s="23">
        <v>-9.5275510496674442E-3</v>
      </c>
      <c r="K15" s="23">
        <v>-8.5784483345499466E-4</v>
      </c>
      <c r="L15" s="13"/>
      <c r="M15" s="59"/>
    </row>
    <row r="16" spans="1:24">
      <c r="A16" s="23">
        <v>1.6912353062852998E-5</v>
      </c>
      <c r="B16" s="23">
        <v>1.7087408983578172E-6</v>
      </c>
      <c r="C16" s="23">
        <v>-4.0228875883424622E-5</v>
      </c>
      <c r="D16" s="23">
        <v>-2.5092016634094201E-4</v>
      </c>
      <c r="E16" s="23">
        <v>4.8752731687208765E-6</v>
      </c>
      <c r="F16" s="23">
        <v>2.1456404749017229E-4</v>
      </c>
      <c r="G16" s="23">
        <v>1.8736979972372949E-4</v>
      </c>
      <c r="H16" s="23">
        <v>-1.2292015493465367E-2</v>
      </c>
      <c r="I16" s="23">
        <v>3.7967672929921392E-3</v>
      </c>
      <c r="J16" s="23">
        <v>-4.0094925248717267E-3</v>
      </c>
      <c r="K16" s="23">
        <v>-5.9777178512890328E-4</v>
      </c>
      <c r="L16" s="13"/>
      <c r="M16" s="59"/>
    </row>
    <row r="17" spans="1:13">
      <c r="A17" s="23">
        <v>-7.6089786752610659E-6</v>
      </c>
      <c r="B17" s="23">
        <v>-1.709074195880823E-6</v>
      </c>
      <c r="C17" s="23">
        <v>3.4766768262703499E-4</v>
      </c>
      <c r="D17" s="23">
        <v>1.1347446801158149E-7</v>
      </c>
      <c r="E17" s="23">
        <v>1.062799579726323E-7</v>
      </c>
      <c r="F17" s="23">
        <v>3.2415744111130041E-5</v>
      </c>
      <c r="G17" s="23">
        <v>1.4583815326326473E-3</v>
      </c>
      <c r="H17" s="23">
        <v>-7.8563372942956171E-3</v>
      </c>
      <c r="I17" s="23">
        <v>-8.8680471175973301E-4</v>
      </c>
      <c r="J17" s="23">
        <v>-5.1131042298308699E-3</v>
      </c>
      <c r="K17" s="23">
        <v>5.1938928945411019E-4</v>
      </c>
      <c r="L17" s="13"/>
      <c r="M17" s="59"/>
    </row>
    <row r="18" spans="1:13">
      <c r="A18" s="23">
        <v>-2.3677735672462816E-5</v>
      </c>
      <c r="B18" s="23">
        <v>-4.5260177948488434E-6</v>
      </c>
      <c r="C18" s="23">
        <v>-7.8515489275762297E-4</v>
      </c>
      <c r="D18" s="23">
        <v>-3.179122788187282E-4</v>
      </c>
      <c r="E18" s="23">
        <v>-4.1789426645768605E-6</v>
      </c>
      <c r="F18" s="23">
        <v>-9.4465339011878029E-5</v>
      </c>
      <c r="G18" s="23">
        <v>-1.3043406232091219E-3</v>
      </c>
      <c r="H18" s="23">
        <v>-1.2292015493465367E-2</v>
      </c>
      <c r="I18" s="23">
        <v>-1.3255914983556314E-3</v>
      </c>
      <c r="J18" s="23">
        <v>-8.4239393447083002E-3</v>
      </c>
      <c r="K18" s="23">
        <v>-8.7193746168941341E-4</v>
      </c>
      <c r="L18" s="13"/>
      <c r="M18" s="59"/>
    </row>
    <row r="19" spans="1:13">
      <c r="A19" s="23">
        <v>7.5652544148809968E-5</v>
      </c>
      <c r="B19" s="23">
        <v>1.3828059176354011E-5</v>
      </c>
      <c r="C19" s="23">
        <v>8.0244295812205663E-4</v>
      </c>
      <c r="D19" s="23">
        <v>5.7392975843070435E-5</v>
      </c>
      <c r="E19" s="23">
        <v>2.1037216735473531E-5</v>
      </c>
      <c r="F19" s="23">
        <v>5.6085565658983054E-4</v>
      </c>
      <c r="G19" s="23">
        <v>1.8439394850840974E-3</v>
      </c>
      <c r="H19" s="23">
        <v>1.6539892801138014E-2</v>
      </c>
      <c r="I19" s="23">
        <v>4.7601904548657424E-3</v>
      </c>
      <c r="J19" s="23">
        <v>-4.0094925248717267E-3</v>
      </c>
      <c r="K19" s="23">
        <v>3.8358759919516588E-4</v>
      </c>
      <c r="L19" s="13"/>
      <c r="M19" s="59"/>
    </row>
    <row r="20" spans="1:13">
      <c r="A20" s="23">
        <v>-1.9422540727653332E-5</v>
      </c>
      <c r="B20" s="23">
        <v>-3.7621923791875942E-6</v>
      </c>
      <c r="C20" s="23">
        <v>-8.1910870291901599E-4</v>
      </c>
      <c r="D20" s="23">
        <v>-3.2687776599047655E-4</v>
      </c>
      <c r="E20" s="23">
        <v>-3.305151165133342E-6</v>
      </c>
      <c r="F20" s="23">
        <v>-7.145143223043084E-5</v>
      </c>
      <c r="G20" s="23">
        <v>-1.3628390711672728E-3</v>
      </c>
      <c r="H20" s="23">
        <v>-7.8563372942956171E-3</v>
      </c>
      <c r="I20" s="23">
        <v>-1.1920476937394885E-3</v>
      </c>
      <c r="J20" s="23">
        <v>-5.6649100823104419E-3</v>
      </c>
      <c r="K20" s="23">
        <v>-9.1933993847791292E-4</v>
      </c>
      <c r="L20" s="13"/>
    </row>
    <row r="21" spans="1:13">
      <c r="A21" s="23">
        <v>-2.3930195155148521E-5</v>
      </c>
      <c r="B21" s="23">
        <v>-4.5523333347877021E-6</v>
      </c>
      <c r="C21" s="23">
        <v>-8.2836883296303222E-4</v>
      </c>
      <c r="D21" s="23">
        <v>-3.2712680730080288E-4</v>
      </c>
      <c r="E21" s="23">
        <v>-4.109951804385204E-6</v>
      </c>
      <c r="F21" s="23">
        <v>-9.2586998090745209E-5</v>
      </c>
      <c r="G21" s="23">
        <v>-1.3654980915290072E-3</v>
      </c>
      <c r="H21" s="23">
        <v>-1.6727693692635118E-2</v>
      </c>
      <c r="I21" s="23">
        <v>-1.3828245574768355E-3</v>
      </c>
      <c r="J21" s="23">
        <v>-1.0631162754626586E-2</v>
      </c>
      <c r="K21" s="23">
        <v>-9.1677764243529129E-4</v>
      </c>
      <c r="L21" s="13"/>
    </row>
    <row r="22" spans="1:13">
      <c r="A22" s="23">
        <v>-2.1507740424339864E-5</v>
      </c>
      <c r="B22" s="23">
        <v>-4.1743004822044736E-6</v>
      </c>
      <c r="C22" s="23">
        <v>-7.4708546924333384E-4</v>
      </c>
      <c r="D22" s="23">
        <v>-3.089467916469799E-4</v>
      </c>
      <c r="E22" s="23">
        <v>-3.7079687681878517E-6</v>
      </c>
      <c r="F22" s="23">
        <v>-7.9015561885803552E-5</v>
      </c>
      <c r="G22" s="23">
        <v>-1.2139339309101612E-3</v>
      </c>
      <c r="H22" s="23">
        <v>-1.0074176393880493E-2</v>
      </c>
      <c r="I22" s="23">
        <v>-1.0775815754970801E-3</v>
      </c>
      <c r="J22" s="23">
        <v>-8.4239393447083002E-3</v>
      </c>
      <c r="K22" s="23">
        <v>-8.4759564928450835E-4</v>
      </c>
      <c r="L22" s="13"/>
    </row>
    <row r="23" spans="1:13">
      <c r="A23" s="23">
        <v>-2.4329119681224411E-5</v>
      </c>
      <c r="B23" s="23">
        <v>-4.612724125160213E-6</v>
      </c>
      <c r="C23" s="23">
        <v>-9.3743258681477947E-4</v>
      </c>
      <c r="D23" s="23">
        <v>-3.497895665405001E-4</v>
      </c>
      <c r="E23" s="23">
        <v>-4.0876966881943472E-6</v>
      </c>
      <c r="F23" s="23">
        <v>-9.2400856197659968E-5</v>
      </c>
      <c r="G23" s="23">
        <v>-1.5915148222764089E-3</v>
      </c>
      <c r="H23" s="23">
        <v>-1.6727693692635118E-2</v>
      </c>
      <c r="I23" s="23">
        <v>-1.7071452258303258E-3</v>
      </c>
      <c r="J23" s="23">
        <v>-1.5045609574463161E-2</v>
      </c>
      <c r="K23" s="23">
        <v>-1.0103014479909793E-3</v>
      </c>
      <c r="L23" s="13"/>
    </row>
    <row r="24" spans="1:13">
      <c r="A24" s="23">
        <v>-2.0339874420465522E-5</v>
      </c>
      <c r="B24" s="23">
        <v>-3.8728525984176694E-6</v>
      </c>
      <c r="C24" s="23">
        <v>-8.3145554297770429E-4</v>
      </c>
      <c r="D24" s="23">
        <v>-3.2239502240460238E-4</v>
      </c>
      <c r="E24" s="23">
        <v>-2.9510166287463317E-6</v>
      </c>
      <c r="F24" s="23">
        <v>-5.9775258936902494E-5</v>
      </c>
      <c r="G24" s="23">
        <v>-1.3495439693586022E-3</v>
      </c>
      <c r="H24" s="23">
        <v>-1.6727693692635118E-2</v>
      </c>
      <c r="I24" s="23">
        <v>-1.554523734840448E-3</v>
      </c>
      <c r="J24" s="23">
        <v>-1.3941997869504017E-2</v>
      </c>
      <c r="K24" s="23">
        <v>-8.9627927409431857E-4</v>
      </c>
      <c r="L24" s="13"/>
    </row>
    <row r="25" spans="1:13">
      <c r="A25" s="23">
        <v>-2.174863687728424E-5</v>
      </c>
      <c r="B25" s="23">
        <v>-4.2043271880321462E-6</v>
      </c>
      <c r="C25" s="23">
        <v>-7.7177914936071054E-4</v>
      </c>
      <c r="D25" s="23">
        <v>-3.1915748537035993E-4</v>
      </c>
      <c r="E25" s="23">
        <v>-3.8740475727621211E-6</v>
      </c>
      <c r="F25" s="23">
        <v>-8.4802882561726303E-5</v>
      </c>
      <c r="G25" s="23">
        <v>-1.2511602159744391E-3</v>
      </c>
      <c r="H25" s="23">
        <v>-1.6727693692635118E-2</v>
      </c>
      <c r="I25" s="23">
        <v>-1.020348516375876E-3</v>
      </c>
      <c r="J25" s="23">
        <v>-1.8022691149534396E-3</v>
      </c>
      <c r="K25" s="23">
        <v>-8.7834320179596749E-4</v>
      </c>
      <c r="L25" s="13"/>
    </row>
    <row r="26" spans="1:13">
      <c r="A26" s="23">
        <v>-1.0638492467489555E-5</v>
      </c>
      <c r="B26" s="23">
        <v>-2.4489457226233667E-6</v>
      </c>
      <c r="C26" s="23">
        <v>4.2689323967028537E-4</v>
      </c>
      <c r="D26" s="23">
        <v>1.6052118328897524E-5</v>
      </c>
      <c r="E26" s="23">
        <v>-2.0046178127301429E-6</v>
      </c>
      <c r="F26" s="23">
        <v>-2.3494511775562232E-5</v>
      </c>
      <c r="G26" s="23">
        <v>1.0143251322230465E-3</v>
      </c>
      <c r="H26" s="23">
        <v>-1.0074176393880493E-2</v>
      </c>
      <c r="I26" s="23">
        <v>-7.6279975033045737E-4</v>
      </c>
      <c r="J26" s="23">
        <v>-4.5612983773512979E-3</v>
      </c>
      <c r="K26" s="23">
        <v>5.9753931875406873E-4</v>
      </c>
      <c r="L26" s="13"/>
    </row>
    <row r="27" spans="1:13">
      <c r="A27" s="23">
        <v>-1.103163547869478E-5</v>
      </c>
      <c r="B27" s="23">
        <v>-2.4809967007540287E-6</v>
      </c>
      <c r="C27" s="23">
        <v>6.1209584055061089E-4</v>
      </c>
      <c r="D27" s="23">
        <v>7.1339289221345633E-5</v>
      </c>
      <c r="E27" s="23">
        <v>-1.8427118424416592E-6</v>
      </c>
      <c r="F27" s="23">
        <v>-2.1328497019661321E-5</v>
      </c>
      <c r="G27" s="23">
        <v>1.5594243063785447E-3</v>
      </c>
      <c r="H27" s="23">
        <v>-1.6727693692635118E-2</v>
      </c>
      <c r="I27" s="23">
        <v>-8.6772702538599831E-4</v>
      </c>
      <c r="J27" s="23">
        <v>-5.1131042298308699E-3</v>
      </c>
      <c r="K27" s="23">
        <v>8.4351973884574136E-4</v>
      </c>
      <c r="L27" s="13"/>
    </row>
    <row r="28" spans="1:13">
      <c r="A28" s="23">
        <v>1.0683734375523176E-5</v>
      </c>
      <c r="B28" s="23">
        <v>7.3067999729688072E-7</v>
      </c>
      <c r="C28" s="23">
        <v>1.9342366301684907E-3</v>
      </c>
      <c r="D28" s="23">
        <v>4.9695088856906557E-4</v>
      </c>
      <c r="E28" s="23">
        <v>2.3869789930823073E-7</v>
      </c>
      <c r="F28" s="23">
        <v>5.4008203709017247E-5</v>
      </c>
      <c r="G28" s="23">
        <v>3.0989970958226107E-3</v>
      </c>
      <c r="H28" s="23">
        <v>5.4506973032136365E-3</v>
      </c>
      <c r="I28" s="23">
        <v>2.2228581671590252E-3</v>
      </c>
      <c r="J28" s="23">
        <v>2.4684411804066001E-2</v>
      </c>
      <c r="K28" s="23">
        <v>2.2130669736269812E-3</v>
      </c>
      <c r="L28" s="13"/>
    </row>
    <row r="29" spans="1:13">
      <c r="A29" s="23">
        <v>-2.2220793925055219E-5</v>
      </c>
      <c r="B29" s="23">
        <v>-4.3025043947271214E-6</v>
      </c>
      <c r="C29" s="23">
        <v>-7.3473862918464544E-4</v>
      </c>
      <c r="D29" s="23">
        <v>-3.1766323750840187E-4</v>
      </c>
      <c r="E29" s="23">
        <v>-3.9719700840018912E-6</v>
      </c>
      <c r="F29" s="23">
        <v>-8.7814996831651006E-5</v>
      </c>
      <c r="G29" s="23">
        <v>-1.1900027476545541E-3</v>
      </c>
      <c r="H29" s="23">
        <v>-1.6727693692635118E-2</v>
      </c>
      <c r="I29" s="23">
        <v>-7.5326090714359002E-4</v>
      </c>
      <c r="J29" s="23">
        <v>-5.6649100823104419E-3</v>
      </c>
      <c r="K29" s="23">
        <v>-8.706563136681027E-4</v>
      </c>
      <c r="L29" s="13"/>
    </row>
    <row r="30" spans="1:13">
      <c r="A30" s="23">
        <v>-8.5725644870385759E-6</v>
      </c>
      <c r="B30" s="23">
        <v>-1.9479383276335457E-6</v>
      </c>
      <c r="C30" s="23">
        <v>4.8256811203842028E-5</v>
      </c>
      <c r="D30" s="23">
        <v>-1.3436883310821354E-4</v>
      </c>
      <c r="E30" s="23">
        <v>-2.1345320534942702E-6</v>
      </c>
      <c r="F30" s="23">
        <v>-3.1887818954678264E-5</v>
      </c>
      <c r="G30" s="23">
        <v>1.9851516934478787E-5</v>
      </c>
      <c r="H30" s="23">
        <v>6.3114513892420399E-2</v>
      </c>
      <c r="I30" s="23">
        <v>3.2816697609013017E-3</v>
      </c>
      <c r="J30" s="23">
        <v>1.9718159131749857E-2</v>
      </c>
      <c r="K30" s="23">
        <v>-3.1335692439790673E-4</v>
      </c>
      <c r="L30" s="13"/>
    </row>
    <row r="31" spans="1:13">
      <c r="A31" s="23">
        <v>4.2782704937455575E-5</v>
      </c>
      <c r="B31" s="23">
        <v>5.3053667126938348E-6</v>
      </c>
      <c r="C31" s="23">
        <v>2.2111257202547921E-4</v>
      </c>
      <c r="D31" s="23">
        <v>7.5572991496893459E-5</v>
      </c>
      <c r="E31" s="23">
        <v>3.6835116967004904E-6</v>
      </c>
      <c r="F31" s="23">
        <v>1.2656969803169778E-4</v>
      </c>
      <c r="G31" s="23">
        <v>-1.4500774549303777E-4</v>
      </c>
      <c r="H31" s="23">
        <v>2.3193410099892637E-2</v>
      </c>
      <c r="I31" s="23">
        <v>-3.4309065010829364E-4</v>
      </c>
      <c r="J31" s="23">
        <v>-7.8721334922287282E-3</v>
      </c>
      <c r="K31" s="23">
        <v>3.3874741844928805E-4</v>
      </c>
      <c r="L31" s="13"/>
    </row>
    <row r="32" spans="1:13">
      <c r="A32" s="23">
        <v>-1.7476097387862762E-5</v>
      </c>
      <c r="B32" s="23">
        <v>-3.4448876956940408E-6</v>
      </c>
      <c r="C32" s="23">
        <v>-5.567383516718881E-4</v>
      </c>
      <c r="D32" s="23">
        <v>-2.3000069627352918E-4</v>
      </c>
      <c r="E32" s="23">
        <v>-3.0684123666531021E-6</v>
      </c>
      <c r="F32" s="23">
        <v>-6.2651997284583386E-5</v>
      </c>
      <c r="G32" s="23">
        <v>-9.0548756894900126E-4</v>
      </c>
      <c r="H32" s="23">
        <v>5.6460996593665769E-2</v>
      </c>
      <c r="I32" s="23">
        <v>-6.8648900483551847E-4</v>
      </c>
      <c r="J32" s="23">
        <v>-2.9058808199125831E-3</v>
      </c>
      <c r="K32" s="23">
        <v>-6.374873737895379E-4</v>
      </c>
      <c r="L32" s="13"/>
    </row>
    <row r="33" spans="1:12">
      <c r="A33" s="23">
        <v>-2.3752895365781462E-5</v>
      </c>
      <c r="B33" s="23">
        <v>-4.5347896414951291E-6</v>
      </c>
      <c r="C33" s="23">
        <v>-7.5531669594912604E-4</v>
      </c>
      <c r="D33" s="23">
        <v>-2.9973226316490521E-4</v>
      </c>
      <c r="E33" s="23">
        <v>-4.2576701381020164E-6</v>
      </c>
      <c r="F33" s="23">
        <v>-9.771436114572939E-5</v>
      </c>
      <c r="G33" s="23">
        <v>-1.2830684603152489E-3</v>
      </c>
      <c r="H33" s="23">
        <v>-1.4509854593050243E-2</v>
      </c>
      <c r="I33" s="23">
        <v>-1.449596459784907E-3</v>
      </c>
      <c r="J33" s="23">
        <v>-8.9757451971878722E-3</v>
      </c>
      <c r="K33" s="23">
        <v>-8.1044235666649525E-4</v>
      </c>
      <c r="L33" s="13"/>
    </row>
    <row r="34" spans="1:12">
      <c r="A34" s="23">
        <v>-1.6820859035854056E-5</v>
      </c>
      <c r="B34" s="23">
        <v>-3.4131740962805439E-6</v>
      </c>
      <c r="C34" s="23">
        <v>-5.7422970842169662E-4</v>
      </c>
      <c r="D34" s="23">
        <v>-2.6885114068443867E-4</v>
      </c>
      <c r="E34" s="23">
        <v>-3.4523131209453833E-6</v>
      </c>
      <c r="F34" s="23">
        <v>-7.1248368347065136E-5</v>
      </c>
      <c r="G34" s="23">
        <v>-9.1878267075767189E-4</v>
      </c>
      <c r="H34" s="23">
        <v>-1.2292015493465367E-2</v>
      </c>
      <c r="I34" s="23">
        <v>-2.2862453186588537E-4</v>
      </c>
      <c r="J34" s="23">
        <v>1.088926549207671E-2</v>
      </c>
      <c r="K34" s="23">
        <v>-7.2588658725998274E-4</v>
      </c>
      <c r="L34" s="13"/>
    </row>
    <row r="35" spans="1:12">
      <c r="A35" s="23">
        <v>-2.1210955994312391E-5</v>
      </c>
      <c r="B35" s="23">
        <v>-4.1317907638417013E-6</v>
      </c>
      <c r="C35" s="23">
        <v>-6.7712004224409973E-4</v>
      </c>
      <c r="D35" s="23">
        <v>-2.9325718909642027E-4</v>
      </c>
      <c r="E35" s="23">
        <v>-3.8531834013331932E-6</v>
      </c>
      <c r="F35" s="23">
        <v>-8.3872173096300137E-5</v>
      </c>
      <c r="G35" s="23">
        <v>-1.1155501775259981E-3</v>
      </c>
      <c r="H35" s="23">
        <v>-7.8563372942956171E-3</v>
      </c>
      <c r="I35" s="23">
        <v>-7.7233859351732471E-4</v>
      </c>
      <c r="J35" s="23">
        <v>-2.3540749674330111E-3</v>
      </c>
      <c r="K35" s="23">
        <v>-7.9250628436814416E-4</v>
      </c>
      <c r="L35" s="13"/>
    </row>
    <row r="36" spans="1:12">
      <c r="A36" s="23">
        <v>-1.9738596873916357E-5</v>
      </c>
      <c r="B36" s="23">
        <v>-3.8229205482772693E-6</v>
      </c>
      <c r="C36" s="23">
        <v>-6.4625294209737878E-4</v>
      </c>
      <c r="D36" s="23">
        <v>-2.4743358799637319E-4</v>
      </c>
      <c r="E36" s="23">
        <v>-3.0901111049391875E-6</v>
      </c>
      <c r="F36" s="23">
        <v>-6.2516621362339588E-5</v>
      </c>
      <c r="G36" s="23">
        <v>-9.8259915943929121E-4</v>
      </c>
      <c r="H36" s="23">
        <v>-1.2292015493465367E-2</v>
      </c>
      <c r="I36" s="23">
        <v>-1.1729700073657538E-3</v>
      </c>
      <c r="J36" s="23">
        <v>-5.6649100823104419E-3</v>
      </c>
      <c r="K36" s="23">
        <v>-6.9642018276983454E-4</v>
      </c>
      <c r="L36" s="13"/>
    </row>
    <row r="37" spans="1:12">
      <c r="A37" s="23">
        <v>-1.8300926842744312E-5</v>
      </c>
      <c r="B37" s="23">
        <v>-3.7117542609714471E-6</v>
      </c>
      <c r="C37" s="23">
        <v>-5.1764002481937495E-4</v>
      </c>
      <c r="D37" s="23">
        <v>-2.4743358799637319E-4</v>
      </c>
      <c r="E37" s="23">
        <v>-3.2567462874182284E-6</v>
      </c>
      <c r="F37" s="23">
        <v>-6.2245869517851978E-5</v>
      </c>
      <c r="G37" s="23">
        <v>-7.9114969339443323E-4</v>
      </c>
      <c r="H37" s="23">
        <v>-3.4206590951258659E-3</v>
      </c>
      <c r="I37" s="23">
        <v>-6.6464197689140305E-5</v>
      </c>
      <c r="J37" s="23">
        <v>-3.4576866723921547E-3</v>
      </c>
      <c r="K37" s="23">
        <v>-6.656726302583754E-4</v>
      </c>
      <c r="L37" s="13"/>
    </row>
    <row r="38" spans="1:12">
      <c r="A38" s="23">
        <v>-2.1812233540861556E-5</v>
      </c>
      <c r="B38" s="23">
        <v>-4.2481864212635789E-6</v>
      </c>
      <c r="C38" s="23">
        <v>-6.9358249565568424E-4</v>
      </c>
      <c r="D38" s="23">
        <v>-2.9848705661327348E-4</v>
      </c>
      <c r="E38" s="23">
        <v>-3.8495669449521784E-6</v>
      </c>
      <c r="F38" s="23">
        <v>-8.3009151591995864E-5</v>
      </c>
      <c r="G38" s="23">
        <v>-1.1022550757173275E-3</v>
      </c>
      <c r="H38" s="23">
        <v>-1.6727693692635118E-2</v>
      </c>
      <c r="I38" s="23">
        <v>-7.9141627989105941E-4</v>
      </c>
      <c r="J38" s="23">
        <v>-5.6649100823104419E-3</v>
      </c>
      <c r="K38" s="23">
        <v>-8.142858007304277E-4</v>
      </c>
      <c r="L38" s="13"/>
    </row>
    <row r="39" spans="1:12">
      <c r="A39" s="23">
        <v>1.1161672938164821E-5</v>
      </c>
      <c r="B39" s="23">
        <v>-1.9373768773484276E-7</v>
      </c>
      <c r="C39" s="23">
        <v>-4.6002143787882919E-4</v>
      </c>
      <c r="D39" s="23">
        <v>-1.5429213793432097E-4</v>
      </c>
      <c r="E39" s="23">
        <v>-3.2556335316086855E-6</v>
      </c>
      <c r="F39" s="23">
        <v>-6.5664111554508103E-5</v>
      </c>
      <c r="G39" s="23">
        <v>-9.7196307799235471E-4</v>
      </c>
      <c r="H39" s="23">
        <v>1.8757731900722888E-2</v>
      </c>
      <c r="I39" s="23">
        <v>-9.8219314362840661E-4</v>
      </c>
      <c r="J39" s="23">
        <v>-1.0631162754626586E-2</v>
      </c>
      <c r="K39" s="23">
        <v>-4.8631190727486408E-4</v>
      </c>
      <c r="L39" s="13"/>
    </row>
    <row r="40" spans="1:12">
      <c r="A40" s="23">
        <v>6.8756432473784574E-6</v>
      </c>
      <c r="B40" s="23">
        <v>5.4765204323494276E-7</v>
      </c>
      <c r="C40" s="23">
        <v>4.5538245292868727E-3</v>
      </c>
      <c r="D40" s="23">
        <v>1.2757030659595395E-3</v>
      </c>
      <c r="E40" s="23">
        <v>1.737301785810056E-6</v>
      </c>
      <c r="F40" s="23">
        <v>8.7310680580993759E-5</v>
      </c>
      <c r="G40" s="23">
        <v>9.2812194368544817E-3</v>
      </c>
      <c r="H40" s="23">
        <v>7.6685364027985117E-3</v>
      </c>
      <c r="I40" s="23">
        <v>4.5817217758856431E-4</v>
      </c>
      <c r="J40" s="23">
        <v>2.0603718524035623E-3</v>
      </c>
      <c r="K40" s="23">
        <v>5.6350133385481152E-3</v>
      </c>
      <c r="L40" s="13"/>
    </row>
    <row r="41" spans="1:12">
      <c r="A41" s="23">
        <v>-2.0655930566728544E-5</v>
      </c>
      <c r="B41" s="23">
        <v>-4.0024060258089759E-6</v>
      </c>
      <c r="C41" s="23">
        <v>-6.3802171539158658E-4</v>
      </c>
      <c r="D41" s="23">
        <v>-2.5465578599583711E-4</v>
      </c>
      <c r="E41" s="23">
        <v>-3.3115495110382136E-6</v>
      </c>
      <c r="F41" s="23">
        <v>-6.8507005921628042E-5</v>
      </c>
      <c r="G41" s="23">
        <v>-9.7462209835408884E-4</v>
      </c>
      <c r="H41" s="23">
        <v>-1.4509854593050243E-2</v>
      </c>
      <c r="I41" s="23">
        <v>-1.287436125608162E-3</v>
      </c>
      <c r="J41" s="23">
        <v>-7.320327639749157E-3</v>
      </c>
      <c r="K41" s="23">
        <v>-6.656726302583754E-4</v>
      </c>
      <c r="L41" s="13"/>
    </row>
    <row r="42" spans="1:12">
      <c r="A42" s="23">
        <v>-1.4034860474139042E-6</v>
      </c>
      <c r="B42" s="23">
        <v>-9.4693567380539843E-7</v>
      </c>
      <c r="C42" s="23">
        <v>1.1615302231622435E-3</v>
      </c>
      <c r="D42" s="23">
        <v>3.2262197134062554E-4</v>
      </c>
      <c r="E42" s="23">
        <v>2.0503703606955971E-7</v>
      </c>
      <c r="F42" s="23">
        <v>4.5885648374388832E-5</v>
      </c>
      <c r="G42" s="23">
        <v>2.9314788130333602E-3</v>
      </c>
      <c r="H42" s="23">
        <v>-1.2028199955409903E-3</v>
      </c>
      <c r="I42" s="23">
        <v>3.5324490253302342E-4</v>
      </c>
      <c r="J42" s="23">
        <v>6.4748186722401362E-3</v>
      </c>
      <c r="K42" s="23">
        <v>1.4200363484355991E-3</v>
      </c>
      <c r="L42" s="13"/>
    </row>
    <row r="43" spans="1:12">
      <c r="A43" s="23">
        <v>8.6178063950721946E-6</v>
      </c>
      <c r="B43" s="23">
        <v>-2.3169279341588981E-7</v>
      </c>
      <c r="C43" s="23">
        <v>-4.2092311102631604E-4</v>
      </c>
      <c r="D43" s="23">
        <v>-2.4021138999690925E-4</v>
      </c>
      <c r="E43" s="23">
        <v>-1.3386334607187507E-6</v>
      </c>
      <c r="F43" s="23">
        <v>2.0238495673953788E-6</v>
      </c>
      <c r="G43" s="23">
        <v>-7.8317263230923086E-4</v>
      </c>
      <c r="H43" s="23">
        <v>-3.4206590951258659E-3</v>
      </c>
      <c r="I43" s="23">
        <v>7.6618450113870049E-5</v>
      </c>
      <c r="J43" s="23">
        <v>-5.1131042298308699E-3</v>
      </c>
      <c r="K43" s="23">
        <v>-5.6061849251089018E-4</v>
      </c>
      <c r="L43" s="13"/>
    </row>
    <row r="44" spans="1:12">
      <c r="A44" s="23">
        <v>-1.2989641848226678E-5</v>
      </c>
      <c r="B44" s="23">
        <v>-2.6690853355734395E-6</v>
      </c>
      <c r="C44" s="23">
        <v>1.1944551299854125E-3</v>
      </c>
      <c r="D44" s="23">
        <v>2.6521543881332364E-3</v>
      </c>
      <c r="E44" s="23">
        <v>-9.308084565212984E-7</v>
      </c>
      <c r="F44" s="23">
        <v>7.8450142238790769E-6</v>
      </c>
      <c r="G44" s="23">
        <v>3.6201650867225019E-3</v>
      </c>
      <c r="H44" s="23">
        <v>-1.2028199955409903E-3</v>
      </c>
      <c r="I44" s="23">
        <v>-1.4591353029717745E-3</v>
      </c>
      <c r="J44" s="23">
        <v>-1.3390192017024445E-2</v>
      </c>
      <c r="K44" s="23">
        <v>1.633988067994502E-3</v>
      </c>
      <c r="L44" s="13"/>
    </row>
    <row r="45" spans="1:12">
      <c r="A45" s="23">
        <v>-2.1898956263921532E-5</v>
      </c>
      <c r="B45" s="23">
        <v>-4.3085772116360889E-6</v>
      </c>
      <c r="C45" s="23">
        <v>-8.1499308956611979E-4</v>
      </c>
      <c r="D45" s="23">
        <v>-3.1243336999154867E-4</v>
      </c>
      <c r="E45" s="23">
        <v>-4.0504193685746621E-6</v>
      </c>
      <c r="F45" s="23">
        <v>-8.8931848190162413E-5</v>
      </c>
      <c r="G45" s="23">
        <v>-1.3628390711672728E-3</v>
      </c>
      <c r="H45" s="23">
        <v>-1.2028199955409903E-3</v>
      </c>
      <c r="I45" s="23">
        <v>-1.4305187734111723E-3</v>
      </c>
      <c r="J45" s="23">
        <v>-9.5275510496674442E-3</v>
      </c>
      <c r="K45" s="23">
        <v>-8.8987353398776461E-4</v>
      </c>
      <c r="L45" s="13"/>
    </row>
    <row r="46" spans="1:12">
      <c r="A46" s="23">
        <v>-1.8740321972914855E-5</v>
      </c>
      <c r="B46" s="23">
        <v>-3.6140831223522194E-6</v>
      </c>
      <c r="C46" s="23">
        <v>-5.8760545181860905E-4</v>
      </c>
      <c r="D46" s="23">
        <v>-2.2701220054961309E-4</v>
      </c>
      <c r="E46" s="23">
        <v>-2.672549487408235E-6</v>
      </c>
      <c r="F46" s="23">
        <v>-5.0738916127128383E-5</v>
      </c>
      <c r="G46" s="23">
        <v>-8.5762520243778668E-4</v>
      </c>
      <c r="H46" s="23">
        <v>-1.6727693692635118E-2</v>
      </c>
      <c r="I46" s="23">
        <v>-1.2588195960475598E-3</v>
      </c>
      <c r="J46" s="23">
        <v>-8.9757451971878722E-3</v>
      </c>
      <c r="K46" s="23">
        <v>-6.2467589357642996E-4</v>
      </c>
      <c r="L46" s="13"/>
    </row>
    <row r="47" spans="1:12">
      <c r="A47" s="23">
        <v>-1.1640621711738166E-5</v>
      </c>
      <c r="B47" s="23">
        <v>-2.8320392559640679E-6</v>
      </c>
      <c r="C47" s="23">
        <v>-7.4091204921398958E-4</v>
      </c>
      <c r="D47" s="23">
        <v>-2.9923418054425251E-4</v>
      </c>
      <c r="E47" s="23">
        <v>-2.8252752222679906E-6</v>
      </c>
      <c r="F47" s="23">
        <v>-5.3141838746955954E-5</v>
      </c>
      <c r="G47" s="23">
        <v>-1.2644553177831098E-3</v>
      </c>
      <c r="H47" s="23">
        <v>-7.8563372942956171E-3</v>
      </c>
      <c r="I47" s="23">
        <v>-1.1634311641788863E-3</v>
      </c>
      <c r="J47" s="23">
        <v>-9.5275510496674442E-3</v>
      </c>
      <c r="K47" s="23">
        <v>-8.2709728094353563E-4</v>
      </c>
      <c r="L47" s="13"/>
    </row>
    <row r="48" spans="1:12">
      <c r="A48" s="23">
        <v>4.9484716238234382E-6</v>
      </c>
      <c r="B48" s="23">
        <v>1.3503787214231581E-7</v>
      </c>
      <c r="C48" s="23">
        <v>2.7223765872480981E-3</v>
      </c>
      <c r="D48" s="23">
        <v>8.4112597944007133E-4</v>
      </c>
      <c r="E48" s="23">
        <v>2.078917819339709E-6</v>
      </c>
      <c r="F48" s="23">
        <v>1.0585718192839531E-4</v>
      </c>
      <c r="G48" s="23">
        <v>6.382887242564271E-3</v>
      </c>
      <c r="H48" s="23">
        <v>-7.8563372942956171E-3</v>
      </c>
      <c r="I48" s="23">
        <v>-4.7386511315405587E-5</v>
      </c>
      <c r="J48" s="23">
        <v>4.819401114801421E-3</v>
      </c>
      <c r="K48" s="23">
        <v>3.4083780775099534E-3</v>
      </c>
      <c r="L48" s="13"/>
    </row>
    <row r="49" spans="1:12">
      <c r="A49" s="23">
        <v>-2.3286519832881144E-5</v>
      </c>
      <c r="B49" s="23">
        <v>-4.4416731155576274E-6</v>
      </c>
      <c r="C49" s="23">
        <v>-8.5306251308040902E-4</v>
      </c>
      <c r="D49" s="23">
        <v>-3.2339118764590773E-4</v>
      </c>
      <c r="E49" s="23">
        <v>-4.0568177144795328E-6</v>
      </c>
      <c r="F49" s="23">
        <v>-9.2265480275416169E-5</v>
      </c>
      <c r="G49" s="23">
        <v>-1.4266555598488923E-3</v>
      </c>
      <c r="H49" s="23">
        <v>-3.4206590951258659E-3</v>
      </c>
      <c r="I49" s="23">
        <v>-1.5354460484667133E-3</v>
      </c>
      <c r="J49" s="23">
        <v>-1.0631162754626586E-2</v>
      </c>
      <c r="K49" s="23">
        <v>-9.2318338254184526E-4</v>
      </c>
      <c r="L49" s="13"/>
    </row>
    <row r="50" spans="1:12">
      <c r="A50" s="23">
        <v>-1.9700053441445257E-5</v>
      </c>
      <c r="B50" s="23">
        <v>-3.792556463732432E-6</v>
      </c>
      <c r="C50" s="23">
        <v>-6.0509680856841758E-4</v>
      </c>
      <c r="D50" s="23">
        <v>-2.4270180310017269E-4</v>
      </c>
      <c r="E50" s="23">
        <v>-2.9359944253175035E-6</v>
      </c>
      <c r="F50" s="23">
        <v>-5.7812308064367291E-5</v>
      </c>
      <c r="G50" s="23">
        <v>-8.8687442641686228E-4</v>
      </c>
      <c r="H50" s="23">
        <v>-1.6727693692635118E-2</v>
      </c>
      <c r="I50" s="23">
        <v>-9.7265430044153926E-4</v>
      </c>
      <c r="J50" s="23">
        <v>-6.768521787269585E-3</v>
      </c>
      <c r="K50" s="23">
        <v>-6.6695377827968622E-4</v>
      </c>
      <c r="L50" s="13"/>
    </row>
    <row r="51" spans="1:12">
      <c r="A51" s="23">
        <v>-2.4036189594444048E-5</v>
      </c>
      <c r="B51" s="23">
        <v>-4.506955897329028E-6</v>
      </c>
      <c r="C51" s="23">
        <v>-8.6643825647732134E-4</v>
      </c>
      <c r="D51" s="23">
        <v>-3.30115303024719E-4</v>
      </c>
      <c r="E51" s="23">
        <v>-3.8910170988576493E-6</v>
      </c>
      <c r="F51" s="23">
        <v>-8.8424188481748146E-5</v>
      </c>
      <c r="G51" s="23">
        <v>-1.4293145802106264E-3</v>
      </c>
      <c r="H51" s="23">
        <v>-1.4509854593050243E-2</v>
      </c>
      <c r="I51" s="23">
        <v>-1.5926791075879174E-3</v>
      </c>
      <c r="J51" s="23">
        <v>-1.4493803721983589E-2</v>
      </c>
      <c r="K51" s="23">
        <v>-9.3215141869102086E-4</v>
      </c>
      <c r="L51" s="13"/>
    </row>
    <row r="52" spans="1:12">
      <c r="A52" s="23">
        <v>-2.3666172642721486E-5</v>
      </c>
      <c r="B52" s="23">
        <v>-4.4966658464555001E-6</v>
      </c>
      <c r="C52" s="23">
        <v>-8.4174457635994464E-4</v>
      </c>
      <c r="D52" s="23">
        <v>-3.3111146826602441E-4</v>
      </c>
      <c r="E52" s="23">
        <v>-4.0551485807652189E-6</v>
      </c>
      <c r="F52" s="23">
        <v>-9.138553678083142E-5</v>
      </c>
      <c r="G52" s="23">
        <v>-1.4266555598488923E-3</v>
      </c>
      <c r="H52" s="23">
        <v>-1.4509854593050243E-2</v>
      </c>
      <c r="I52" s="23">
        <v>-1.2492807528606926E-3</v>
      </c>
      <c r="J52" s="23">
        <v>-1.0079356902147014E-2</v>
      </c>
      <c r="K52" s="23">
        <v>-9.4624404692543961E-4</v>
      </c>
      <c r="L52" s="13"/>
    </row>
    <row r="53" spans="1:12">
      <c r="A53" s="23">
        <v>2.1660903943292563E-5</v>
      </c>
      <c r="B53" s="23">
        <v>1.7397797403369847E-6</v>
      </c>
      <c r="C53" s="23">
        <v>-2.058823133374936E-4</v>
      </c>
      <c r="D53" s="23">
        <v>-1.3984774193539308E-4</v>
      </c>
      <c r="E53" s="23">
        <v>-2.1085544774707827E-7</v>
      </c>
      <c r="F53" s="23">
        <v>3.3431063527958588E-5</v>
      </c>
      <c r="G53" s="23">
        <v>-4.3218194456032466E-4</v>
      </c>
      <c r="H53" s="23">
        <v>3.6500444697401893E-2</v>
      </c>
      <c r="I53" s="23">
        <v>1.0114250824268709E-3</v>
      </c>
      <c r="J53" s="23">
        <v>4.0495429496484721E-4</v>
      </c>
      <c r="K53" s="23">
        <v>-4.3122254235849989E-4</v>
      </c>
      <c r="L53" s="13"/>
    </row>
    <row r="54" spans="1:12">
      <c r="A54" s="23">
        <v>-1.7564747282546295E-5</v>
      </c>
      <c r="B54" s="23">
        <v>-3.5277141707580145E-6</v>
      </c>
      <c r="C54" s="23">
        <v>-5.8760545181860905E-4</v>
      </c>
      <c r="D54" s="23">
        <v>-2.8902348682087242E-4</v>
      </c>
      <c r="E54" s="23">
        <v>-3.3315791156099846E-6</v>
      </c>
      <c r="F54" s="23">
        <v>-6.6340991165727135E-5</v>
      </c>
      <c r="G54" s="23">
        <v>-9.7728111871582296E-4</v>
      </c>
      <c r="H54" s="23">
        <v>3.2328582036287609E-3</v>
      </c>
      <c r="I54" s="23">
        <v>2.197010979168804E-4</v>
      </c>
      <c r="J54" s="23">
        <v>2.0603718524035623E-3</v>
      </c>
      <c r="K54" s="23">
        <v>-7.9763087645338732E-4</v>
      </c>
      <c r="L54" s="13"/>
    </row>
    <row r="55" spans="1:12">
      <c r="A55" s="23">
        <v>-2.1340076493090578E-5</v>
      </c>
      <c r="B55" s="23">
        <v>-4.1113793514532273E-6</v>
      </c>
      <c r="C55" s="23">
        <v>-7.0901604572904471E-4</v>
      </c>
      <c r="D55" s="23">
        <v>-2.5490482730616349E-4</v>
      </c>
      <c r="E55" s="23">
        <v>-3.61338452437671E-6</v>
      </c>
      <c r="F55" s="23">
        <v>-7.7644880673085012E-5</v>
      </c>
      <c r="G55" s="23">
        <v>-1.0969370349938592E-3</v>
      </c>
      <c r="H55" s="23">
        <v>-7.8563372942956171E-3</v>
      </c>
      <c r="I55" s="23">
        <v>-1.0966592618708148E-3</v>
      </c>
      <c r="J55" s="23">
        <v>-4.5612983773512979E-3</v>
      </c>
      <c r="K55" s="23">
        <v>-7.963497284320765E-4</v>
      </c>
      <c r="L55" s="13"/>
    </row>
    <row r="56" spans="1:12">
      <c r="A56" s="23">
        <v>-2.2322934021103635E-5</v>
      </c>
      <c r="B56" s="23">
        <v>-4.2761888547882627E-6</v>
      </c>
      <c r="C56" s="23">
        <v>-6.8535126894989193E-4</v>
      </c>
      <c r="D56" s="23">
        <v>-2.4693550537572049E-4</v>
      </c>
      <c r="E56" s="23">
        <v>-3.859303558285678E-6</v>
      </c>
      <c r="F56" s="23">
        <v>-8.6681223482859123E-5</v>
      </c>
      <c r="G56" s="23">
        <v>-1.1660715643989467E-3</v>
      </c>
      <c r="H56" s="23">
        <v>-7.8563372942956171E-3</v>
      </c>
      <c r="I56" s="23">
        <v>-1.0775815754970801E-3</v>
      </c>
      <c r="J56" s="23">
        <v>-7.8721334922287282E-3</v>
      </c>
      <c r="K56" s="23">
        <v>-7.5663413977144188E-4</v>
      </c>
      <c r="L56" s="13"/>
    </row>
    <row r="57" spans="1:12">
      <c r="A57" s="23">
        <v>4.6401241640546351E-6</v>
      </c>
      <c r="B57" s="23">
        <v>3.6074423392560885E-7</v>
      </c>
      <c r="C57" s="23">
        <v>-4.8059950464330984E-4</v>
      </c>
      <c r="D57" s="23">
        <v>-2.2053712648112818E-4</v>
      </c>
      <c r="E57" s="23">
        <v>1.2646587557067331E-6</v>
      </c>
      <c r="F57" s="23">
        <v>4.9676174197215426E-5</v>
      </c>
      <c r="G57" s="23">
        <v>-6.6617573639292881E-4</v>
      </c>
      <c r="H57" s="23">
        <v>-1.2292015493465367E-2</v>
      </c>
      <c r="I57" s="23">
        <v>-1.0871204186839476E-3</v>
      </c>
      <c r="J57" s="23">
        <v>-7.320327639749157E-3</v>
      </c>
      <c r="K57" s="23">
        <v>-5.0296683155190446E-4</v>
      </c>
      <c r="L57" s="13"/>
    </row>
    <row r="58" spans="1:12">
      <c r="A58" s="23">
        <v>-1.5795603732122787E-5</v>
      </c>
      <c r="B58" s="23">
        <v>-3.2635466352179272E-6</v>
      </c>
      <c r="C58" s="23">
        <v>-5.9995229187729735E-4</v>
      </c>
      <c r="D58" s="23">
        <v>-2.7980895833879774E-4</v>
      </c>
      <c r="E58" s="23">
        <v>-3.3143314005620705E-6</v>
      </c>
      <c r="F58" s="23">
        <v>-6.5461047671142386E-5</v>
      </c>
      <c r="G58" s="23">
        <v>-9.9323524088622771E-4</v>
      </c>
      <c r="H58" s="23">
        <v>-1.2292015493465367E-2</v>
      </c>
      <c r="I58" s="23">
        <v>-1.4277494318407915E-4</v>
      </c>
      <c r="J58" s="23">
        <v>1.4751906459433712E-2</v>
      </c>
      <c r="K58" s="23">
        <v>-7.68164471963239E-4</v>
      </c>
      <c r="L58" s="13"/>
    </row>
    <row r="59" spans="1:12">
      <c r="A59" s="23">
        <v>-2.2091673426277035E-5</v>
      </c>
      <c r="B59" s="23">
        <v>-4.2114121410926086E-6</v>
      </c>
      <c r="C59" s="23">
        <v>-7.8309708608117492E-4</v>
      </c>
      <c r="D59" s="23">
        <v>-3.1318049392252769E-4</v>
      </c>
      <c r="E59" s="23">
        <v>-3.6762552276158804E-6</v>
      </c>
      <c r="F59" s="23">
        <v>-8.0064725283193066E-5</v>
      </c>
      <c r="G59" s="23">
        <v>-1.2750913992300465E-3</v>
      </c>
      <c r="H59" s="23">
        <v>-1.6727693692635118E-2</v>
      </c>
      <c r="I59" s="23">
        <v>-1.3255914983556314E-3</v>
      </c>
      <c r="J59" s="23">
        <v>-7.8721334922287282E-3</v>
      </c>
      <c r="K59" s="23">
        <v>-8.616882775189271E-4</v>
      </c>
      <c r="L59" s="13"/>
    </row>
    <row r="60" spans="1:12">
      <c r="A60" s="23">
        <v>-2.2646698853860879E-5</v>
      </c>
      <c r="B60" s="23">
        <v>-4.2913708970606813E-6</v>
      </c>
      <c r="C60" s="23">
        <v>-7.1621836909661288E-4</v>
      </c>
      <c r="D60" s="23">
        <v>-2.7333388427031285E-4</v>
      </c>
      <c r="E60" s="23">
        <v>-3.8117332474277219E-6</v>
      </c>
      <c r="F60" s="23">
        <v>-8.5885889939676756E-5</v>
      </c>
      <c r="G60" s="23">
        <v>-1.1846847069310858E-3</v>
      </c>
      <c r="H60" s="23">
        <v>-1.0074176393880493E-2</v>
      </c>
      <c r="I60" s="23">
        <v>-9.8219314362840661E-4</v>
      </c>
      <c r="J60" s="23">
        <v>-8.9757451971878722E-3</v>
      </c>
      <c r="K60" s="23">
        <v>-8.0788006062387373E-4</v>
      </c>
      <c r="L60" s="13"/>
    </row>
    <row r="61" spans="1:12">
      <c r="A61" s="23">
        <v>2.5176064984656918E-5</v>
      </c>
      <c r="B61" s="23">
        <v>9.2903154304866103E-6</v>
      </c>
      <c r="C61" s="23">
        <v>-5.19697831495823E-4</v>
      </c>
      <c r="D61" s="23">
        <v>-2.3348727461809801E-4</v>
      </c>
      <c r="E61" s="23">
        <v>5.2152200685362151E-6</v>
      </c>
      <c r="F61" s="23">
        <v>5.211294079760395E-5</v>
      </c>
      <c r="G61" s="23">
        <v>-9.3207777256634262E-4</v>
      </c>
      <c r="H61" s="23">
        <v>-7.8563372942956171E-3</v>
      </c>
      <c r="I61" s="23">
        <v>-3.8124602285576309E-4</v>
      </c>
      <c r="J61" s="23">
        <v>-5.6649100823104419E-3</v>
      </c>
      <c r="K61" s="23">
        <v>-6.4004966983215953E-4</v>
      </c>
      <c r="L61" s="13"/>
    </row>
    <row r="62" spans="1:12">
      <c r="A62" s="23">
        <v>-5.913067646532649E-6</v>
      </c>
      <c r="B62" s="23">
        <v>-3.1384451104553386E-7</v>
      </c>
      <c r="C62" s="23">
        <v>-5.2381344484871909E-4</v>
      </c>
      <c r="D62" s="23">
        <v>-2.0758697834415835E-4</v>
      </c>
      <c r="E62" s="23">
        <v>-5.074048709902462E-7</v>
      </c>
      <c r="F62" s="23">
        <v>-2.5931278375950756E-5</v>
      </c>
      <c r="G62" s="23">
        <v>-7.8317263230923086E-4</v>
      </c>
      <c r="H62" s="23">
        <v>1.0150191040438853E-3</v>
      </c>
      <c r="I62" s="23">
        <v>-7.4372206395672267E-4</v>
      </c>
      <c r="J62" s="23">
        <v>-7.320327639749157E-3</v>
      </c>
      <c r="K62" s="23">
        <v>-6.0033408117152491E-4</v>
      </c>
      <c r="L62" s="13"/>
    </row>
    <row r="63" spans="1:12">
      <c r="A63" s="23">
        <v>7.111983649020857E-5</v>
      </c>
      <c r="B63" s="23">
        <v>2.272524201606718E-5</v>
      </c>
      <c r="C63" s="23">
        <v>-3.0465703380700055E-4</v>
      </c>
      <c r="D63" s="23">
        <v>-1.1768306531634858E-4</v>
      </c>
      <c r="E63" s="23">
        <v>1.0505261187102898E-5</v>
      </c>
      <c r="F63" s="23">
        <v>1.0274353571678775E-4</v>
      </c>
      <c r="G63" s="23">
        <v>-7.1137908254240915E-4</v>
      </c>
      <c r="H63" s="23">
        <v>1.0150191040438853E-3</v>
      </c>
      <c r="I63" s="23">
        <v>-3.3355180692142629E-4</v>
      </c>
      <c r="J63" s="23">
        <v>-9.5275510496674442E-3</v>
      </c>
      <c r="K63" s="23">
        <v>-3.7228973337820331E-4</v>
      </c>
      <c r="L63" s="13"/>
    </row>
    <row r="64" spans="1:12">
      <c r="A64" s="23">
        <v>2.8413713312229352E-5</v>
      </c>
      <c r="B64" s="23">
        <v>2.9599098709637103E-6</v>
      </c>
      <c r="C64" s="23">
        <v>-1.2768565963246724E-4</v>
      </c>
      <c r="D64" s="23">
        <v>-3.8986011253224246E-5</v>
      </c>
      <c r="E64" s="23">
        <v>-7.7863909956631448E-7</v>
      </c>
      <c r="F64" s="23">
        <v>1.393693072485039E-5</v>
      </c>
      <c r="G64" s="23">
        <v>-5.4651982011489264E-4</v>
      </c>
      <c r="H64" s="23">
        <v>5.4506973032136365E-3</v>
      </c>
      <c r="I64" s="23">
        <v>3.0770461893119632E-7</v>
      </c>
      <c r="J64" s="23">
        <v>-7.8721334922287282E-3</v>
      </c>
      <c r="K64" s="23">
        <v>-1.9164786237338118E-4</v>
      </c>
      <c r="L64" s="13"/>
    </row>
    <row r="65" spans="1:12">
      <c r="A65" s="23">
        <v>2.545357769844884E-5</v>
      </c>
      <c r="B65" s="23">
        <v>8.7881272099867118E-6</v>
      </c>
      <c r="C65" s="23">
        <v>-3.9622943090893929E-4</v>
      </c>
      <c r="D65" s="23">
        <v>-2.2028808517080182E-4</v>
      </c>
      <c r="E65" s="23">
        <v>2.7760593340183011E-6</v>
      </c>
      <c r="F65" s="23">
        <v>1.9081215770115055E-5</v>
      </c>
      <c r="G65" s="23">
        <v>-7.9380871375616746E-4</v>
      </c>
      <c r="H65" s="23">
        <v>-7.8563372942956171E-3</v>
      </c>
      <c r="I65" s="23">
        <v>3.8186143209362547E-4</v>
      </c>
      <c r="J65" s="23">
        <v>-2.9058808199125831E-3</v>
      </c>
      <c r="K65" s="23">
        <v>-6.0033408117152491E-4</v>
      </c>
      <c r="L65" s="13"/>
    </row>
    <row r="66" spans="1:12">
      <c r="A66" s="23">
        <v>-2.2463617549623152E-5</v>
      </c>
      <c r="B66" s="23">
        <v>-4.1459606699626251E-6</v>
      </c>
      <c r="C66" s="23">
        <v>-7.1416056242016484E-4</v>
      </c>
      <c r="D66" s="23">
        <v>-2.9051773468283048E-4</v>
      </c>
      <c r="E66" s="23">
        <v>-3.5577467338995675E-6</v>
      </c>
      <c r="F66" s="23">
        <v>-8.2433803922459678E-5</v>
      </c>
      <c r="G66" s="23">
        <v>-1.150117442228542E-3</v>
      </c>
      <c r="H66" s="23">
        <v>-1.2292015493465367E-2</v>
      </c>
      <c r="I66" s="23">
        <v>-1.1348146346182842E-3</v>
      </c>
      <c r="J66" s="23">
        <v>-1.1182968607106158E-2</v>
      </c>
      <c r="K66" s="23">
        <v>-7.963497284320765E-4</v>
      </c>
      <c r="L66" s="13"/>
    </row>
    <row r="67" spans="1:12">
      <c r="A67" s="23">
        <v>-2.0413106942160611E-5</v>
      </c>
      <c r="B67" s="23">
        <v>-3.9885734984052168E-6</v>
      </c>
      <c r="C67" s="23">
        <v>-5.8657654848038503E-4</v>
      </c>
      <c r="D67" s="23">
        <v>-1.9513491282784119E-4</v>
      </c>
      <c r="E67" s="23">
        <v>-3.4384036733260976E-6</v>
      </c>
      <c r="F67" s="23">
        <v>-7.1823716016601309E-5</v>
      </c>
      <c r="G67" s="23">
        <v>-8.8687442641686228E-4</v>
      </c>
      <c r="H67" s="23">
        <v>2.5411249199477515E-2</v>
      </c>
      <c r="I67" s="23">
        <v>-9.7265430044153926E-4</v>
      </c>
      <c r="J67" s="23">
        <v>-2.3540749674330111E-3</v>
      </c>
      <c r="K67" s="23">
        <v>-6.4773655796002431E-4</v>
      </c>
      <c r="L67" s="13"/>
    </row>
    <row r="68" spans="1:12">
      <c r="A68" s="23">
        <v>-2.2854833389204823E-5</v>
      </c>
      <c r="B68" s="23">
        <v>-4.3338806154234536E-6</v>
      </c>
      <c r="C68" s="23">
        <v>-7.5017217925800591E-4</v>
      </c>
      <c r="D68" s="23">
        <v>-3.0023034578555786E-4</v>
      </c>
      <c r="E68" s="23">
        <v>-3.7800197068557505E-6</v>
      </c>
      <c r="F68" s="23">
        <v>-8.4481364746397263E-5</v>
      </c>
      <c r="G68" s="23">
        <v>-1.2032978494632247E-3</v>
      </c>
      <c r="H68" s="23">
        <v>-1.6727693692635118E-2</v>
      </c>
      <c r="I68" s="23">
        <v>-1.2492807528606926E-3</v>
      </c>
      <c r="J68" s="23">
        <v>-1.1182968607106158E-2</v>
      </c>
      <c r="K68" s="23">
        <v>-8.2965957698615726E-4</v>
      </c>
      <c r="L68" s="13"/>
    </row>
    <row r="69" spans="1:12">
      <c r="A69" s="23">
        <v>7.6022561100532531E-5</v>
      </c>
      <c r="B69" s="23">
        <v>1.0792494168663159E-5</v>
      </c>
      <c r="C69" s="23">
        <v>6.6868552415293267E-4</v>
      </c>
      <c r="D69" s="23">
        <v>1.1071292122370667E-5</v>
      </c>
      <c r="E69" s="23">
        <v>4.3831569119505538E-6</v>
      </c>
      <c r="F69" s="23">
        <v>1.4010729025607844E-4</v>
      </c>
      <c r="G69" s="23">
        <v>7.1917387207055708E-4</v>
      </c>
      <c r="H69" s="23">
        <v>2.7629088299062389E-2</v>
      </c>
      <c r="I69" s="23">
        <v>4.9414284754162215E-3</v>
      </c>
      <c r="J69" s="23">
        <v>2.3580800099106861E-2</v>
      </c>
      <c r="K69" s="23">
        <v>2.452236128936E-4</v>
      </c>
      <c r="L69" s="13"/>
    </row>
    <row r="70" spans="1:12">
      <c r="A70" s="23">
        <v>-2.2818217128357277E-5</v>
      </c>
      <c r="B70" s="23">
        <v>-4.3725104785388309E-6</v>
      </c>
      <c r="C70" s="23">
        <v>-7.3576753252286946E-4</v>
      </c>
      <c r="D70" s="23">
        <v>-3.0446404806110572E-4</v>
      </c>
      <c r="E70" s="23">
        <v>-3.8993627674292208E-6</v>
      </c>
      <c r="F70" s="23">
        <v>-8.6190485764725333E-5</v>
      </c>
      <c r="G70" s="23">
        <v>-1.1767076458458832E-3</v>
      </c>
      <c r="H70" s="23">
        <v>-1.6727693692635118E-2</v>
      </c>
      <c r="I70" s="23">
        <v>-1.2015865369263557E-3</v>
      </c>
      <c r="J70" s="23">
        <v>-5.6649100823104419E-3</v>
      </c>
      <c r="K70" s="23">
        <v>-8.142858007304277E-4</v>
      </c>
      <c r="L70" s="13"/>
    </row>
    <row r="71" spans="1:12">
      <c r="A71" s="23">
        <v>-2.1018238831956888E-5</v>
      </c>
      <c r="B71" s="23">
        <v>-4.0270346721620113E-6</v>
      </c>
      <c r="C71" s="23">
        <v>-5.8246093512748882E-4</v>
      </c>
      <c r="D71" s="23">
        <v>-2.2726124185993942E-4</v>
      </c>
      <c r="E71" s="23">
        <v>-3.7146453030451088E-6</v>
      </c>
      <c r="F71" s="23">
        <v>-8.2112286107130638E-5</v>
      </c>
      <c r="G71" s="23">
        <v>-9.001695282255329E-4</v>
      </c>
      <c r="H71" s="23">
        <v>-1.2028199955409903E-3</v>
      </c>
      <c r="I71" s="23">
        <v>-9.0588239813346771E-4</v>
      </c>
      <c r="J71" s="23">
        <v>4.0495429496484721E-4</v>
      </c>
      <c r="K71" s="23">
        <v>-6.6054803817313225E-4</v>
      </c>
      <c r="L71" s="13"/>
    </row>
    <row r="72" spans="1:12">
      <c r="A72" s="23">
        <v>4.8826315148924111E-5</v>
      </c>
      <c r="B72" s="23">
        <v>1.2354557629136474E-5</v>
      </c>
      <c r="C72" s="23">
        <v>-3.4787097401240986E-4</v>
      </c>
      <c r="D72" s="23">
        <v>-1.8168668207021869E-4</v>
      </c>
      <c r="E72" s="23">
        <v>6.2353389569346175E-6</v>
      </c>
      <c r="F72" s="23">
        <v>8.0541884468803414E-5</v>
      </c>
      <c r="G72" s="23">
        <v>-7.3796928615975051E-4</v>
      </c>
      <c r="H72" s="23">
        <v>-1.2028199955409903E-3</v>
      </c>
      <c r="I72" s="23">
        <v>-3.1447412054769159E-4</v>
      </c>
      <c r="J72" s="23">
        <v>-1.0079356902147014E-2</v>
      </c>
      <c r="K72" s="23">
        <v>-4.4019057850767544E-4</v>
      </c>
      <c r="L72" s="13"/>
    </row>
    <row r="73" spans="1:12">
      <c r="A73" s="23">
        <v>1.6720090495416759E-4</v>
      </c>
      <c r="B73" s="23">
        <v>3.215818225863816E-5</v>
      </c>
      <c r="C73" s="23">
        <v>1.2088597767205488E-3</v>
      </c>
      <c r="D73" s="23">
        <v>2.257449016236782E-4</v>
      </c>
      <c r="E73" s="23">
        <v>1.1897596893793381E-5</v>
      </c>
      <c r="F73" s="23">
        <v>2.072537476890067E-4</v>
      </c>
      <c r="G73" s="23">
        <v>7.218328924322912E-4</v>
      </c>
      <c r="H73" s="23">
        <v>2.0975571000307763E-2</v>
      </c>
      <c r="I73" s="23">
        <v>2.5757953650731172E-3</v>
      </c>
      <c r="J73" s="23">
        <v>3.1306082033820862E-2</v>
      </c>
      <c r="K73" s="23">
        <v>1.1932731486635885E-3</v>
      </c>
      <c r="L73" s="13"/>
    </row>
    <row r="74" spans="1:12">
      <c r="A74" s="23">
        <v>-9.5438589853103054E-6</v>
      </c>
      <c r="B74" s="23">
        <v>-2.2687854876573299E-6</v>
      </c>
      <c r="C74" s="23">
        <v>8.221062136523505E-5</v>
      </c>
      <c r="D74" s="23">
        <v>-6.7625761940753672E-5</v>
      </c>
      <c r="E74" s="23">
        <v>-2.0385568649211996E-6</v>
      </c>
      <c r="F74" s="23">
        <v>-2.4577519153512689E-5</v>
      </c>
      <c r="G74" s="23">
        <v>3.3627493998084122E-4</v>
      </c>
      <c r="H74" s="23">
        <v>-1.0074176393880493E-2</v>
      </c>
      <c r="I74" s="23">
        <v>4.4863333440169697E-4</v>
      </c>
      <c r="J74" s="23">
        <v>9.2338479346379954E-3</v>
      </c>
      <c r="K74" s="23">
        <v>5.5613705739602315E-5</v>
      </c>
      <c r="L74" s="13"/>
    </row>
    <row r="75" spans="1:12">
      <c r="A75" s="23">
        <v>-4.9417731482609195E-6</v>
      </c>
      <c r="B75" s="23">
        <v>2.7399389473722199E-6</v>
      </c>
      <c r="C75" s="23">
        <v>-3.8182478417380283E-4</v>
      </c>
      <c r="D75" s="23">
        <v>-1.7620777324303915E-4</v>
      </c>
      <c r="E75" s="23">
        <v>-8.7711798871085616E-7</v>
      </c>
      <c r="F75" s="23">
        <v>-3.9130430794721937E-5</v>
      </c>
      <c r="G75" s="23">
        <v>-4.6674920926286845E-4</v>
      </c>
      <c r="H75" s="23">
        <v>1.4322053701553138E-2</v>
      </c>
      <c r="I75" s="23">
        <v>-6.6464197689140305E-5</v>
      </c>
      <c r="J75" s="23">
        <v>1.088926549207671E-2</v>
      </c>
      <c r="K75" s="23">
        <v>-4.9399879540272887E-4</v>
      </c>
      <c r="L75" s="13"/>
    </row>
    <row r="76" spans="1:12">
      <c r="A76" s="23">
        <v>-8.9471273879537932E-7</v>
      </c>
      <c r="B76" s="23">
        <v>7.1441983956739215E-8</v>
      </c>
      <c r="C76" s="23">
        <v>-4.2092311102631604E-4</v>
      </c>
      <c r="D76" s="23">
        <v>-1.8865983875935628E-4</v>
      </c>
      <c r="E76" s="23">
        <v>2.7073466627790306E-6</v>
      </c>
      <c r="F76" s="23">
        <v>8.6769176892018525E-5</v>
      </c>
      <c r="G76" s="23">
        <v>-4.4281802600726122E-4</v>
      </c>
      <c r="H76" s="23">
        <v>-1.2292015493465367E-2</v>
      </c>
      <c r="I76" s="23">
        <v>-7.6279975033045737E-4</v>
      </c>
      <c r="J76" s="23">
        <v>-7.8721334922287282E-3</v>
      </c>
      <c r="K76" s="23">
        <v>-4.4275287455029707E-4</v>
      </c>
      <c r="L76" s="13"/>
    </row>
    <row r="77" spans="1:12">
      <c r="A77" s="23">
        <v>4.5033641393767837E-5</v>
      </c>
      <c r="B77" s="23">
        <v>6.5448961195575406E-6</v>
      </c>
      <c r="C77" s="23">
        <v>2.3037270206949549E-4</v>
      </c>
      <c r="D77" s="23">
        <v>-2.0805995599401215E-5</v>
      </c>
      <c r="E77" s="23">
        <v>1.4493762200908451E-6</v>
      </c>
      <c r="F77" s="23">
        <v>7.1877825445199772E-5</v>
      </c>
      <c r="G77" s="23">
        <v>2.9373061419309501E-4</v>
      </c>
      <c r="H77" s="23">
        <v>2.7629088299062389E-2</v>
      </c>
      <c r="I77" s="23">
        <v>2.2133193239721582E-3</v>
      </c>
      <c r="J77" s="23">
        <v>2.5788023509025145E-2</v>
      </c>
      <c r="K77" s="23">
        <v>5.6489329084813017E-6</v>
      </c>
      <c r="L77" s="13"/>
    </row>
    <row r="78" spans="1:12">
      <c r="A78" s="23">
        <v>-2.4629758454498995E-5</v>
      </c>
      <c r="B78" s="23">
        <v>-4.6253758270538953E-6</v>
      </c>
      <c r="C78" s="23">
        <v>-9.3537478013833142E-4</v>
      </c>
      <c r="D78" s="23">
        <v>-3.5003860785082642E-4</v>
      </c>
      <c r="E78" s="23">
        <v>-4.0331716535267479E-6</v>
      </c>
      <c r="F78" s="23">
        <v>-9.1453224741953326E-5</v>
      </c>
      <c r="G78" s="23">
        <v>-1.5861967815529404E-3</v>
      </c>
      <c r="H78" s="23">
        <v>-1.6727693692635118E-2</v>
      </c>
      <c r="I78" s="23">
        <v>-1.7071452258303258E-3</v>
      </c>
      <c r="J78" s="23">
        <v>-1.5045609574463161E-2</v>
      </c>
      <c r="K78" s="23">
        <v>-1.0077391519483577E-3</v>
      </c>
      <c r="L78" s="13"/>
    </row>
    <row r="79" spans="1:12">
      <c r="A79" s="23">
        <v>1.7297787387564001E-5</v>
      </c>
      <c r="B79" s="23">
        <v>4.9305389579236727E-6</v>
      </c>
      <c r="C79" s="23">
        <v>-5.0220647474601447E-4</v>
      </c>
      <c r="D79" s="23">
        <v>-2.1979000255014915E-4</v>
      </c>
      <c r="E79" s="23">
        <v>-1.1611489090966671E-6</v>
      </c>
      <c r="F79" s="23">
        <v>-2.8164981092973572E-5</v>
      </c>
      <c r="G79" s="23">
        <v>-9.3473679292807674E-4</v>
      </c>
      <c r="H79" s="23">
        <v>-7.8563372942956171E-3</v>
      </c>
      <c r="I79" s="23">
        <v>-8.9634355494660036E-4</v>
      </c>
      <c r="J79" s="23">
        <v>-1.0631162754626586E-2</v>
      </c>
      <c r="K79" s="23">
        <v>-5.5036930834040387E-4</v>
      </c>
      <c r="L79" s="13"/>
    </row>
    <row r="80" spans="1:12">
      <c r="A80" s="23">
        <v>-2.4211562212187554E-5</v>
      </c>
      <c r="B80" s="23">
        <v>-4.5609364920754059E-6</v>
      </c>
      <c r="C80" s="23">
        <v>-7.2959411249352531E-4</v>
      </c>
      <c r="D80" s="23">
        <v>-3.0222267626816863E-4</v>
      </c>
      <c r="E80" s="23">
        <v>-4.1633640832432603E-6</v>
      </c>
      <c r="F80" s="23">
        <v>-9.5226828574499444E-5</v>
      </c>
      <c r="G80" s="23">
        <v>-1.2219109919953636E-3</v>
      </c>
      <c r="H80" s="23">
        <v>-1.6727693692635118E-2</v>
      </c>
      <c r="I80" s="23">
        <v>-1.1729700073657538E-3</v>
      </c>
      <c r="J80" s="23">
        <v>-1.0631162754626586E-2</v>
      </c>
      <c r="K80" s="23">
        <v>-8.1556694875173851E-4</v>
      </c>
      <c r="L80" s="13"/>
    </row>
    <row r="81" spans="1:12">
      <c r="A81" s="23">
        <v>-1.9761722933399016E-5</v>
      </c>
      <c r="B81" s="23">
        <v>-3.5894544759991844E-6</v>
      </c>
      <c r="C81" s="23">
        <v>-2.758477403367277E-4</v>
      </c>
      <c r="D81" s="23">
        <v>1.6448073928339784E-4</v>
      </c>
      <c r="E81" s="23">
        <v>-2.7963435712198766E-6</v>
      </c>
      <c r="F81" s="23">
        <v>-5.7676932142123486E-5</v>
      </c>
      <c r="G81" s="23">
        <v>-4.1305951385406388E-5</v>
      </c>
      <c r="H81" s="23">
        <v>-1.2292015493465367E-2</v>
      </c>
      <c r="I81" s="23">
        <v>-1.4305187734111723E-3</v>
      </c>
      <c r="J81" s="23">
        <v>-1.1182968607106158E-2</v>
      </c>
      <c r="K81" s="23">
        <v>-2.0958393467173229E-4</v>
      </c>
      <c r="L81" s="13"/>
    </row>
    <row r="82" spans="1:12">
      <c r="A82" s="23">
        <v>-1.0175971277836351E-5</v>
      </c>
      <c r="B82" s="23">
        <v>-2.0216555773340683E-6</v>
      </c>
      <c r="C82" s="23">
        <v>1.4084670243360109E-3</v>
      </c>
      <c r="D82" s="23">
        <v>3.4951843285587056E-4</v>
      </c>
      <c r="E82" s="23">
        <v>-4.0948235975047592E-7</v>
      </c>
      <c r="F82" s="23">
        <v>1.2041667813437093E-5</v>
      </c>
      <c r="G82" s="23">
        <v>3.9498836115775347E-3</v>
      </c>
      <c r="H82" s="23">
        <v>-1.2292015493465367E-2</v>
      </c>
      <c r="I82" s="23">
        <v>-8.8680471175973301E-4</v>
      </c>
      <c r="J82" s="23">
        <v>-7.8721334922287282E-3</v>
      </c>
      <c r="K82" s="23">
        <v>1.8338471593189859E-3</v>
      </c>
      <c r="L82" s="13"/>
    </row>
    <row r="83" spans="1:12">
      <c r="A83" s="23">
        <v>-1.5452567183129992E-5</v>
      </c>
      <c r="B83" s="23">
        <v>-3.1525490372706874E-6</v>
      </c>
      <c r="C83" s="23">
        <v>-2.7687664367495173E-4</v>
      </c>
      <c r="D83" s="23">
        <v>-2.2726124185993942E-4</v>
      </c>
      <c r="E83" s="23">
        <v>-3.2917980954188281E-6</v>
      </c>
      <c r="F83" s="23">
        <v>-6.7762438349287105E-5</v>
      </c>
      <c r="G83" s="23">
        <v>-4.9333941288020981E-4</v>
      </c>
      <c r="H83" s="23">
        <v>2.3193410099892637E-2</v>
      </c>
      <c r="I83" s="23">
        <v>1.8222267533105963E-3</v>
      </c>
      <c r="J83" s="23">
        <v>1.420010060695414E-2</v>
      </c>
      <c r="K83" s="23">
        <v>-5.6702423261744414E-4</v>
      </c>
      <c r="L83" s="13"/>
    </row>
    <row r="84" spans="1:12">
      <c r="A84" s="23">
        <v>-1.816602482909546E-5</v>
      </c>
      <c r="B84" s="23">
        <v>-3.4781194993347799E-6</v>
      </c>
      <c r="C84" s="23">
        <v>-4.8574402133442997E-4</v>
      </c>
      <c r="D84" s="23">
        <v>-2.4743358799637319E-4</v>
      </c>
      <c r="E84" s="23">
        <v>-3.6718042043777091E-6</v>
      </c>
      <c r="F84" s="23">
        <v>-8.3093761543398247E-5</v>
      </c>
      <c r="G84" s="23">
        <v>-8.2039891737350882E-4</v>
      </c>
      <c r="H84" s="23">
        <v>-5.6384981947107411E-3</v>
      </c>
      <c r="I84" s="23">
        <v>1.0523497967447212E-4</v>
      </c>
      <c r="J84" s="23">
        <v>1.6407324016872428E-2</v>
      </c>
      <c r="K84" s="23">
        <v>-6.374873737895379E-4</v>
      </c>
      <c r="L84" s="13"/>
    </row>
    <row r="85" spans="1:12">
      <c r="A85" s="23">
        <v>-2.1334294978219913E-5</v>
      </c>
      <c r="B85" s="23">
        <v>-4.0506511823635518E-6</v>
      </c>
      <c r="C85" s="23">
        <v>-6.225881653182261E-4</v>
      </c>
      <c r="D85" s="23">
        <v>-2.6038373613334302E-4</v>
      </c>
      <c r="E85" s="23">
        <v>-3.6782025502825807E-6</v>
      </c>
      <c r="F85" s="23">
        <v>-8.0961590768058279E-5</v>
      </c>
      <c r="G85" s="23">
        <v>-1.0038713223331642E-3</v>
      </c>
      <c r="H85" s="23">
        <v>-1.2292015493465367E-2</v>
      </c>
      <c r="I85" s="23">
        <v>-7.4372206395672267E-4</v>
      </c>
      <c r="J85" s="23">
        <v>-4.5612983773512979E-3</v>
      </c>
      <c r="K85" s="23">
        <v>-7.1819969913211807E-4</v>
      </c>
      <c r="L85" s="13"/>
    </row>
    <row r="86" spans="1:12">
      <c r="A86" s="23">
        <v>-1.409969270339437E-5</v>
      </c>
      <c r="B86" s="23">
        <v>-2.8203996902218804E-6</v>
      </c>
      <c r="C86" s="23">
        <v>-7.4811437258155786E-4</v>
      </c>
      <c r="D86" s="23">
        <v>-3.1965556799101264E-4</v>
      </c>
      <c r="E86" s="23">
        <v>-2.5985512260736358E-6</v>
      </c>
      <c r="F86" s="23">
        <v>-5.5781669230710189E-5</v>
      </c>
      <c r="G86" s="23">
        <v>-1.2165929512718953E-3</v>
      </c>
      <c r="H86" s="23">
        <v>-1.2292015493465367E-2</v>
      </c>
      <c r="I86" s="23">
        <v>-7.6279975033045737E-4</v>
      </c>
      <c r="J86" s="23">
        <v>-6.216715934790013E-3</v>
      </c>
      <c r="K86" s="23">
        <v>-8.9115468200907542E-4</v>
      </c>
      <c r="L86" s="13"/>
    </row>
    <row r="87" spans="1:12">
      <c r="A87" s="23">
        <v>-2.2051202822182378E-5</v>
      </c>
      <c r="B87" s="23">
        <v>-4.1442737763768009E-6</v>
      </c>
      <c r="C87" s="23">
        <v>-5.5776725501011212E-4</v>
      </c>
      <c r="D87" s="23">
        <v>-2.3797001820397216E-4</v>
      </c>
      <c r="E87" s="23">
        <v>-3.6320231841865526E-6</v>
      </c>
      <c r="F87" s="23">
        <v>-8.1672314359838264E-5</v>
      </c>
      <c r="G87" s="23">
        <v>-9.2410071148114014E-4</v>
      </c>
      <c r="H87" s="23">
        <v>5.4506973032136365E-3</v>
      </c>
      <c r="I87" s="23">
        <v>-3.7170717966889574E-4</v>
      </c>
      <c r="J87" s="23">
        <v>-1.0631162754626586E-2</v>
      </c>
      <c r="K87" s="23">
        <v>-6.7079722234361855E-4</v>
      </c>
      <c r="L87" s="13"/>
    </row>
    <row r="88" spans="1:12">
      <c r="A88" s="23">
        <v>1.3813461092176527E-5</v>
      </c>
      <c r="B88" s="23">
        <v>4.2117536010039326E-6</v>
      </c>
      <c r="C88" s="23">
        <v>-6.1332803527420978E-4</v>
      </c>
      <c r="D88" s="23">
        <v>-2.7283580164966015E-4</v>
      </c>
      <c r="E88" s="23">
        <v>-8.4345712547218514E-7</v>
      </c>
      <c r="F88" s="23">
        <v>-2.3426823814440329E-5</v>
      </c>
      <c r="G88" s="23">
        <v>-1.1394813607816052E-3</v>
      </c>
      <c r="H88" s="23">
        <v>-1.2292015493465367E-2</v>
      </c>
      <c r="I88" s="23">
        <v>-4.6709561153756928E-4</v>
      </c>
      <c r="J88" s="23">
        <v>2.0603718524035623E-3</v>
      </c>
      <c r="K88" s="23">
        <v>-7.3741691945177997E-4</v>
      </c>
      <c r="L88" s="13"/>
    </row>
    <row r="89" spans="1:12">
      <c r="A89" s="23">
        <v>-1.9264512654521821E-5</v>
      </c>
      <c r="B89" s="23">
        <v>-3.6869569252598298E-6</v>
      </c>
      <c r="C89" s="23">
        <v>-3.8696930086492301E-4</v>
      </c>
      <c r="D89" s="23">
        <v>-2.3597768772136142E-4</v>
      </c>
      <c r="E89" s="23">
        <v>-3.411975722849455E-6</v>
      </c>
      <c r="F89" s="23">
        <v>-7.4700454364282214E-5</v>
      </c>
      <c r="G89" s="23">
        <v>-5.5981492192356326E-4</v>
      </c>
      <c r="H89" s="23">
        <v>-1.0074176393880493E-2</v>
      </c>
      <c r="I89" s="23">
        <v>8.6834243462386069E-4</v>
      </c>
      <c r="J89" s="23">
        <v>5.9230128197605642E-3</v>
      </c>
      <c r="K89" s="23">
        <v>-6.2083244951249763E-4</v>
      </c>
      <c r="L89" s="13"/>
    </row>
    <row r="90" spans="1:12">
      <c r="A90" s="23">
        <v>-2.4045825452561824E-5</v>
      </c>
      <c r="B90" s="23">
        <v>-4.5501403731261305E-6</v>
      </c>
      <c r="C90" s="23">
        <v>-7.3473862918464544E-4</v>
      </c>
      <c r="D90" s="23">
        <v>-1.6323252013527044E-5</v>
      </c>
      <c r="E90" s="23">
        <v>-4.3619909952466581E-6</v>
      </c>
      <c r="F90" s="23">
        <v>-1.0055725551284934E-4</v>
      </c>
      <c r="G90" s="23">
        <v>-1.2511602159744391E-3</v>
      </c>
      <c r="H90" s="23">
        <v>-1.0074176393880493E-2</v>
      </c>
      <c r="I90" s="23">
        <v>-1.4209799302243051E-3</v>
      </c>
      <c r="J90" s="23">
        <v>-1.173477445958573E-2</v>
      </c>
      <c r="K90" s="23">
        <v>-7.8738169228290101E-4</v>
      </c>
      <c r="L90" s="13"/>
    </row>
    <row r="91" spans="1:12">
      <c r="A91" s="23">
        <v>-2.1334294978219913E-5</v>
      </c>
      <c r="B91" s="23">
        <v>-4.0072980172078666E-6</v>
      </c>
      <c r="C91" s="23">
        <v>-5.6805628839235248E-4</v>
      </c>
      <c r="D91" s="23">
        <v>-2.3448343985940336E-4</v>
      </c>
      <c r="E91" s="23">
        <v>-3.4442456413261977E-6</v>
      </c>
      <c r="F91" s="23">
        <v>-7.7069533003548839E-5</v>
      </c>
      <c r="G91" s="23">
        <v>-8.6826128388472329E-4</v>
      </c>
      <c r="H91" s="23">
        <v>-1.2292015493465367E-2</v>
      </c>
      <c r="I91" s="23">
        <v>-6.8648900483551847E-4</v>
      </c>
      <c r="J91" s="23">
        <v>-5.6649100823104419E-3</v>
      </c>
      <c r="K91" s="23">
        <v>-6.6695377827968622E-4</v>
      </c>
      <c r="L91" s="13"/>
    </row>
    <row r="92" spans="1:12">
      <c r="A92" s="23">
        <v>2.0643357326055513E-5</v>
      </c>
      <c r="B92" s="23">
        <v>1.2531109408266703E-6</v>
      </c>
      <c r="C92" s="23">
        <v>-8.3442816088833912E-5</v>
      </c>
      <c r="D92" s="23">
        <v>-1.4308527896963555E-4</v>
      </c>
      <c r="E92" s="23">
        <v>-6.7181454185020147E-7</v>
      </c>
      <c r="F92" s="23">
        <v>2.5173132271086368E-5</v>
      </c>
      <c r="G92" s="23">
        <v>-2.9125386538841533E-4</v>
      </c>
      <c r="H92" s="23">
        <v>1.2104214601968262E-2</v>
      </c>
      <c r="I92" s="23">
        <v>1.4502118690227694E-3</v>
      </c>
      <c r="J92" s="23">
        <v>2.7443441066463861E-2</v>
      </c>
      <c r="K92" s="23">
        <v>-3.0695118429135276E-4</v>
      </c>
      <c r="L92" s="13"/>
    </row>
    <row r="93" spans="1:12">
      <c r="A93" s="23">
        <v>-2.2719931375555971E-5</v>
      </c>
      <c r="B93" s="23">
        <v>-4.2621876380259208E-6</v>
      </c>
      <c r="C93" s="23">
        <v>-6.5757087881784316E-4</v>
      </c>
      <c r="D93" s="23">
        <v>-2.7283580164966015E-4</v>
      </c>
      <c r="E93" s="23">
        <v>-3.8114550584753359E-6</v>
      </c>
      <c r="F93" s="23">
        <v>-8.693505333706627E-5</v>
      </c>
      <c r="G93" s="23">
        <v>-1.0437566277591763E-3</v>
      </c>
      <c r="H93" s="23">
        <v>-1.6727693692635118E-2</v>
      </c>
      <c r="I93" s="23">
        <v>-9.631154572546718E-4</v>
      </c>
      <c r="J93" s="23">
        <v>-7.8721334922287282E-3</v>
      </c>
      <c r="K93" s="23">
        <v>-7.4766610362226628E-4</v>
      </c>
      <c r="L93" s="13"/>
    </row>
    <row r="94" spans="1:12">
      <c r="A94" s="23">
        <v>-1.7876949085562209E-5</v>
      </c>
      <c r="B94" s="23">
        <v>-3.4595636698907124E-6</v>
      </c>
      <c r="C94" s="23">
        <v>-3.2832181058615323E-4</v>
      </c>
      <c r="D94" s="23">
        <v>-2.2576699399798136E-4</v>
      </c>
      <c r="E94" s="23">
        <v>-2.9735499338895745E-6</v>
      </c>
      <c r="F94" s="23">
        <v>-5.9166067286805362E-5</v>
      </c>
      <c r="G94" s="23">
        <v>-4.4813606673072947E-4</v>
      </c>
      <c r="H94" s="23">
        <v>3.2328582036287609E-3</v>
      </c>
      <c r="I94" s="23">
        <v>1.1640465734167487E-3</v>
      </c>
      <c r="J94" s="23">
        <v>2.6121777048831339E-3</v>
      </c>
      <c r="K94" s="23">
        <v>-5.7855456480924137E-4</v>
      </c>
      <c r="L94" s="13"/>
    </row>
    <row r="95" spans="1:12">
      <c r="A95" s="23">
        <v>-2.2708368345814642E-5</v>
      </c>
      <c r="B95" s="23">
        <v>-4.3138065817521442E-6</v>
      </c>
      <c r="C95" s="23">
        <v>-6.3390610203869038E-4</v>
      </c>
      <c r="D95" s="23">
        <v>-2.8279745406271386E-4</v>
      </c>
      <c r="E95" s="23">
        <v>-3.9836540200020915E-6</v>
      </c>
      <c r="F95" s="23">
        <v>-8.8728784306796709E-5</v>
      </c>
      <c r="G95" s="23">
        <v>-1.0118483834183668E-3</v>
      </c>
      <c r="H95" s="23">
        <v>-1.2292015493465367E-2</v>
      </c>
      <c r="I95" s="23">
        <v>-6.4833363208804907E-4</v>
      </c>
      <c r="J95" s="23">
        <v>-6.216715934790013E-3</v>
      </c>
      <c r="K95" s="23">
        <v>-7.5279069570750954E-4</v>
      </c>
      <c r="L95" s="13"/>
    </row>
    <row r="96" spans="1:12">
      <c r="A96" s="23">
        <v>-2.1935572524769078E-5</v>
      </c>
      <c r="B96" s="23">
        <v>-4.1950492733101131E-6</v>
      </c>
      <c r="C96" s="23">
        <v>-6.2773268200934623E-4</v>
      </c>
      <c r="D96" s="23">
        <v>-2.8030704095945044E-4</v>
      </c>
      <c r="E96" s="23">
        <v>-3.8509578897141073E-6</v>
      </c>
      <c r="F96" s="23">
        <v>-8.5073634406213926E-5</v>
      </c>
      <c r="G96" s="23">
        <v>-9.8259915943929121E-4</v>
      </c>
      <c r="H96" s="23">
        <v>-1.2292015493465367E-2</v>
      </c>
      <c r="I96" s="23">
        <v>-5.2432867065877343E-4</v>
      </c>
      <c r="J96" s="23">
        <v>-2.9058808199125831E-3</v>
      </c>
      <c r="K96" s="23">
        <v>-7.5663413977144188E-4</v>
      </c>
      <c r="L96" s="13"/>
    </row>
    <row r="97" spans="1:12">
      <c r="A97" s="23">
        <v>-2.1041364891439547E-5</v>
      </c>
      <c r="B97" s="23">
        <v>-4.0599290970855858E-6</v>
      </c>
      <c r="C97" s="23">
        <v>-5.5056493164254395E-4</v>
      </c>
      <c r="D97" s="23">
        <v>-2.6511552102954352E-4</v>
      </c>
      <c r="E97" s="23">
        <v>-3.7190963262832801E-6</v>
      </c>
      <c r="F97" s="23">
        <v>-8.1841534262643028E-5</v>
      </c>
      <c r="G97" s="23">
        <v>-8.5230716171431843E-4</v>
      </c>
      <c r="H97" s="23">
        <v>-5.6384981947107411E-3</v>
      </c>
      <c r="I97" s="23">
        <v>-2.477022182396201E-4</v>
      </c>
      <c r="J97" s="23">
        <v>-1.4685155751472447E-4</v>
      </c>
      <c r="K97" s="23">
        <v>-7.0026362683376687E-4</v>
      </c>
      <c r="L97" s="13"/>
    </row>
    <row r="98" spans="1:12">
      <c r="A98" s="23">
        <v>-2.4874509250690482E-5</v>
      </c>
      <c r="B98" s="23">
        <v>-4.5990602871150357E-6</v>
      </c>
      <c r="C98" s="23">
        <v>-6.1950145530355403E-4</v>
      </c>
      <c r="D98" s="23">
        <v>2.4741149562207003E-4</v>
      </c>
      <c r="E98" s="23">
        <v>-4.3414050127701152E-6</v>
      </c>
      <c r="F98" s="23">
        <v>-1.0032034764892267E-4</v>
      </c>
      <c r="G98" s="23">
        <v>-1.0464156481209104E-3</v>
      </c>
      <c r="H98" s="23">
        <v>-1.0074176393880493E-2</v>
      </c>
      <c r="I98" s="23">
        <v>-1.2206642233000904E-3</v>
      </c>
      <c r="J98" s="23">
        <v>-8.9757451971878722E-3</v>
      </c>
      <c r="K98" s="23">
        <v>-6.6182918619444306E-4</v>
      </c>
      <c r="L98" s="13"/>
    </row>
    <row r="99" spans="1:12">
      <c r="A99" s="23">
        <v>-2.1563628401422959E-5</v>
      </c>
      <c r="B99" s="23">
        <v>-4.1466354273969553E-6</v>
      </c>
      <c r="C99" s="23">
        <v>-6.2567487533289818E-4</v>
      </c>
      <c r="D99" s="23">
        <v>-2.7931087571814509E-4</v>
      </c>
      <c r="E99" s="23">
        <v>-3.8284245845708645E-6</v>
      </c>
      <c r="F99" s="23">
        <v>-8.4785960571445826E-5</v>
      </c>
      <c r="G99" s="23">
        <v>-9.9323524088622771E-4</v>
      </c>
      <c r="H99" s="23">
        <v>-1.4509854593050243E-2</v>
      </c>
      <c r="I99" s="23">
        <v>-6.1017825934057968E-4</v>
      </c>
      <c r="J99" s="23">
        <v>-6.9865740999429621E-4</v>
      </c>
      <c r="K99" s="23">
        <v>-7.5022839966488791E-4</v>
      </c>
      <c r="L99" s="13"/>
    </row>
    <row r="100" spans="1:12">
      <c r="A100" s="23">
        <v>-2.96834940574058E-6</v>
      </c>
      <c r="B100" s="23">
        <v>-8.256480249846304E-7</v>
      </c>
      <c r="C100" s="23">
        <v>1.2520737169259583E-3</v>
      </c>
      <c r="D100" s="23">
        <v>2.8676002265363217E-4</v>
      </c>
      <c r="E100" s="23">
        <v>-2.8930473231984879E-7</v>
      </c>
      <c r="F100" s="23">
        <v>1.6982888975336047E-5</v>
      </c>
      <c r="G100" s="23">
        <v>2.7852326931379827E-3</v>
      </c>
      <c r="H100" s="23">
        <v>-1.2028199955409903E-3</v>
      </c>
      <c r="I100" s="23">
        <v>1.249896162098555E-3</v>
      </c>
      <c r="J100" s="23">
        <v>1.8614547426790713E-2</v>
      </c>
      <c r="K100" s="23">
        <v>1.4892183415863821E-3</v>
      </c>
      <c r="L100" s="13"/>
    </row>
    <row r="101" spans="1:12">
      <c r="A101" s="23">
        <v>-2.3747805456856339E-6</v>
      </c>
      <c r="B101" s="23">
        <v>-1.3357646453379026E-6</v>
      </c>
      <c r="C101" s="23">
        <v>-1.4517701638227577E-4</v>
      </c>
      <c r="D101" s="23">
        <v>-1.3536499834951893E-4</v>
      </c>
      <c r="E101" s="23">
        <v>-1.0064758515702118E-6</v>
      </c>
      <c r="F101" s="23">
        <v>1.975809538133409E-5</v>
      </c>
      <c r="G101" s="23">
        <v>-1.0246341970529156E-4</v>
      </c>
      <c r="H101" s="23">
        <v>9.8863755023833877E-3</v>
      </c>
      <c r="I101" s="23">
        <v>1.4215953394621675E-3</v>
      </c>
      <c r="J101" s="23">
        <v>3.4616917148698294E-2</v>
      </c>
      <c r="K101" s="23">
        <v>-3.389798848241226E-4</v>
      </c>
      <c r="L101" s="13"/>
    </row>
    <row r="102" spans="1:12">
      <c r="A102" s="23">
        <v>-2.4381153315060397E-5</v>
      </c>
      <c r="B102" s="23">
        <v>-4.6150857761803665E-6</v>
      </c>
      <c r="C102" s="23">
        <v>-9.1479671337385082E-4</v>
      </c>
      <c r="D102" s="23">
        <v>-3.4107312067907812E-4</v>
      </c>
      <c r="E102" s="23">
        <v>-4.0993806241945466E-6</v>
      </c>
      <c r="F102" s="23">
        <v>-9.3280799692244717E-5</v>
      </c>
      <c r="G102" s="23">
        <v>-1.5463114761269285E-3</v>
      </c>
      <c r="H102" s="23">
        <v>-1.6727693692635118E-2</v>
      </c>
      <c r="I102" s="23">
        <v>-1.7071452258303258E-3</v>
      </c>
      <c r="J102" s="23">
        <v>-1.5045609574463161E-2</v>
      </c>
      <c r="K102" s="23">
        <v>-9.8211619152214179E-4</v>
      </c>
      <c r="L102" s="13"/>
    </row>
    <row r="103" spans="1:12">
      <c r="A103" s="23">
        <v>1.0577809096822203E-4</v>
      </c>
      <c r="B103" s="23">
        <v>1.2675404789160258E-5</v>
      </c>
      <c r="C103" s="23">
        <v>1.7469762226117169E-3</v>
      </c>
      <c r="D103" s="23">
        <v>1.3135824500999427E-4</v>
      </c>
      <c r="E103" s="23">
        <v>5.234693295203215E-6</v>
      </c>
      <c r="F103" s="23">
        <v>2.2349885835826354E-4</v>
      </c>
      <c r="G103" s="23">
        <v>1.9689134420856017E-3</v>
      </c>
      <c r="H103" s="23">
        <v>4.0936122896571642E-2</v>
      </c>
      <c r="I103" s="23">
        <v>1.2648813770405045E-2</v>
      </c>
      <c r="J103" s="23">
        <v>3.737594641109615E-2</v>
      </c>
      <c r="K103" s="23">
        <v>6.692836079474733E-4</v>
      </c>
      <c r="L103" s="13"/>
    </row>
    <row r="104" spans="1:12">
      <c r="A104" s="23">
        <v>-2.3698934560321921E-5</v>
      </c>
      <c r="B104" s="23">
        <v>-4.4934607486424336E-6</v>
      </c>
      <c r="C104" s="23">
        <v>-6.5654197547961913E-4</v>
      </c>
      <c r="D104" s="23">
        <v>-2.7034538854639673E-4</v>
      </c>
      <c r="E104" s="23">
        <v>-4.0793510196227756E-6</v>
      </c>
      <c r="F104" s="23">
        <v>-9.331464367280567E-5</v>
      </c>
      <c r="G104" s="23">
        <v>-1.0863009535469225E-3</v>
      </c>
      <c r="H104" s="23">
        <v>-1.2292015493465367E-2</v>
      </c>
      <c r="I104" s="23">
        <v>-1.1061981050576822E-3</v>
      </c>
      <c r="J104" s="23">
        <v>-7.320327639749157E-3</v>
      </c>
      <c r="K104" s="23">
        <v>-7.1563740308949644E-4</v>
      </c>
      <c r="L104" s="13"/>
    </row>
    <row r="105" spans="1:12">
      <c r="A105" s="23">
        <v>-2.4321410994730192E-5</v>
      </c>
      <c r="B105" s="23">
        <v>-4.5997350445493651E-6</v>
      </c>
      <c r="C105" s="23">
        <v>-7.2239178912595703E-4</v>
      </c>
      <c r="D105" s="23">
        <v>-1.2291293283320177E-4</v>
      </c>
      <c r="E105" s="23">
        <v>-4.0974333015278467E-6</v>
      </c>
      <c r="F105" s="23">
        <v>-9.1690132605879983E-5</v>
      </c>
      <c r="G105" s="23">
        <v>-1.1740486254841491E-3</v>
      </c>
      <c r="H105" s="23">
        <v>-1.6727693692635118E-2</v>
      </c>
      <c r="I105" s="23">
        <v>-1.5831402644010501E-3</v>
      </c>
      <c r="J105" s="23">
        <v>-1.2838386164544874E-2</v>
      </c>
      <c r="K105" s="23">
        <v>-7.4894725164357709E-4</v>
      </c>
      <c r="L105" s="13"/>
    </row>
    <row r="106" spans="1:12">
      <c r="A106" s="23">
        <v>-2.1898956263921532E-5</v>
      </c>
      <c r="B106" s="23">
        <v>-4.1058126026200064E-6</v>
      </c>
      <c r="C106" s="23">
        <v>-5.85547645142161E-4</v>
      </c>
      <c r="D106" s="23">
        <v>-2.3473248116972971E-4</v>
      </c>
      <c r="E106" s="23">
        <v>-3.4509221761834545E-6</v>
      </c>
      <c r="F106" s="23">
        <v>-7.6680327227097894E-5</v>
      </c>
      <c r="G106" s="23">
        <v>-9.2675973184287437E-4</v>
      </c>
      <c r="H106" s="23">
        <v>-7.8563372942956171E-3</v>
      </c>
      <c r="I106" s="23">
        <v>-1.1443534778051516E-3</v>
      </c>
      <c r="J106" s="23">
        <v>-1.0079356902147014E-2</v>
      </c>
      <c r="K106" s="23">
        <v>-6.2595704159774078E-4</v>
      </c>
      <c r="L106" s="13"/>
    </row>
    <row r="107" spans="1:12">
      <c r="A107" s="23">
        <v>1.0818320115441869E-4</v>
      </c>
      <c r="B107" s="23">
        <v>1.3821311602010715E-5</v>
      </c>
      <c r="C107" s="23">
        <v>2.3560869988403432E-3</v>
      </c>
      <c r="D107" s="23">
        <v>8.361451532335445E-4</v>
      </c>
      <c r="E107" s="23">
        <v>7.4501901120030179E-6</v>
      </c>
      <c r="F107" s="23">
        <v>2.3649494689366901E-4</v>
      </c>
      <c r="G107" s="23">
        <v>2.4688092700916198E-3</v>
      </c>
      <c r="H107" s="23">
        <v>7.6421548489929658E-2</v>
      </c>
      <c r="I107" s="23">
        <v>7.4024500176280003E-3</v>
      </c>
      <c r="J107" s="23">
        <v>6.1655403920197305E-2</v>
      </c>
      <c r="K107" s="23">
        <v>2.3373383316941283E-3</v>
      </c>
      <c r="L107" s="13"/>
    </row>
    <row r="108" spans="1:12">
      <c r="A108" s="23">
        <v>-1.9915896663283416E-5</v>
      </c>
      <c r="B108" s="23">
        <v>-3.8107749144593344E-6</v>
      </c>
      <c r="C108" s="23">
        <v>-4.8780182801087802E-4</v>
      </c>
      <c r="D108" s="23">
        <v>-2.3348727461809801E-4</v>
      </c>
      <c r="E108" s="23">
        <v>-3.6325795620913241E-6</v>
      </c>
      <c r="F108" s="23">
        <v>-8.0250867176278294E-5</v>
      </c>
      <c r="G108" s="23">
        <v>-7.5924144905362362E-4</v>
      </c>
      <c r="H108" s="23">
        <v>3.2328582036287609E-3</v>
      </c>
      <c r="I108" s="23">
        <v>1.9385390992665909E-5</v>
      </c>
      <c r="J108" s="23">
        <v>2.6121777048831339E-3</v>
      </c>
      <c r="K108" s="23">
        <v>-6.0673982127807888E-4</v>
      </c>
      <c r="L108" s="13"/>
    </row>
    <row r="109" spans="1:12">
      <c r="A109" s="23">
        <v>-8.6804860979576572E-6</v>
      </c>
      <c r="B109" s="23">
        <v>-1.7299916763450444E-6</v>
      </c>
      <c r="C109" s="23">
        <v>2.1185244198146293E-4</v>
      </c>
      <c r="D109" s="23">
        <v>2.1780068466403409E-5</v>
      </c>
      <c r="E109" s="23">
        <v>-2.4256898831904932E-7</v>
      </c>
      <c r="F109" s="23">
        <v>1.6644449169726531E-5</v>
      </c>
      <c r="G109" s="23">
        <v>9.7709884715876851E-4</v>
      </c>
      <c r="H109" s="23">
        <v>2.0975571000307763E-2</v>
      </c>
      <c r="I109" s="23">
        <v>1.3385150923507418E-4</v>
      </c>
      <c r="J109" s="23">
        <v>4.0495429496484721E-4</v>
      </c>
      <c r="K109" s="23">
        <v>2.9262608968209946E-4</v>
      </c>
      <c r="L109" s="13"/>
    </row>
    <row r="110" spans="1:12">
      <c r="A110" s="23">
        <v>-2.2321006849480081E-5</v>
      </c>
      <c r="B110" s="23">
        <v>-4.275008029278185E-6</v>
      </c>
      <c r="C110" s="23">
        <v>-6.2361706865645013E-4</v>
      </c>
      <c r="D110" s="23">
        <v>-2.7383196689096555E-4</v>
      </c>
      <c r="E110" s="23">
        <v>-3.8306500961899504E-6</v>
      </c>
      <c r="F110" s="23">
        <v>-8.3736797174056325E-5</v>
      </c>
      <c r="G110" s="23">
        <v>-9.7196307799235471E-4</v>
      </c>
      <c r="H110" s="23">
        <v>-1.2028199955409903E-3</v>
      </c>
      <c r="I110" s="23">
        <v>-5.1478982747190608E-4</v>
      </c>
      <c r="J110" s="23">
        <v>-6.216715934790013E-3</v>
      </c>
      <c r="K110" s="23">
        <v>-7.2588658725998274E-4</v>
      </c>
      <c r="L110" s="13"/>
    </row>
    <row r="111" spans="1:12">
      <c r="A111" s="23">
        <v>-2.6260044626933304E-7</v>
      </c>
      <c r="B111" s="23">
        <v>-3.9532147124084817E-7</v>
      </c>
      <c r="C111" s="23">
        <v>1.7881323561406784E-3</v>
      </c>
      <c r="D111" s="23">
        <v>4.9072485581090695E-4</v>
      </c>
      <c r="E111" s="23">
        <v>9.2026083265322271E-7</v>
      </c>
      <c r="F111" s="23">
        <v>6.4296773799546583E-5</v>
      </c>
      <c r="G111" s="23">
        <v>4.3567137269228578E-3</v>
      </c>
      <c r="H111" s="23">
        <v>-7.8563372942956171E-3</v>
      </c>
      <c r="I111" s="23">
        <v>3.6278374571989077E-4</v>
      </c>
      <c r="J111" s="23">
        <v>1.2544683049515426E-2</v>
      </c>
      <c r="K111" s="23">
        <v>2.2630317464581023E-3</v>
      </c>
      <c r="L111" s="13"/>
    </row>
    <row r="112" spans="1:12">
      <c r="A112" s="23">
        <v>-2.377216708201701E-5</v>
      </c>
      <c r="B112" s="23">
        <v>-4.4123211671642841E-6</v>
      </c>
      <c r="C112" s="23">
        <v>-6.0509680856841758E-4</v>
      </c>
      <c r="D112" s="23">
        <v>4.8427488671322092E-5</v>
      </c>
      <c r="E112" s="23">
        <v>-3.975864729335291E-6</v>
      </c>
      <c r="F112" s="23">
        <v>-8.7375025084358631E-5</v>
      </c>
      <c r="G112" s="23">
        <v>-9.1878267075767189E-4</v>
      </c>
      <c r="H112" s="23">
        <v>-1.2292015493465367E-2</v>
      </c>
      <c r="I112" s="23">
        <v>-1.4400576165980398E-3</v>
      </c>
      <c r="J112" s="23">
        <v>-1.2838386164544874E-2</v>
      </c>
      <c r="K112" s="23">
        <v>-6.1442670940594366E-4</v>
      </c>
      <c r="L112" s="13"/>
    </row>
    <row r="113" spans="1:12">
      <c r="A113" s="23">
        <v>-2.231715250623297E-5</v>
      </c>
      <c r="B113" s="23">
        <v>-4.2680917655763055E-6</v>
      </c>
      <c r="C113" s="23">
        <v>-6.3287719870046635E-4</v>
      </c>
      <c r="D113" s="23">
        <v>-2.7433004951161821E-4</v>
      </c>
      <c r="E113" s="23">
        <v>-3.8951899331434351E-6</v>
      </c>
      <c r="F113" s="23">
        <v>-8.583512396883534E-5</v>
      </c>
      <c r="G113" s="23">
        <v>-1.0038713223331642E-3</v>
      </c>
      <c r="H113" s="23">
        <v>-7.8563372942956171E-3</v>
      </c>
      <c r="I113" s="23">
        <v>-5.9110057296684498E-4</v>
      </c>
      <c r="J113" s="23">
        <v>-5.1131042298308699E-3</v>
      </c>
      <c r="K113" s="23">
        <v>-7.2460543923867204E-4</v>
      </c>
      <c r="L113" s="13"/>
    </row>
    <row r="114" spans="1:12">
      <c r="A114" s="23">
        <v>-2.2704514002567531E-5</v>
      </c>
      <c r="B114" s="23">
        <v>-4.3423150833525754E-6</v>
      </c>
      <c r="C114" s="23">
        <v>-5.732008050834726E-4</v>
      </c>
      <c r="D114" s="23">
        <v>-2.4768262930669952E-4</v>
      </c>
      <c r="E114" s="23">
        <v>-3.8008838782846789E-6</v>
      </c>
      <c r="F114" s="23">
        <v>-8.3432201349007762E-5</v>
      </c>
      <c r="G114" s="23">
        <v>-8.177398970117747E-4</v>
      </c>
      <c r="H114" s="23">
        <v>-1.2292015493465367E-2</v>
      </c>
      <c r="I114" s="23">
        <v>-9.5357661406780445E-4</v>
      </c>
      <c r="J114" s="23">
        <v>-6.216715934790013E-3</v>
      </c>
      <c r="K114" s="23">
        <v>-6.2723818961905159E-4</v>
      </c>
      <c r="L114" s="13"/>
    </row>
    <row r="115" spans="1:12">
      <c r="A115" s="23">
        <v>-2.3928267983524967E-5</v>
      </c>
      <c r="B115" s="23">
        <v>-4.5651537260399672E-6</v>
      </c>
      <c r="C115" s="23">
        <v>-5.7217190174524857E-4</v>
      </c>
      <c r="D115" s="23">
        <v>-2.5166729027192104E-4</v>
      </c>
      <c r="E115" s="23">
        <v>-3.9889396100974193E-6</v>
      </c>
      <c r="F115" s="23">
        <v>-8.7628854938565779E-5</v>
      </c>
      <c r="G115" s="23">
        <v>-7.6190046941535775E-4</v>
      </c>
      <c r="H115" s="23">
        <v>-1.6727693692635118E-2</v>
      </c>
      <c r="I115" s="23">
        <v>-1.5640625780273154E-3</v>
      </c>
      <c r="J115" s="23">
        <v>-1.3941997869504017E-2</v>
      </c>
      <c r="K115" s="23">
        <v>-5.7342997272399811E-4</v>
      </c>
      <c r="L115" s="13"/>
    </row>
    <row r="116" spans="1:12">
      <c r="A116" s="23">
        <v>-2.5429534678274329E-5</v>
      </c>
      <c r="B116" s="23">
        <v>-4.7643758585258185E-6</v>
      </c>
      <c r="C116" s="23">
        <v>-6.2053035864177806E-4</v>
      </c>
      <c r="D116" s="23">
        <v>-2.5839140565073226E-4</v>
      </c>
      <c r="E116" s="23">
        <v>-4.3085787163886018E-6</v>
      </c>
      <c r="F116" s="23">
        <v>-1.0047264556144696E-4</v>
      </c>
      <c r="G116" s="23">
        <v>-8.8687442641686228E-4</v>
      </c>
      <c r="H116" s="23">
        <v>-1.6727693692635118E-2</v>
      </c>
      <c r="I116" s="23">
        <v>-1.6689898530828562E-3</v>
      </c>
      <c r="J116" s="23">
        <v>-1.3941997869504017E-2</v>
      </c>
      <c r="K116" s="23">
        <v>-6.2083244951249763E-4</v>
      </c>
      <c r="L116" s="13"/>
    </row>
    <row r="117" spans="1:12">
      <c r="A117" s="23">
        <v>3.5074018443235495E-5</v>
      </c>
      <c r="B117" s="23">
        <v>4.6660340436664199E-6</v>
      </c>
      <c r="C117" s="23">
        <v>9.0944890529735584E-4</v>
      </c>
      <c r="D117" s="23">
        <v>2.1453804265899275E-4</v>
      </c>
      <c r="E117" s="23">
        <v>1.092143185987192E-5</v>
      </c>
      <c r="F117" s="23">
        <v>4.233137195901226E-4</v>
      </c>
      <c r="G117" s="23">
        <v>2.9527509759272332E-3</v>
      </c>
      <c r="H117" s="23">
        <v>-1.4509854593050243E-2</v>
      </c>
      <c r="I117" s="23">
        <v>2.4040961877095052E-3</v>
      </c>
      <c r="J117" s="23">
        <v>-6.9865740999429621E-4</v>
      </c>
      <c r="K117" s="23">
        <v>8.7939188344244364E-4</v>
      </c>
      <c r="L117" s="13"/>
    </row>
    <row r="118" spans="1:12">
      <c r="A118" s="23">
        <v>-2.5591417094652947E-5</v>
      </c>
      <c r="B118" s="23">
        <v>-4.7971015940908102E-6</v>
      </c>
      <c r="C118" s="23">
        <v>-6.4110842540625866E-4</v>
      </c>
      <c r="D118" s="23">
        <v>-2.723377190290075E-4</v>
      </c>
      <c r="E118" s="23">
        <v>-4.3414050127701152E-6</v>
      </c>
      <c r="F118" s="23">
        <v>-1.0123413512406837E-4</v>
      </c>
      <c r="G118" s="23">
        <v>-9.3473679292807674E-4</v>
      </c>
      <c r="H118" s="23">
        <v>-1.6727693692635118E-2</v>
      </c>
      <c r="I118" s="23">
        <v>-1.6403733235222542E-3</v>
      </c>
      <c r="J118" s="23">
        <v>-1.5045609574463161E-2</v>
      </c>
      <c r="K118" s="23">
        <v>-6.4773655796002431E-4</v>
      </c>
      <c r="L118" s="13"/>
    </row>
    <row r="119" spans="1:12">
      <c r="A119" s="23">
        <v>-2.5389064074179671E-5</v>
      </c>
      <c r="B119" s="23">
        <v>-4.7640384798086539E-6</v>
      </c>
      <c r="C119" s="23">
        <v>-5.4233370493675164E-4</v>
      </c>
      <c r="D119" s="23">
        <v>-2.2775932448059212E-4</v>
      </c>
      <c r="E119" s="23">
        <v>-4.3119169838172306E-6</v>
      </c>
      <c r="F119" s="23">
        <v>-1.0032034764892267E-4</v>
      </c>
      <c r="G119" s="23">
        <v>-6.9808398073373842E-4</v>
      </c>
      <c r="H119" s="23">
        <v>-1.6727693692635118E-2</v>
      </c>
      <c r="I119" s="23">
        <v>-1.6403733235222542E-3</v>
      </c>
      <c r="J119" s="23">
        <v>-1.3941997869504017E-2</v>
      </c>
      <c r="K119" s="23">
        <v>-5.2730864395680952E-4</v>
      </c>
      <c r="L119" s="13"/>
    </row>
    <row r="120" spans="1:12">
      <c r="A120" s="23">
        <v>-2.5481568312110312E-5</v>
      </c>
      <c r="B120" s="23">
        <v>-4.7635324117329064E-6</v>
      </c>
      <c r="C120" s="23">
        <v>-6.8226455893521986E-4</v>
      </c>
      <c r="D120" s="23">
        <v>-2.7557525606324994E-4</v>
      </c>
      <c r="E120" s="23">
        <v>-4.3088569053409877E-6</v>
      </c>
      <c r="F120" s="23">
        <v>-1.0106491522126361E-4</v>
      </c>
      <c r="G120" s="23">
        <v>-1.0410976073974422E-3</v>
      </c>
      <c r="H120" s="23">
        <v>-1.6727693692635118E-2</v>
      </c>
      <c r="I120" s="23">
        <v>-1.6499121667091215E-3</v>
      </c>
      <c r="J120" s="23">
        <v>-1.3941997869504017E-2</v>
      </c>
      <c r="K120" s="23">
        <v>-7.0026362683376687E-4</v>
      </c>
      <c r="L120" s="13"/>
    </row>
    <row r="121" spans="1:12">
      <c r="A121" s="23">
        <v>3.483821189921624E-6</v>
      </c>
      <c r="B121" s="23">
        <v>1.1850631500123755E-7</v>
      </c>
      <c r="C121" s="23">
        <v>1.8591266864781365E-3</v>
      </c>
      <c r="D121" s="23">
        <v>4.6432647691631464E-4</v>
      </c>
      <c r="E121" s="23">
        <v>1.8622086254312403E-6</v>
      </c>
      <c r="F121" s="23">
        <v>8.9341319414650868E-5</v>
      </c>
      <c r="G121" s="23">
        <v>4.6465469463518793E-3</v>
      </c>
      <c r="H121" s="23">
        <v>-3.4206590951258659E-3</v>
      </c>
      <c r="I121" s="23">
        <v>6.70796069270027E-5</v>
      </c>
      <c r="J121" s="23">
        <v>7.0266245247197073E-3</v>
      </c>
      <c r="K121" s="23">
        <v>2.3706481802482091E-3</v>
      </c>
      <c r="L121" s="13"/>
    </row>
    <row r="122" spans="1:12">
      <c r="A122" s="23">
        <v>-2.5803405973244002E-5</v>
      </c>
      <c r="B122" s="23">
        <v>-4.8439972357767258E-6</v>
      </c>
      <c r="C122" s="23">
        <v>-6.88437978964564E-4</v>
      </c>
      <c r="D122" s="23">
        <v>-2.8205033013173483E-4</v>
      </c>
      <c r="E122" s="23">
        <v>-4.4340419339145573E-6</v>
      </c>
      <c r="F122" s="23">
        <v>-1.0350168182165214E-4</v>
      </c>
      <c r="G122" s="23">
        <v>-1.054392709206113E-3</v>
      </c>
      <c r="H122" s="23">
        <v>-1.4509854593050243E-2</v>
      </c>
      <c r="I122" s="23">
        <v>-1.6976063826434583E-3</v>
      </c>
      <c r="J122" s="23">
        <v>-1.3941997869504017E-2</v>
      </c>
      <c r="K122" s="23">
        <v>-7.0410707089769932E-4</v>
      </c>
      <c r="L122" s="13"/>
    </row>
    <row r="123" spans="1:12">
      <c r="A123" s="23">
        <v>-2.580726031649111E-5</v>
      </c>
      <c r="B123" s="23">
        <v>-4.8482144697412871E-6</v>
      </c>
      <c r="C123" s="23">
        <v>-7.1724727243483691E-4</v>
      </c>
      <c r="D123" s="23">
        <v>-2.8877444551054609E-4</v>
      </c>
      <c r="E123" s="23">
        <v>-4.4384929571527291E-6</v>
      </c>
      <c r="F123" s="23">
        <v>-1.0341707187024976E-4</v>
      </c>
      <c r="G123" s="23">
        <v>-1.1235272386112005E-3</v>
      </c>
      <c r="H123" s="23">
        <v>-1.4509854593050243E-2</v>
      </c>
      <c r="I123" s="23">
        <v>-1.6785286962697236E-3</v>
      </c>
      <c r="J123" s="23">
        <v>-1.3941997869504017E-2</v>
      </c>
      <c r="K123" s="23">
        <v>-7.4382265955833394E-4</v>
      </c>
      <c r="L123" s="13"/>
    </row>
    <row r="124" spans="1:12">
      <c r="A124" s="23">
        <v>-2.569163001907781E-5</v>
      </c>
      <c r="B124" s="23">
        <v>-4.8197059681408559E-6</v>
      </c>
      <c r="C124" s="23">
        <v>-7.1004494906726874E-4</v>
      </c>
      <c r="D124" s="23">
        <v>-2.8902348682087242E-4</v>
      </c>
      <c r="E124" s="23">
        <v>-4.3931481579138575E-6</v>
      </c>
      <c r="F124" s="23">
        <v>-1.0241867444370169E-4</v>
      </c>
      <c r="G124" s="23">
        <v>-1.1102321368025299E-3</v>
      </c>
      <c r="H124" s="23">
        <v>-1.6727693692635118E-2</v>
      </c>
      <c r="I124" s="23">
        <v>-1.6403733235222542E-3</v>
      </c>
      <c r="J124" s="23">
        <v>-1.3941997869504017E-2</v>
      </c>
      <c r="K124" s="23">
        <v>-7.3741691945177997E-4</v>
      </c>
      <c r="L124" s="13"/>
    </row>
    <row r="125" spans="1:12">
      <c r="A125" s="23">
        <v>-2.0509465523338363E-5</v>
      </c>
      <c r="B125" s="23">
        <v>-3.90760260628565E-6</v>
      </c>
      <c r="C125" s="23">
        <v>-4.6516595456994937E-4</v>
      </c>
      <c r="D125" s="23">
        <v>-2.3149494413548724E-4</v>
      </c>
      <c r="E125" s="23">
        <v>-3.8139587590468073E-6</v>
      </c>
      <c r="F125" s="23">
        <v>-8.390601707686109E-5</v>
      </c>
      <c r="G125" s="23">
        <v>-6.0767728843477773E-4</v>
      </c>
      <c r="H125" s="23">
        <v>-1.0074176393880493E-2</v>
      </c>
      <c r="I125" s="23">
        <v>1.8154572516941098E-4</v>
      </c>
      <c r="J125" s="23">
        <v>7.5784303771992793E-3</v>
      </c>
      <c r="K125" s="23">
        <v>-5.8752260095841686E-4</v>
      </c>
      <c r="L125" s="13"/>
    </row>
    <row r="126" spans="1:12">
      <c r="A126" s="23">
        <v>-2.5556728005428958E-5</v>
      </c>
      <c r="B126" s="23">
        <v>-4.7854620283486227E-6</v>
      </c>
      <c r="C126" s="23">
        <v>-7.2033398244950898E-4</v>
      </c>
      <c r="D126" s="23">
        <v>-2.8329553668336656E-4</v>
      </c>
      <c r="E126" s="23">
        <v>-4.3503070592464586E-6</v>
      </c>
      <c r="F126" s="23">
        <v>-1.0153873094911694E-4</v>
      </c>
      <c r="G126" s="23">
        <v>-1.1155501775259981E-3</v>
      </c>
      <c r="H126" s="23">
        <v>-1.6727693692635118E-2</v>
      </c>
      <c r="I126" s="23">
        <v>-1.6212956371485195E-3</v>
      </c>
      <c r="J126" s="23">
        <v>-1.4493803721983589E-2</v>
      </c>
      <c r="K126" s="23">
        <v>-7.4766610362226628E-4</v>
      </c>
      <c r="L126" s="13"/>
    </row>
    <row r="127" spans="1:12">
      <c r="A127" s="23">
        <v>-2.5753299511031569E-5</v>
      </c>
      <c r="B127" s="23">
        <v>-4.8404547592464946E-6</v>
      </c>
      <c r="C127" s="23">
        <v>-7.5222998593445396E-4</v>
      </c>
      <c r="D127" s="23">
        <v>-2.9898513923392618E-4</v>
      </c>
      <c r="E127" s="23">
        <v>-4.4234707537239E-6</v>
      </c>
      <c r="F127" s="23">
        <v>-1.0285864619099406E-4</v>
      </c>
      <c r="G127" s="23">
        <v>-1.1900027476545541E-3</v>
      </c>
      <c r="H127" s="23">
        <v>-1.6727693692635118E-2</v>
      </c>
      <c r="I127" s="23">
        <v>-1.6689898530828562E-3</v>
      </c>
      <c r="J127" s="23">
        <v>-1.4493803721983589E-2</v>
      </c>
      <c r="K127" s="23">
        <v>-7.8353824821896856E-4</v>
      </c>
      <c r="L127" s="13"/>
    </row>
    <row r="128" spans="1:12">
      <c r="A128" s="23">
        <v>-2.5543237804064075E-5</v>
      </c>
      <c r="B128" s="23">
        <v>-4.7741598413235991E-6</v>
      </c>
      <c r="C128" s="23">
        <v>-7.4091204921398958E-4</v>
      </c>
      <c r="D128" s="23">
        <v>-2.9201198254478854E-4</v>
      </c>
      <c r="E128" s="23">
        <v>-4.3007894257218021E-6</v>
      </c>
      <c r="F128" s="23">
        <v>-1.0055725551284934E-4</v>
      </c>
      <c r="G128" s="23">
        <v>-1.1660715643989467E-3</v>
      </c>
      <c r="H128" s="23">
        <v>-1.6727693692635118E-2</v>
      </c>
      <c r="I128" s="23">
        <v>-1.6785286962697236E-3</v>
      </c>
      <c r="J128" s="23">
        <v>-1.5045609574463161E-2</v>
      </c>
      <c r="K128" s="23">
        <v>-7.6688332394192829E-4</v>
      </c>
      <c r="L128" s="13"/>
    </row>
    <row r="129" spans="1:12">
      <c r="A129" s="23">
        <v>-2.524259903078949E-5</v>
      </c>
      <c r="B129" s="23">
        <v>-4.7466634758746636E-6</v>
      </c>
      <c r="C129" s="23">
        <v>-7.3988314587576556E-4</v>
      </c>
      <c r="D129" s="23">
        <v>-2.9325718909642027E-4</v>
      </c>
      <c r="E129" s="23">
        <v>-4.2804816321976452E-6</v>
      </c>
      <c r="F129" s="23">
        <v>-9.9000432407045561E-5</v>
      </c>
      <c r="G129" s="23">
        <v>-1.1634125440372126E-3</v>
      </c>
      <c r="H129" s="23">
        <v>-1.6727693692635118E-2</v>
      </c>
      <c r="I129" s="23">
        <v>-1.6308344803353868E-3</v>
      </c>
      <c r="J129" s="23">
        <v>-1.3941997869504017E-2</v>
      </c>
      <c r="K129" s="23">
        <v>-7.7200791602717144E-4</v>
      </c>
      <c r="L129" s="13"/>
    </row>
    <row r="130" spans="1:12">
      <c r="A130" s="23">
        <v>-1.9468792846618654E-5</v>
      </c>
      <c r="B130" s="23">
        <v>-3.6390491474224195E-6</v>
      </c>
      <c r="C130" s="23">
        <v>-5.9778039309681211E-5</v>
      </c>
      <c r="D130" s="23">
        <v>3.0070633603190735E-4</v>
      </c>
      <c r="E130" s="23">
        <v>-2.546529891977508E-6</v>
      </c>
      <c r="F130" s="23">
        <v>-4.8471369429544617E-5</v>
      </c>
      <c r="G130" s="23">
        <v>4.2668163227980191E-4</v>
      </c>
      <c r="H130" s="23">
        <v>-1.6727693692635118E-2</v>
      </c>
      <c r="I130" s="23">
        <v>-1.6403733235222542E-3</v>
      </c>
      <c r="J130" s="23">
        <v>-1.3390192017024445E-2</v>
      </c>
      <c r="K130" s="23">
        <v>7.6112074080575041E-5</v>
      </c>
      <c r="L130" s="13"/>
    </row>
    <row r="131" spans="1:12">
      <c r="A131" s="23">
        <v>-2.5726319108301799E-5</v>
      </c>
      <c r="B131" s="23">
        <v>-4.833538495544615E-6</v>
      </c>
      <c r="C131" s="23">
        <v>-7.4811437258155786E-4</v>
      </c>
      <c r="D131" s="23">
        <v>-2.9524951957903104E-4</v>
      </c>
      <c r="E131" s="23">
        <v>-4.4090049281998436E-6</v>
      </c>
      <c r="F131" s="23">
        <v>-1.0248636240482359E-4</v>
      </c>
      <c r="G131" s="23">
        <v>-1.1820256865693515E-3</v>
      </c>
      <c r="H131" s="23">
        <v>-1.4509854593050243E-2</v>
      </c>
      <c r="I131" s="23">
        <v>-1.6403733235222542E-3</v>
      </c>
      <c r="J131" s="23">
        <v>-1.3941997869504017E-2</v>
      </c>
      <c r="K131" s="23">
        <v>-7.8097595217634704E-4</v>
      </c>
      <c r="L131" s="13"/>
    </row>
    <row r="132" spans="1:12">
      <c r="A132" s="23">
        <v>-2.5739809309666685E-5</v>
      </c>
      <c r="B132" s="23">
        <v>-4.8043552365098545E-6</v>
      </c>
      <c r="C132" s="23">
        <v>-7.3268082250819739E-4</v>
      </c>
      <c r="D132" s="23">
        <v>-2.9275910647576757E-4</v>
      </c>
      <c r="E132" s="23">
        <v>-4.3511416261036156E-6</v>
      </c>
      <c r="F132" s="23">
        <v>-1.0228329852145788E-4</v>
      </c>
      <c r="G132" s="23">
        <v>-1.1474584218668078E-3</v>
      </c>
      <c r="H132" s="23">
        <v>-1.6727693692635118E-2</v>
      </c>
      <c r="I132" s="23">
        <v>-1.6022179507747848E-3</v>
      </c>
      <c r="J132" s="23">
        <v>-1.4493803721983589E-2</v>
      </c>
      <c r="K132" s="23">
        <v>-7.6560217592061748E-4</v>
      </c>
      <c r="L132" s="13"/>
    </row>
    <row r="133" spans="1:12">
      <c r="A133" s="23">
        <v>-2.5337030440343685E-5</v>
      </c>
      <c r="B133" s="23">
        <v>-4.764881926601566E-6</v>
      </c>
      <c r="C133" s="23">
        <v>-7.3268082250819739E-4</v>
      </c>
      <c r="D133" s="23">
        <v>-2.9524951957903104E-4</v>
      </c>
      <c r="E133" s="23">
        <v>-4.3227663529602731E-6</v>
      </c>
      <c r="F133" s="23">
        <v>-1.0010036177527649E-4</v>
      </c>
      <c r="G133" s="23">
        <v>-1.1527764625902761E-3</v>
      </c>
      <c r="H133" s="23">
        <v>-1.2292015493465367E-2</v>
      </c>
      <c r="I133" s="23">
        <v>-1.4400576165980398E-3</v>
      </c>
      <c r="J133" s="23">
        <v>-1.2838386164544874E-2</v>
      </c>
      <c r="K133" s="23">
        <v>-7.8353824821896856E-4</v>
      </c>
      <c r="L133" s="13"/>
    </row>
    <row r="134" spans="1:12">
      <c r="A134" s="23">
        <v>-1.9885061917306538E-5</v>
      </c>
      <c r="B134" s="23">
        <v>-3.7368889754002295E-6</v>
      </c>
      <c r="C134" s="23">
        <v>-5.1661112148115092E-4</v>
      </c>
      <c r="D134" s="23">
        <v>-1.9438778889686216E-4</v>
      </c>
      <c r="E134" s="23">
        <v>-2.7649082196002912E-6</v>
      </c>
      <c r="F134" s="23">
        <v>-5.656008078361208E-5</v>
      </c>
      <c r="G134" s="23">
        <v>-6.2894945132865084E-4</v>
      </c>
      <c r="H134" s="23">
        <v>-1.6727693692635118E-2</v>
      </c>
      <c r="I134" s="23">
        <v>-1.1729700073657538E-3</v>
      </c>
      <c r="J134" s="23">
        <v>-8.4239393447083002E-3</v>
      </c>
      <c r="K134" s="23">
        <v>-5.3243323604205267E-4</v>
      </c>
      <c r="L134" s="13"/>
    </row>
    <row r="135" spans="1:12">
      <c r="A135" s="23">
        <v>-1.8007996755963949E-5</v>
      </c>
      <c r="B135" s="23">
        <v>-3.4325733725175235E-6</v>
      </c>
      <c r="C135" s="23">
        <v>-7.4296985589043763E-4</v>
      </c>
      <c r="D135" s="23">
        <v>-2.9226102385511492E-4</v>
      </c>
      <c r="E135" s="23">
        <v>-2.6967519262657922E-6</v>
      </c>
      <c r="F135" s="23">
        <v>-5.59847331140759E-5</v>
      </c>
      <c r="G135" s="23">
        <v>-1.171389605122415E-3</v>
      </c>
      <c r="H135" s="23">
        <v>-1.6727693692635118E-2</v>
      </c>
      <c r="I135" s="23">
        <v>-1.4019022438505702E-3</v>
      </c>
      <c r="J135" s="23">
        <v>-6.216715934790013E-3</v>
      </c>
      <c r="K135" s="23">
        <v>-7.963497284320765E-4</v>
      </c>
      <c r="L135" s="13"/>
    </row>
    <row r="136" spans="1:12">
      <c r="A136" s="23">
        <v>-2.4914979854785135E-5</v>
      </c>
      <c r="B136" s="23">
        <v>-4.6194716995035098E-6</v>
      </c>
      <c r="C136" s="23">
        <v>-7.3679643586109349E-4</v>
      </c>
      <c r="D136" s="23">
        <v>-2.9275910647576757E-4</v>
      </c>
      <c r="E136" s="23">
        <v>-4.0879748771467331E-6</v>
      </c>
      <c r="F136" s="23">
        <v>-9.6428289884413232E-5</v>
      </c>
      <c r="G136" s="23">
        <v>-1.1421403811433396E-3</v>
      </c>
      <c r="H136" s="23">
        <v>-7.8563372942956171E-3</v>
      </c>
      <c r="I136" s="23">
        <v>-1.4019022438505702E-3</v>
      </c>
      <c r="J136" s="23">
        <v>-1.3390192017024445E-2</v>
      </c>
      <c r="K136" s="23">
        <v>-7.8738169228290101E-4</v>
      </c>
      <c r="L136" s="13"/>
    </row>
    <row r="137" spans="1:12">
      <c r="A137" s="23">
        <v>-9.8522064450791085E-6</v>
      </c>
      <c r="B137" s="23">
        <v>-2.1270864264480877E-6</v>
      </c>
      <c r="C137" s="23">
        <v>5.6991080368342566E-4</v>
      </c>
      <c r="D137" s="23">
        <v>1.2637741880346741E-4</v>
      </c>
      <c r="E137" s="23">
        <v>-8.4902090451989936E-7</v>
      </c>
      <c r="F137" s="23">
        <v>6.5589429625629116E-6</v>
      </c>
      <c r="G137" s="23">
        <v>1.8040541796580853E-3</v>
      </c>
      <c r="H137" s="23">
        <v>-1.6727693692635118E-2</v>
      </c>
      <c r="I137" s="23">
        <v>-4.7663445472443663E-4</v>
      </c>
      <c r="J137" s="23">
        <v>-1.250463262473868E-3</v>
      </c>
      <c r="K137" s="23">
        <v>7.9739841007855276E-4</v>
      </c>
      <c r="L137" s="13"/>
    </row>
    <row r="138" spans="1:12">
      <c r="A138" s="23">
        <v>-1.9252949624780491E-5</v>
      </c>
      <c r="B138" s="23">
        <v>-3.5752845698782602E-6</v>
      </c>
      <c r="C138" s="23">
        <v>-5.1249550812825482E-4</v>
      </c>
      <c r="D138" s="23">
        <v>-2.0136094558599976E-4</v>
      </c>
      <c r="E138" s="23">
        <v>-2.8411319925539759E-6</v>
      </c>
      <c r="F138" s="23">
        <v>-6.1602833887193886E-5</v>
      </c>
      <c r="G138" s="23">
        <v>-6.9808398073373842E-4</v>
      </c>
      <c r="H138" s="23">
        <v>-7.8563372942956171E-3</v>
      </c>
      <c r="I138" s="23">
        <v>-9.7265430044153926E-4</v>
      </c>
      <c r="J138" s="23">
        <v>-4.5612983773512979E-3</v>
      </c>
      <c r="K138" s="23">
        <v>-5.5036930834040387E-4</v>
      </c>
      <c r="L138" s="13"/>
    </row>
    <row r="139" spans="1:12">
      <c r="A139" s="23">
        <v>1.0596309944408331E-4</v>
      </c>
      <c r="B139" s="23">
        <v>3.3724631642434616E-5</v>
      </c>
      <c r="C139" s="23">
        <v>1.0896210815905985E-4</v>
      </c>
      <c r="D139" s="23">
        <v>-1.9809830358095847E-5</v>
      </c>
      <c r="E139" s="23">
        <v>2.6484766083248757E-7</v>
      </c>
      <c r="F139" s="23">
        <v>2.3683997126404493E-5</v>
      </c>
      <c r="G139" s="23">
        <v>5.7077801998756721E-5</v>
      </c>
      <c r="H139" s="23">
        <v>1.6539892801138014E-2</v>
      </c>
      <c r="I139" s="23">
        <v>-3.4309065010829364E-4</v>
      </c>
      <c r="J139" s="23">
        <v>9.2338479346379954E-3</v>
      </c>
      <c r="K139" s="23">
        <v>2.196006524673841E-4</v>
      </c>
      <c r="L139" s="13"/>
    </row>
    <row r="140" spans="1:12">
      <c r="A140" s="23">
        <v>-1.6501640152289468E-6</v>
      </c>
      <c r="B140" s="23">
        <v>-6.9929969540638934E-7</v>
      </c>
      <c r="C140" s="23">
        <v>1.6636350522155705E-3</v>
      </c>
      <c r="D140" s="23">
        <v>4.3693193278041692E-4</v>
      </c>
      <c r="E140" s="23">
        <v>1.0173487770358358E-6</v>
      </c>
      <c r="F140" s="23">
        <v>6.1724631276914241E-5</v>
      </c>
      <c r="G140" s="23">
        <v>4.4258482563279454E-3</v>
      </c>
      <c r="H140" s="23">
        <v>-1.2292015493465367E-2</v>
      </c>
      <c r="I140" s="23">
        <v>4.5817217758856431E-4</v>
      </c>
      <c r="J140" s="23">
        <v>4.819401114801421E-3</v>
      </c>
      <c r="K140" s="23">
        <v>2.0939202076450773E-3</v>
      </c>
      <c r="L140" s="13"/>
    </row>
    <row r="141" spans="1:12">
      <c r="A141" s="23">
        <v>3.3008090462784514E-5</v>
      </c>
      <c r="B141" s="23">
        <v>5.0864079252538388E-6</v>
      </c>
      <c r="C141" s="23">
        <v>5.3892940399247859E-3</v>
      </c>
      <c r="D141" s="23">
        <v>1.9456241907374017E-3</v>
      </c>
      <c r="E141" s="23">
        <v>5.3098043123473571E-6</v>
      </c>
      <c r="F141" s="23">
        <v>1.9317465177565079E-4</v>
      </c>
      <c r="G141" s="23">
        <v>1.0004472975246167E-2</v>
      </c>
      <c r="H141" s="23">
        <v>0.11634265228245742</v>
      </c>
      <c r="I141" s="23">
        <v>6.4867210716887339E-3</v>
      </c>
      <c r="J141" s="23">
        <v>3.4616917148698294E-2</v>
      </c>
      <c r="K141" s="23">
        <v>6.5728136901476173E-3</v>
      </c>
      <c r="L141" s="13"/>
    </row>
    <row r="142" spans="1:12">
      <c r="A142" s="23">
        <v>5.3339059485344421E-6</v>
      </c>
      <c r="B142" s="23">
        <v>1.6426146697935042E-6</v>
      </c>
      <c r="C142" s="23">
        <v>-2.1822915339618195E-4</v>
      </c>
      <c r="D142" s="23">
        <v>-1.7546064931206012E-4</v>
      </c>
      <c r="E142" s="23">
        <v>-1.3992786523388358E-6</v>
      </c>
      <c r="F142" s="23">
        <v>-7.3170890674273011E-6</v>
      </c>
      <c r="G142" s="23">
        <v>-6.257811427927949E-5</v>
      </c>
      <c r="H142" s="23">
        <v>5.4506973032136365E-3</v>
      </c>
      <c r="I142" s="23">
        <v>1.8889986556186679E-3</v>
      </c>
      <c r="J142" s="23">
        <v>1.8062741574311141E-2</v>
      </c>
      <c r="K142" s="23">
        <v>-4.6581353893389136E-4</v>
      </c>
      <c r="L142" s="13"/>
    </row>
    <row r="143" spans="1:12">
      <c r="A143" s="23">
        <v>7.0780654284462882E-5</v>
      </c>
      <c r="B143" s="23">
        <v>1.8660503231664921E-5</v>
      </c>
      <c r="C143" s="23">
        <v>5.5139054359539311E-4</v>
      </c>
      <c r="D143" s="23">
        <v>1.7142648134442291E-3</v>
      </c>
      <c r="E143" s="23">
        <v>8.1681957981105372E-6</v>
      </c>
      <c r="F143" s="23">
        <v>1.50937364035583E-4</v>
      </c>
      <c r="G143" s="23">
        <v>1.758850833508605E-3</v>
      </c>
      <c r="H143" s="23">
        <v>-1.0074176393880493E-2</v>
      </c>
      <c r="I143" s="23">
        <v>-1.3160526551687641E-3</v>
      </c>
      <c r="J143" s="23">
        <v>-1.0079356902147014E-2</v>
      </c>
      <c r="K143" s="23">
        <v>8.281459625900119E-4</v>
      </c>
      <c r="L143" s="13"/>
    </row>
    <row r="144" spans="1:12">
      <c r="A144" s="23">
        <v>-1.6736063484417637E-5</v>
      </c>
      <c r="B144" s="23">
        <v>-3.1665502540330293E-6</v>
      </c>
      <c r="C144" s="23">
        <v>-4.0960517430585171E-4</v>
      </c>
      <c r="D144" s="23">
        <v>-1.4034582455604578E-4</v>
      </c>
      <c r="E144" s="23">
        <v>-2.2986635354018397E-6</v>
      </c>
      <c r="F144" s="23">
        <v>-4.3631680209328516E-5</v>
      </c>
      <c r="G144" s="23">
        <v>-4.4015900564552709E-4</v>
      </c>
      <c r="H144" s="23">
        <v>-3.4206590951258659E-3</v>
      </c>
      <c r="I144" s="23">
        <v>-9.8219314362840661E-4</v>
      </c>
      <c r="J144" s="23">
        <v>-7.320327639749157E-3</v>
      </c>
      <c r="K144" s="23">
        <v>-4.1072417401752717E-4</v>
      </c>
      <c r="L144" s="13"/>
    </row>
    <row r="145" spans="1:12">
      <c r="A145" s="23">
        <v>7.9240246105923886E-6</v>
      </c>
      <c r="B145" s="23">
        <v>2.5520190019113914E-6</v>
      </c>
      <c r="C145" s="23">
        <v>-5.19697831495823E-4</v>
      </c>
      <c r="D145" s="23">
        <v>-2.3946426606593022E-4</v>
      </c>
      <c r="E145" s="23">
        <v>-3.4742900481838543E-6</v>
      </c>
      <c r="F145" s="23">
        <v>-6.7965502232652822E-5</v>
      </c>
      <c r="G145" s="23">
        <v>-7.6190046941535775E-4</v>
      </c>
      <c r="H145" s="23">
        <v>-1.6727693692635118E-2</v>
      </c>
      <c r="I145" s="23">
        <v>9.569613648760476E-5</v>
      </c>
      <c r="J145" s="23">
        <v>-6.768521787269585E-3</v>
      </c>
      <c r="K145" s="23">
        <v>-6.6823492630099703E-4</v>
      </c>
      <c r="L145" s="13"/>
    </row>
    <row r="146" spans="1:12">
      <c r="A146" s="23">
        <v>-2.2581175018660009E-5</v>
      </c>
      <c r="B146" s="23">
        <v>-4.3608709127966425E-6</v>
      </c>
      <c r="C146" s="23">
        <v>-6.4110842540625866E-4</v>
      </c>
      <c r="D146" s="23">
        <v>-2.7383196689096555E-4</v>
      </c>
      <c r="E146" s="23">
        <v>-3.858468991428521E-6</v>
      </c>
      <c r="F146" s="23">
        <v>-8.307683955311777E-5</v>
      </c>
      <c r="G146" s="23">
        <v>-9.5866797618368398E-4</v>
      </c>
      <c r="H146" s="23">
        <v>-1.6727693692635118E-2</v>
      </c>
      <c r="I146" s="23">
        <v>-9.440377708809371E-4</v>
      </c>
      <c r="J146" s="23">
        <v>-7.320327639749157E-3</v>
      </c>
      <c r="K146" s="23">
        <v>-7.1819969913211807E-4</v>
      </c>
      <c r="L146" s="13"/>
    </row>
    <row r="147" spans="1:12">
      <c r="A147" s="23">
        <v>-6.2907932847494325E-6</v>
      </c>
      <c r="B147" s="23">
        <v>-1.538529254353985E-6</v>
      </c>
      <c r="C147" s="23">
        <v>1.0709867293985289E-3</v>
      </c>
      <c r="D147" s="23">
        <v>1.9336953128125362E-4</v>
      </c>
      <c r="E147" s="23">
        <v>1.7026341702134584E-7</v>
      </c>
      <c r="F147" s="23">
        <v>3.9455292067808002E-5</v>
      </c>
      <c r="G147" s="23">
        <v>3.2452432157179883E-3</v>
      </c>
      <c r="H147" s="23">
        <v>-1.0074176393880493E-2</v>
      </c>
      <c r="I147" s="23">
        <v>-2.9539643417395689E-4</v>
      </c>
      <c r="J147" s="23">
        <v>4.0495429496484721E-4</v>
      </c>
      <c r="K147" s="23">
        <v>1.3751961676897212E-3</v>
      </c>
      <c r="L147" s="13"/>
    </row>
    <row r="148" spans="1:12">
      <c r="A148" s="23">
        <v>-2.0027672617449608E-5</v>
      </c>
      <c r="B148" s="23">
        <v>-3.8671171602258666E-6</v>
      </c>
      <c r="C148" s="23">
        <v>-8.3865786634527257E-4</v>
      </c>
      <c r="D148" s="23">
        <v>-3.2538351812851849E-4</v>
      </c>
      <c r="E148" s="23">
        <v>-3.5126801236130823E-6</v>
      </c>
      <c r="F148" s="23">
        <v>-7.6054213586720278E-5</v>
      </c>
      <c r="G148" s="23">
        <v>-1.3841112340611461E-3</v>
      </c>
      <c r="H148" s="23">
        <v>-1.6727693692635118E-2</v>
      </c>
      <c r="I148" s="23">
        <v>-1.4782129893455092E-3</v>
      </c>
      <c r="J148" s="23">
        <v>-8.9757451971878722E-3</v>
      </c>
      <c r="K148" s="23">
        <v>-9.1421534639266966E-4</v>
      </c>
      <c r="L148" s="13"/>
    </row>
    <row r="149" spans="1:12">
      <c r="A149" s="23">
        <v>5.0059704987999323E-5</v>
      </c>
      <c r="B149" s="23">
        <v>1.4004339556072652E-5</v>
      </c>
      <c r="C149" s="23">
        <v>1.2129753900734451E-3</v>
      </c>
      <c r="D149" s="23">
        <v>6.2446003945615305E-4</v>
      </c>
      <c r="E149" s="23">
        <v>1.4843896088510446E-5</v>
      </c>
      <c r="F149" s="23">
        <v>2.4867877989561164E-4</v>
      </c>
      <c r="G149" s="23">
        <v>2.6469636343278069E-3</v>
      </c>
      <c r="H149" s="23">
        <v>3.6500444697401893E-2</v>
      </c>
      <c r="I149" s="23">
        <v>1.1735854166036162E-3</v>
      </c>
      <c r="J149" s="23">
        <v>7.5784303771992793E-3</v>
      </c>
      <c r="K149" s="23">
        <v>1.4315666806273962E-3</v>
      </c>
      <c r="L149" s="13"/>
    </row>
    <row r="150" spans="1:12">
      <c r="A150" s="23">
        <v>-1.9268366997768932E-5</v>
      </c>
      <c r="B150" s="23">
        <v>-3.7731571874954524E-6</v>
      </c>
      <c r="C150" s="23">
        <v>-4.6207924455527724E-4</v>
      </c>
      <c r="D150" s="23">
        <v>-2.2178233303275988E-4</v>
      </c>
      <c r="E150" s="23">
        <v>-3.4728991034219258E-6</v>
      </c>
      <c r="F150" s="23">
        <v>-7.2263687763893684E-5</v>
      </c>
      <c r="G150" s="23">
        <v>-6.9010691964853604E-4</v>
      </c>
      <c r="H150" s="23">
        <v>-1.2292015493465367E-2</v>
      </c>
      <c r="I150" s="23">
        <v>-1.2369725681034445E-4</v>
      </c>
      <c r="J150" s="23">
        <v>2.6121777048831339E-3</v>
      </c>
      <c r="K150" s="23">
        <v>-5.5549390042564702E-4</v>
      </c>
      <c r="L150" s="13"/>
    </row>
    <row r="151" spans="1:12">
      <c r="A151" s="23">
        <v>-1.4346370671209412E-5</v>
      </c>
      <c r="B151" s="23">
        <v>-2.9882456020113994E-6</v>
      </c>
      <c r="C151" s="23">
        <v>-1.2357004627957112E-4</v>
      </c>
      <c r="D151" s="23">
        <v>-1.1643785876471686E-4</v>
      </c>
      <c r="E151" s="23">
        <v>-2.5615520954063363E-6</v>
      </c>
      <c r="F151" s="23">
        <v>-4.413933991774279E-5</v>
      </c>
      <c r="G151" s="23">
        <v>-1.3437166404610122E-4</v>
      </c>
      <c r="H151" s="23">
        <v>8.7510743987854037E-2</v>
      </c>
      <c r="I151" s="23">
        <v>1.7077606350681881E-3</v>
      </c>
      <c r="J151" s="23">
        <v>1.1992877197035854E-2</v>
      </c>
      <c r="K151" s="23">
        <v>-2.5826755948154254E-4</v>
      </c>
      <c r="L151" s="13"/>
    </row>
    <row r="152" spans="1:12">
      <c r="A152" s="23">
        <v>-1.0399523186168733E-5</v>
      </c>
      <c r="B152" s="23">
        <v>-1.6296215079884978E-6</v>
      </c>
      <c r="C152" s="23">
        <v>-1.163677229120029E-4</v>
      </c>
      <c r="D152" s="23">
        <v>-8.6029713934104183E-6</v>
      </c>
      <c r="E152" s="23">
        <v>1.1778161290687289E-11</v>
      </c>
      <c r="F152" s="23">
        <v>9.7402771352923741E-6</v>
      </c>
      <c r="G152" s="23">
        <v>4.3782700190086028E-5</v>
      </c>
      <c r="H152" s="23">
        <v>-1.2028199955409903E-3</v>
      </c>
      <c r="I152" s="23">
        <v>-1.7139147274468122E-4</v>
      </c>
      <c r="J152" s="23">
        <v>-1.250463262473868E-3</v>
      </c>
      <c r="K152" s="23">
        <v>-9.8124056817693113E-5</v>
      </c>
      <c r="L152" s="13"/>
    </row>
    <row r="153" spans="1:12">
      <c r="A153" s="23">
        <v>-1.6265833608270212E-5</v>
      </c>
      <c r="B153" s="23">
        <v>-3.2944167878385124E-6</v>
      </c>
      <c r="C153" s="23">
        <v>-1.8530424657301297E-4</v>
      </c>
      <c r="D153" s="23">
        <v>-1.3885157669408772E-4</v>
      </c>
      <c r="E153" s="23">
        <v>-3.1140353548443587E-6</v>
      </c>
      <c r="F153" s="23">
        <v>-5.8726095539512994E-5</v>
      </c>
      <c r="G153" s="23">
        <v>-2.035061934511888E-4</v>
      </c>
      <c r="H153" s="23">
        <v>1.2104214601968262E-2</v>
      </c>
      <c r="I153" s="23">
        <v>1.3357457507803612E-3</v>
      </c>
      <c r="J153" s="23">
        <v>1.5303712311913284E-2</v>
      </c>
      <c r="K153" s="23">
        <v>-3.3129299669625787E-4</v>
      </c>
      <c r="L153" s="13"/>
    </row>
    <row r="154" spans="1:12">
      <c r="A154" s="23">
        <v>-2.3749041022534351E-5</v>
      </c>
      <c r="B154" s="23">
        <v>-4.5229813863943597E-6</v>
      </c>
      <c r="C154" s="23">
        <v>-6.2155926198000208E-4</v>
      </c>
      <c r="D154" s="23">
        <v>-2.4917687716865758E-4</v>
      </c>
      <c r="E154" s="23">
        <v>-4.1995286470534033E-6</v>
      </c>
      <c r="F154" s="23">
        <v>-9.6106772069084179E-5</v>
      </c>
      <c r="G154" s="23">
        <v>-1.0012123019714301E-3</v>
      </c>
      <c r="H154" s="23">
        <v>-1.6727693692635118E-2</v>
      </c>
      <c r="I154" s="23">
        <v>-1.1920476937394885E-3</v>
      </c>
      <c r="J154" s="23">
        <v>-6.216715934790013E-3</v>
      </c>
      <c r="K154" s="23">
        <v>-6.5158000202395665E-4</v>
      </c>
      <c r="L154" s="13"/>
    </row>
    <row r="155" spans="1:12">
      <c r="A155" s="23">
        <v>-1.9757868590151905E-5</v>
      </c>
      <c r="B155" s="23">
        <v>-3.8321984629993033E-6</v>
      </c>
      <c r="C155" s="23">
        <v>-4.7031047126106949E-4</v>
      </c>
      <c r="D155" s="23">
        <v>-2.0210806951697879E-4</v>
      </c>
      <c r="E155" s="23">
        <v>-3.3257371476098848E-6</v>
      </c>
      <c r="F155" s="23">
        <v>-6.898082164948137E-5</v>
      </c>
      <c r="G155" s="23">
        <v>-6.6085769566946056E-4</v>
      </c>
      <c r="H155" s="23">
        <v>1.8757731900722888E-2</v>
      </c>
      <c r="I155" s="23">
        <v>-5.9110057296684498E-4</v>
      </c>
      <c r="J155" s="23">
        <v>1.5085659999239907E-3</v>
      </c>
      <c r="K155" s="23">
        <v>-5.068102756158368E-4</v>
      </c>
      <c r="L155" s="13"/>
    </row>
    <row r="156" spans="1:12">
      <c r="A156" s="23">
        <v>-2.1877757376062427E-5</v>
      </c>
      <c r="B156" s="23">
        <v>-4.2087131113552895E-6</v>
      </c>
      <c r="C156" s="23">
        <v>-5.5159383498076797E-4</v>
      </c>
      <c r="D156" s="23">
        <v>-2.4394700965180439E-4</v>
      </c>
      <c r="E156" s="23">
        <v>-3.7880871864749366E-6</v>
      </c>
      <c r="F156" s="23">
        <v>-8.3093761543398247E-5</v>
      </c>
      <c r="G156" s="23">
        <v>-8.0976283592657222E-4</v>
      </c>
      <c r="H156" s="23">
        <v>-1.4509854593050243E-2</v>
      </c>
      <c r="I156" s="23">
        <v>-6.1017825934057968E-4</v>
      </c>
      <c r="J156" s="23">
        <v>-3.4576866723921547E-3</v>
      </c>
      <c r="K156" s="23">
        <v>-6.3364392972560556E-4</v>
      </c>
      <c r="L156" s="13"/>
    </row>
    <row r="157" spans="1:12">
      <c r="A157" s="23">
        <v>-1.7194730330823729E-5</v>
      </c>
      <c r="B157" s="23">
        <v>-3.4275126917600505E-6</v>
      </c>
      <c r="C157" s="23">
        <v>-3.1288826051279281E-4</v>
      </c>
      <c r="D157" s="23">
        <v>-1.6624612082998544E-4</v>
      </c>
      <c r="E157" s="23">
        <v>-2.97382812284196E-6</v>
      </c>
      <c r="F157" s="23">
        <v>-5.6424704861368275E-5</v>
      </c>
      <c r="G157" s="23">
        <v>-3.3113917081442742E-4</v>
      </c>
      <c r="H157" s="23">
        <v>4.9807479294911146E-2</v>
      </c>
      <c r="I157" s="23">
        <v>7.6618450113870049E-5</v>
      </c>
      <c r="J157" s="23">
        <v>4.267595262321849E-3</v>
      </c>
      <c r="K157" s="23">
        <v>-3.7741432546344646E-4</v>
      </c>
      <c r="L157" s="13"/>
    </row>
    <row r="158" spans="1:12">
      <c r="A158" s="23">
        <v>-2.3035987521818993E-5</v>
      </c>
      <c r="B158" s="23">
        <v>-4.3684619339328523E-6</v>
      </c>
      <c r="C158" s="23">
        <v>-5.9686558186262527E-4</v>
      </c>
      <c r="D158" s="23">
        <v>-2.5216537289257369E-4</v>
      </c>
      <c r="E158" s="23">
        <v>-3.8723784390478072E-6</v>
      </c>
      <c r="F158" s="23">
        <v>-8.6731989453700553E-5</v>
      </c>
      <c r="G158" s="23">
        <v>-8.9485148750206465E-4</v>
      </c>
      <c r="H158" s="23">
        <v>-1.4509854593050243E-2</v>
      </c>
      <c r="I158" s="23">
        <v>-9.0588239813346771E-4</v>
      </c>
      <c r="J158" s="23">
        <v>-7.8721334922287282E-3</v>
      </c>
      <c r="K158" s="23">
        <v>-6.6054803817313225E-4</v>
      </c>
      <c r="L158" s="13"/>
    </row>
    <row r="159" spans="1:12">
      <c r="A159" s="23">
        <v>-8.9117466927842586E-6</v>
      </c>
      <c r="B159" s="23">
        <v>-2.5073122406928878E-6</v>
      </c>
      <c r="C159" s="23">
        <v>-1.7398630985254862E-4</v>
      </c>
      <c r="D159" s="23">
        <v>-1.9239545841425143E-4</v>
      </c>
      <c r="E159" s="23">
        <v>-1.5973491864374621E-6</v>
      </c>
      <c r="F159" s="23">
        <v>6.5589429625629116E-6</v>
      </c>
      <c r="G159" s="23">
        <v>-2.5351829215001556E-5</v>
      </c>
      <c r="H159" s="23">
        <v>-3.4206590951258659E-3</v>
      </c>
      <c r="I159" s="23">
        <v>1.7554548510025248E-3</v>
      </c>
      <c r="J159" s="23">
        <v>7.0266245247197073E-3</v>
      </c>
      <c r="K159" s="23">
        <v>-4.504397626781618E-4</v>
      </c>
      <c r="L159" s="13"/>
    </row>
    <row r="160" spans="1:12">
      <c r="A160" s="23">
        <v>-1.9303056086992921E-5</v>
      </c>
      <c r="B160" s="23">
        <v>-3.8050394762675316E-6</v>
      </c>
      <c r="C160" s="23">
        <v>-3.3758194063016956E-4</v>
      </c>
      <c r="D160" s="23">
        <v>-1.834299712425031E-4</v>
      </c>
      <c r="E160" s="23">
        <v>-3.4667789464694401E-6</v>
      </c>
      <c r="F160" s="23">
        <v>-7.1282212327626089E-5</v>
      </c>
      <c r="G160" s="23">
        <v>-4.7472627034807088E-4</v>
      </c>
      <c r="H160" s="23">
        <v>-3.4206590951258659E-3</v>
      </c>
      <c r="I160" s="23">
        <v>6.2033251176530941E-4</v>
      </c>
      <c r="J160" s="23">
        <v>2.6121777048831339E-3</v>
      </c>
      <c r="K160" s="23">
        <v>-4.5684550278471577E-4</v>
      </c>
      <c r="L160" s="13"/>
    </row>
    <row r="161" spans="1:12">
      <c r="A161" s="23">
        <v>-1.2519411972079255E-5</v>
      </c>
      <c r="B161" s="23">
        <v>-2.7291387472287852E-6</v>
      </c>
      <c r="C161" s="23">
        <v>-1.6163946979386027E-4</v>
      </c>
      <c r="D161" s="23">
        <v>-1.1793210662667492E-4</v>
      </c>
      <c r="E161" s="23">
        <v>-3.167725822654801E-6</v>
      </c>
      <c r="F161" s="23">
        <v>-5.7067740492026354E-5</v>
      </c>
      <c r="G161" s="23">
        <v>-2.2211933598332775E-4</v>
      </c>
      <c r="H161" s="23">
        <v>3.2064766498232138E-2</v>
      </c>
      <c r="I161" s="23">
        <v>1.0591192983612078E-3</v>
      </c>
      <c r="J161" s="23">
        <v>3.903136396853487E-2</v>
      </c>
      <c r="K161" s="23">
        <v>-2.4289378322581298E-4</v>
      </c>
      <c r="L161" s="13"/>
    </row>
    <row r="162" spans="1:12">
      <c r="A162" s="23">
        <v>-5.6124288732580662E-6</v>
      </c>
      <c r="B162" s="23">
        <v>-1.4729090938654192E-6</v>
      </c>
      <c r="C162" s="23">
        <v>9.4340271545874886E-4</v>
      </c>
      <c r="D162" s="23">
        <v>1.6971060680025105E-4</v>
      </c>
      <c r="E162" s="23">
        <v>-2.2114843898534958E-7</v>
      </c>
      <c r="F162" s="23">
        <v>2.5173132271086368E-5</v>
      </c>
      <c r="G162" s="23">
        <v>2.6336685325191365E-3</v>
      </c>
      <c r="H162" s="23">
        <v>-7.8563372942956171E-3</v>
      </c>
      <c r="I162" s="23">
        <v>6.1079366857844206E-4</v>
      </c>
      <c r="J162" s="23">
        <v>7.5784303771992793E-3</v>
      </c>
      <c r="K162" s="23">
        <v>1.1791805204291698E-3</v>
      </c>
      <c r="L162" s="13"/>
    </row>
    <row r="163" spans="1:12">
      <c r="A163" s="23">
        <v>-2.1619516378506053E-5</v>
      </c>
      <c r="B163" s="23">
        <v>-4.2058453922593885E-6</v>
      </c>
      <c r="C163" s="23">
        <v>-5.0529318476068654E-4</v>
      </c>
      <c r="D163" s="23">
        <v>-2.2701220054961309E-4</v>
      </c>
      <c r="E163" s="23">
        <v>-3.7246601053309943E-6</v>
      </c>
      <c r="F163" s="23">
        <v>-7.8406370235706426E-5</v>
      </c>
      <c r="G163" s="23">
        <v>-6.9808398073373842E-4</v>
      </c>
      <c r="H163" s="23">
        <v>-1.6727693692635118E-2</v>
      </c>
      <c r="I163" s="23">
        <v>-6.2925594571431437E-4</v>
      </c>
      <c r="J163" s="23">
        <v>-4.5612983773512979E-3</v>
      </c>
      <c r="K163" s="23">
        <v>-5.6830538063875496E-4</v>
      </c>
      <c r="L163" s="13"/>
    </row>
    <row r="164" spans="1:12">
      <c r="A164" s="23">
        <v>-2.9343519224621336E-7</v>
      </c>
      <c r="B164" s="23">
        <v>1.3334070755119077E-6</v>
      </c>
      <c r="C164" s="23">
        <v>-4.1886530434986799E-4</v>
      </c>
      <c r="D164" s="23">
        <v>-1.8741463220772457E-4</v>
      </c>
      <c r="E164" s="23">
        <v>2.7657663427800296E-6</v>
      </c>
      <c r="F164" s="23">
        <v>4.1147491095855589E-5</v>
      </c>
      <c r="G164" s="23">
        <v>-5.9704120698784123E-4</v>
      </c>
      <c r="H164" s="23">
        <v>-1.2292015493465367E-2</v>
      </c>
      <c r="I164" s="23">
        <v>-9.7265430044153926E-4</v>
      </c>
      <c r="J164" s="23">
        <v>-1.2286580312065302E-2</v>
      </c>
      <c r="K164" s="23">
        <v>-4.5300205872078343E-4</v>
      </c>
      <c r="L164" s="13"/>
    </row>
    <row r="165" spans="1:12">
      <c r="A165" s="23">
        <v>-6.283084598255213E-6</v>
      </c>
      <c r="B165" s="23">
        <v>-1.701651864103196E-6</v>
      </c>
      <c r="C165" s="23">
        <v>-3.5084359192304472E-5</v>
      </c>
      <c r="D165" s="23">
        <v>-1.7570969062238645E-4</v>
      </c>
      <c r="E165" s="23">
        <v>-8.94643892711156E-7</v>
      </c>
      <c r="F165" s="23">
        <v>1.6779825091970336E-5</v>
      </c>
      <c r="G165" s="23">
        <v>2.4055020695841223E-4</v>
      </c>
      <c r="H165" s="23">
        <v>1.0150191040438853E-3</v>
      </c>
      <c r="I165" s="23">
        <v>2.9191937198003422E-3</v>
      </c>
      <c r="J165" s="23">
        <v>2.0269964984229429E-2</v>
      </c>
      <c r="K165" s="23">
        <v>-3.9150695369786522E-4</v>
      </c>
      <c r="L165" s="13"/>
    </row>
    <row r="166" spans="1:12">
      <c r="A166" s="23">
        <v>5.391404823510936E-5</v>
      </c>
      <c r="B166" s="23">
        <v>6.4909155248111628E-6</v>
      </c>
      <c r="C166" s="23">
        <v>2.5145381129268438E-3</v>
      </c>
      <c r="D166" s="23">
        <v>6.5982390552249371E-4</v>
      </c>
      <c r="E166" s="23">
        <v>4.9829322932941469E-6</v>
      </c>
      <c r="F166" s="23">
        <v>2.4190998378342129E-4</v>
      </c>
      <c r="G166" s="23">
        <v>4.0216771613443567E-3</v>
      </c>
      <c r="H166" s="23">
        <v>0.30264113664758696</v>
      </c>
      <c r="I166" s="23">
        <v>1.3764858423268527E-2</v>
      </c>
      <c r="J166" s="23">
        <v>9.9730007741287763E-2</v>
      </c>
      <c r="K166" s="23">
        <v>2.0708595432614831E-3</v>
      </c>
      <c r="L166" s="13"/>
    </row>
    <row r="167" spans="1:12">
      <c r="A167" s="23">
        <v>-2.21359983736188E-5</v>
      </c>
      <c r="B167" s="23">
        <v>-4.2557774423997878E-6</v>
      </c>
      <c r="C167" s="23">
        <v>-4.8471511799620594E-4</v>
      </c>
      <c r="D167" s="23">
        <v>-2.1854479599851741E-4</v>
      </c>
      <c r="E167" s="23">
        <v>-3.8554089129522782E-6</v>
      </c>
      <c r="F167" s="23">
        <v>-8.390601707686109E-5</v>
      </c>
      <c r="G167" s="23">
        <v>-7.4594634724495289E-4</v>
      </c>
      <c r="H167" s="23">
        <v>-3.4206590951258659E-3</v>
      </c>
      <c r="I167" s="23">
        <v>-7.6279975033045737E-4</v>
      </c>
      <c r="J167" s="23">
        <v>-6.216715934790013E-3</v>
      </c>
      <c r="K167" s="23">
        <v>-5.2987093999943115E-4</v>
      </c>
      <c r="L167" s="13"/>
    </row>
    <row r="168" spans="1:12">
      <c r="A168" s="23">
        <v>-1.8362596334698071E-5</v>
      </c>
      <c r="B168" s="23">
        <v>-3.6727870191389056E-6</v>
      </c>
      <c r="C168" s="23">
        <v>-3.6433342742399436E-4</v>
      </c>
      <c r="D168" s="23">
        <v>-2.0559464786154761E-4</v>
      </c>
      <c r="E168" s="23">
        <v>-3.3037602203714135E-6</v>
      </c>
      <c r="F168" s="23">
        <v>-6.6476367087970933E-5</v>
      </c>
      <c r="G168" s="23">
        <v>-5.2524765722101953E-4</v>
      </c>
      <c r="H168" s="23">
        <v>-1.0074176393880493E-2</v>
      </c>
      <c r="I168" s="23">
        <v>8.6157293300737412E-5</v>
      </c>
      <c r="J168" s="23">
        <v>-6.9865740999429621E-4</v>
      </c>
      <c r="K168" s="23">
        <v>-4.786250191469993E-4</v>
      </c>
      <c r="L168" s="13"/>
    </row>
    <row r="169" spans="1:12">
      <c r="A169" s="23">
        <v>-2.4022699393079165E-5</v>
      </c>
      <c r="B169" s="23">
        <v>-4.544067556217163E-6</v>
      </c>
      <c r="C169" s="23">
        <v>-5.8246093512748882E-4</v>
      </c>
      <c r="D169" s="23">
        <v>-2.3946426606593022E-4</v>
      </c>
      <c r="E169" s="23">
        <v>-4.0384572436220766E-6</v>
      </c>
      <c r="F169" s="23">
        <v>-9.1453224741953326E-5</v>
      </c>
      <c r="G169" s="23">
        <v>-9.2144169111940601E-4</v>
      </c>
      <c r="H169" s="23">
        <v>-1.2292015493465367E-2</v>
      </c>
      <c r="I169" s="23">
        <v>-1.4209799302243051E-3</v>
      </c>
      <c r="J169" s="23">
        <v>-1.173477445958573E-2</v>
      </c>
      <c r="K169" s="23">
        <v>-6.0161522919283561E-4</v>
      </c>
      <c r="L169" s="13"/>
    </row>
    <row r="170" spans="1:12">
      <c r="A170" s="23">
        <v>1.3967634822060928E-5</v>
      </c>
      <c r="B170" s="23">
        <v>2.0402154879722946E-6</v>
      </c>
      <c r="C170" s="23">
        <v>4.0270260201161695E-3</v>
      </c>
      <c r="D170" s="23">
        <v>1.1160675860403537E-3</v>
      </c>
      <c r="E170" s="23">
        <v>5.1645896792020157E-6</v>
      </c>
      <c r="F170" s="23">
        <v>1.8545822420775379E-4</v>
      </c>
      <c r="G170" s="23">
        <v>9.8502497942655875E-3</v>
      </c>
      <c r="H170" s="23">
        <v>6.7550192091590147E-2</v>
      </c>
      <c r="I170" s="23">
        <v>-1.5231378637094653E-4</v>
      </c>
      <c r="J170" s="23">
        <v>-1.4685155751472447E-4</v>
      </c>
      <c r="K170" s="23">
        <v>5.0610590250008795E-3</v>
      </c>
      <c r="L170" s="13"/>
    </row>
    <row r="171" spans="1:12">
      <c r="A171" s="23">
        <v>-1.8354887648203852E-5</v>
      </c>
      <c r="B171" s="23">
        <v>-3.708211784441216E-6</v>
      </c>
      <c r="C171" s="23">
        <v>-3.9211381755604319E-4</v>
      </c>
      <c r="D171" s="23">
        <v>-1.9812340855175731E-4</v>
      </c>
      <c r="E171" s="23">
        <v>-3.5279805159942965E-6</v>
      </c>
      <c r="F171" s="23">
        <v>-7.1417588249869887E-5</v>
      </c>
      <c r="G171" s="23">
        <v>-6.1565434951998022E-4</v>
      </c>
      <c r="H171" s="23">
        <v>-3.4206590951258659E-3</v>
      </c>
      <c r="I171" s="23">
        <v>3.0770461893119632E-7</v>
      </c>
      <c r="J171" s="23">
        <v>7.0266245247197073E-3</v>
      </c>
      <c r="K171" s="23">
        <v>-4.8631190727486408E-4</v>
      </c>
      <c r="L171" s="13"/>
    </row>
    <row r="172" spans="1:12">
      <c r="A172" s="23">
        <v>-1.8520624407829585E-5</v>
      </c>
      <c r="B172" s="23">
        <v>-3.6616535214724651E-6</v>
      </c>
      <c r="C172" s="23">
        <v>-3.5198658736530596E-4</v>
      </c>
      <c r="D172" s="23">
        <v>-1.881617561387036E-4</v>
      </c>
      <c r="E172" s="23">
        <v>-3.3635708451343414E-6</v>
      </c>
      <c r="F172" s="23">
        <v>-6.7965502232652822E-5</v>
      </c>
      <c r="G172" s="23">
        <v>-4.8536235179500744E-4</v>
      </c>
      <c r="H172" s="23">
        <v>-5.6384981947107411E-3</v>
      </c>
      <c r="I172" s="23">
        <v>2.3877878429061513E-4</v>
      </c>
      <c r="J172" s="23">
        <v>3.7157894098422775E-3</v>
      </c>
      <c r="K172" s="23">
        <v>-4.5812665080602658E-4</v>
      </c>
      <c r="L172" s="13"/>
    </row>
    <row r="173" spans="1:12">
      <c r="A173" s="23">
        <v>-1.5268250313214255E-6</v>
      </c>
      <c r="B173" s="23">
        <v>-8.558434201708856E-7</v>
      </c>
      <c r="C173" s="23">
        <v>1.7994502928611426E-3</v>
      </c>
      <c r="D173" s="23">
        <v>3.846332576118849E-4</v>
      </c>
      <c r="E173" s="23">
        <v>7.536256501741819E-7</v>
      </c>
      <c r="F173" s="23">
        <v>6.0912375743451404E-5</v>
      </c>
      <c r="G173" s="23">
        <v>4.5960255594789303E-3</v>
      </c>
      <c r="H173" s="23">
        <v>-1.2292015493465367E-2</v>
      </c>
      <c r="I173" s="23">
        <v>-1.332360999972118E-4</v>
      </c>
      <c r="J173" s="23">
        <v>-2.9058808199125831E-3</v>
      </c>
      <c r="K173" s="23">
        <v>2.2809678187564538E-3</v>
      </c>
      <c r="L173" s="13"/>
    </row>
    <row r="174" spans="1:12">
      <c r="A174" s="23">
        <v>1.5987310683546589E-5</v>
      </c>
      <c r="B174" s="23">
        <v>1.2394471027814935E-6</v>
      </c>
      <c r="C174" s="23">
        <v>9.0430438860623571E-4</v>
      </c>
      <c r="D174" s="23">
        <v>4.8178447360995747E-5</v>
      </c>
      <c r="E174" s="23">
        <v>1.6619125797135284E-6</v>
      </c>
      <c r="F174" s="23">
        <v>1.1289672988507328E-4</v>
      </c>
      <c r="G174" s="23">
        <v>1.9556183402769313E-3</v>
      </c>
      <c r="H174" s="23">
        <v>4.7589640195326272E-2</v>
      </c>
      <c r="I174" s="23">
        <v>8.2800235908197968E-3</v>
      </c>
      <c r="J174" s="23">
        <v>3.903136396853487E-2</v>
      </c>
      <c r="K174" s="23">
        <v>2.3113098465918128E-4</v>
      </c>
      <c r="L174" s="13"/>
    </row>
    <row r="175" spans="1:12">
      <c r="A175" s="23">
        <v>-1.5032443769195E-5</v>
      </c>
      <c r="B175" s="23">
        <v>-3.20197501933534E-6</v>
      </c>
      <c r="C175" s="23">
        <v>-2.902523870718641E-4</v>
      </c>
      <c r="D175" s="23">
        <v>-1.8592038434576651E-4</v>
      </c>
      <c r="E175" s="23">
        <v>-2.7885542805530765E-6</v>
      </c>
      <c r="F175" s="23">
        <v>-4.4274715839986601E-5</v>
      </c>
      <c r="G175" s="23">
        <v>-3.1518504864402257E-4</v>
      </c>
      <c r="H175" s="23">
        <v>-1.2292015493465367E-2</v>
      </c>
      <c r="I175" s="23">
        <v>5.2494407989663581E-4</v>
      </c>
      <c r="J175" s="23">
        <v>7.0266245247197073E-3</v>
      </c>
      <c r="K175" s="23">
        <v>-4.2353565423063511E-4</v>
      </c>
      <c r="L175" s="13"/>
    </row>
    <row r="176" spans="1:12">
      <c r="A176" s="23">
        <v>-1.8289363813002982E-5</v>
      </c>
      <c r="B176" s="23">
        <v>-3.5894544759991844E-6</v>
      </c>
      <c r="C176" s="23">
        <v>-3.0877264715989665E-4</v>
      </c>
      <c r="D176" s="23">
        <v>-1.7321927751912303E-4</v>
      </c>
      <c r="E176" s="23">
        <v>-3.5260331933275966E-6</v>
      </c>
      <c r="F176" s="23">
        <v>-7.4091262714185075E-5</v>
      </c>
      <c r="G176" s="23">
        <v>-4.6409018890113433E-4</v>
      </c>
      <c r="H176" s="23">
        <v>-1.2028199955409903E-3</v>
      </c>
      <c r="I176" s="23">
        <v>6.775655708865135E-4</v>
      </c>
      <c r="J176" s="23">
        <v>8.1302362296788513E-3</v>
      </c>
      <c r="K176" s="23">
        <v>-4.1200532203883794E-4</v>
      </c>
      <c r="L176" s="13"/>
    </row>
    <row r="177" spans="1:12">
      <c r="A177" s="23">
        <v>-2.0093196452650479E-5</v>
      </c>
      <c r="B177" s="23">
        <v>-3.9293635335427836E-6</v>
      </c>
      <c r="C177" s="23">
        <v>-4.0034504426183544E-4</v>
      </c>
      <c r="D177" s="23">
        <v>-2.0609273048220029E-4</v>
      </c>
      <c r="E177" s="23">
        <v>-3.625624838281681E-6</v>
      </c>
      <c r="F177" s="23">
        <v>-7.6291121450646949E-5</v>
      </c>
      <c r="G177" s="23">
        <v>-5.5715590156182914E-4</v>
      </c>
      <c r="H177" s="23">
        <v>-7.8563372942956171E-3</v>
      </c>
      <c r="I177" s="23">
        <v>-2.3816337505275272E-4</v>
      </c>
      <c r="J177" s="23">
        <v>4.819401114801421E-3</v>
      </c>
      <c r="K177" s="23">
        <v>-4.786250191469993E-4</v>
      </c>
      <c r="L177" s="13"/>
    </row>
    <row r="178" spans="1:12">
      <c r="A178" s="23">
        <v>-9.4128113149085632E-6</v>
      </c>
      <c r="B178" s="23">
        <v>-2.030258734621772E-6</v>
      </c>
      <c r="C178" s="23">
        <v>5.6579519033052956E-4</v>
      </c>
      <c r="D178" s="23">
        <v>9.2756841909411115E-5</v>
      </c>
      <c r="E178" s="23">
        <v>-8.3538964585299955E-7</v>
      </c>
      <c r="F178" s="23">
        <v>7.7773262627571744E-6</v>
      </c>
      <c r="G178" s="23">
        <v>1.9077559737657166E-3</v>
      </c>
      <c r="H178" s="23">
        <v>2.7629088299062389E-2</v>
      </c>
      <c r="I178" s="23">
        <v>-2.7631874780022214E-4</v>
      </c>
      <c r="J178" s="23">
        <v>9.5676014744441895E-4</v>
      </c>
      <c r="K178" s="23">
        <v>7.6024511746053966E-4</v>
      </c>
      <c r="L178" s="13"/>
    </row>
    <row r="179" spans="1:12">
      <c r="A179" s="23">
        <v>2.7700760832607229E-7</v>
      </c>
      <c r="B179" s="23">
        <v>1.5172784763667578E-6</v>
      </c>
      <c r="C179" s="23">
        <v>-3.0362813046877653E-4</v>
      </c>
      <c r="D179" s="23">
        <v>-1.4657185731420435E-4</v>
      </c>
      <c r="E179" s="23">
        <v>7.0076974922089675E-7</v>
      </c>
      <c r="F179" s="23">
        <v>-6.7892662617256633E-9</v>
      </c>
      <c r="G179" s="23">
        <v>-5.5715590156182914E-4</v>
      </c>
      <c r="H179" s="23">
        <v>-7.8563372942956171E-3</v>
      </c>
      <c r="I179" s="23">
        <v>-7.3418322076985532E-4</v>
      </c>
      <c r="J179" s="23">
        <v>-1.0631162754626586E-2</v>
      </c>
      <c r="K179" s="23">
        <v>-3.2616840461101467E-4</v>
      </c>
      <c r="L179" s="13"/>
    </row>
    <row r="180" spans="1:12">
      <c r="A180" s="23">
        <v>-1.8786574091880177E-5</v>
      </c>
      <c r="B180" s="23">
        <v>-3.681221487068027E-6</v>
      </c>
      <c r="C180" s="23">
        <v>-3.4787097401240986E-4</v>
      </c>
      <c r="D180" s="23">
        <v>-1.9986669772404172E-4</v>
      </c>
      <c r="E180" s="23">
        <v>-3.4250506036115833E-6</v>
      </c>
      <c r="F180" s="23">
        <v>-7.1079148444260371E-5</v>
      </c>
      <c r="G180" s="23">
        <v>-4.720672499863367E-4</v>
      </c>
      <c r="H180" s="23">
        <v>-1.4509854593050243E-2</v>
      </c>
      <c r="I180" s="23">
        <v>4.4863333440169697E-4</v>
      </c>
      <c r="J180" s="23">
        <v>9.2338479346379954E-3</v>
      </c>
      <c r="K180" s="23">
        <v>-4.7221927904044533E-4</v>
      </c>
      <c r="L180" s="13"/>
    </row>
    <row r="181" spans="1:12">
      <c r="A181" s="23">
        <v>3.2021378591524345E-5</v>
      </c>
      <c r="B181" s="23">
        <v>4.5779781984863908E-6</v>
      </c>
      <c r="C181" s="23">
        <v>1.1872528066178443E-3</v>
      </c>
      <c r="D181" s="23">
        <v>4.5536098974456628E-4</v>
      </c>
      <c r="E181" s="23">
        <v>4.2126270841381126E-6</v>
      </c>
      <c r="F181" s="23">
        <v>1.5418638616943438E-4</v>
      </c>
      <c r="G181" s="23">
        <v>2.0274118900437529E-3</v>
      </c>
      <c r="H181" s="23">
        <v>-3.4206590951258659E-3</v>
      </c>
      <c r="I181" s="23">
        <v>1.5837556736389125E-3</v>
      </c>
      <c r="J181" s="23">
        <v>5.1722898575565016E-2</v>
      </c>
      <c r="K181" s="23">
        <v>1.4764068613732741E-3</v>
      </c>
      <c r="L181" s="13"/>
    </row>
    <row r="182" spans="1:12">
      <c r="A182" s="23">
        <v>-2.2442418661764046E-5</v>
      </c>
      <c r="B182" s="23">
        <v>-4.3165056114894633E-6</v>
      </c>
      <c r="C182" s="23">
        <v>-5.485071249660959E-4</v>
      </c>
      <c r="D182" s="23">
        <v>-2.3622672903168777E-4</v>
      </c>
      <c r="E182" s="23">
        <v>-3.7716740382841794E-6</v>
      </c>
      <c r="F182" s="23">
        <v>-8.197691018488684E-5</v>
      </c>
      <c r="G182" s="23">
        <v>-8.4167108026738193E-4</v>
      </c>
      <c r="H182" s="23">
        <v>7.6685364027985117E-3</v>
      </c>
      <c r="I182" s="23">
        <v>-1.0585038891233454E-3</v>
      </c>
      <c r="J182" s="23">
        <v>-8.9757451971878722E-3</v>
      </c>
      <c r="K182" s="23">
        <v>-5.8367915689448453E-4</v>
      </c>
      <c r="L182" s="13"/>
    </row>
    <row r="183" spans="1:12">
      <c r="A183" s="23">
        <v>-2.2694878144449755E-5</v>
      </c>
      <c r="B183" s="23">
        <v>-4.3532798916604336E-6</v>
      </c>
      <c r="C183" s="23">
        <v>-5.6805628839235248E-4</v>
      </c>
      <c r="D183" s="23">
        <v>-2.4070947261756192E-4</v>
      </c>
      <c r="E183" s="23">
        <v>-3.7953200992369647E-6</v>
      </c>
      <c r="F183" s="23">
        <v>-8.2789165718349684E-5</v>
      </c>
      <c r="G183" s="23">
        <v>-8.9219246714033053E-4</v>
      </c>
      <c r="H183" s="23">
        <v>-1.6727693692635118E-2</v>
      </c>
      <c r="I183" s="23">
        <v>-1.1157369482445495E-3</v>
      </c>
      <c r="J183" s="23">
        <v>-9.5275510496674442E-3</v>
      </c>
      <c r="K183" s="23">
        <v>-6.0033408117152491E-4</v>
      </c>
      <c r="L183" s="13"/>
    </row>
    <row r="184" spans="1:12">
      <c r="A184" s="23">
        <v>-1.919513447607384E-5</v>
      </c>
      <c r="B184" s="23">
        <v>-3.8114496718936641E-6</v>
      </c>
      <c r="C184" s="23">
        <v>-3.9314272089426721E-4</v>
      </c>
      <c r="D184" s="23">
        <v>-2.0484752393056858E-4</v>
      </c>
      <c r="E184" s="23">
        <v>-3.5730471262807817E-6</v>
      </c>
      <c r="F184" s="23">
        <v>-7.3651290966892714E-5</v>
      </c>
      <c r="G184" s="23">
        <v>-6.5288063458425808E-4</v>
      </c>
      <c r="H184" s="23">
        <v>-5.6384981947107411E-3</v>
      </c>
      <c r="I184" s="23">
        <v>4.2001680484109492E-4</v>
      </c>
      <c r="J184" s="23">
        <v>4.267595262321849E-3</v>
      </c>
      <c r="K184" s="23">
        <v>-5.1065371967976914E-4</v>
      </c>
      <c r="L184" s="13"/>
    </row>
    <row r="185" spans="1:12">
      <c r="A185" s="23">
        <v>-2.3519707599331305E-5</v>
      </c>
      <c r="B185" s="23">
        <v>-4.528210756510415E-6</v>
      </c>
      <c r="C185" s="23">
        <v>-6.1332803527420978E-4</v>
      </c>
      <c r="D185" s="23">
        <v>-2.6710785151215429E-4</v>
      </c>
      <c r="E185" s="23">
        <v>-4.0607123598129335E-6</v>
      </c>
      <c r="F185" s="23">
        <v>-8.9321053966613358E-5</v>
      </c>
      <c r="G185" s="23">
        <v>-1.0091893630566327E-3</v>
      </c>
      <c r="H185" s="23">
        <v>-1.6727693692635118E-2</v>
      </c>
      <c r="I185" s="23">
        <v>-1.1252757914314169E-3</v>
      </c>
      <c r="J185" s="23">
        <v>-1.173477445958573E-2</v>
      </c>
      <c r="K185" s="23">
        <v>-6.7079722234361855E-4</v>
      </c>
      <c r="L185" s="13"/>
    </row>
    <row r="186" spans="1:12">
      <c r="A186" s="23">
        <v>-2.2465544721246709E-5</v>
      </c>
      <c r="B186" s="23">
        <v>-4.3494000364130378E-6</v>
      </c>
      <c r="C186" s="23">
        <v>-5.7114299840702455E-4</v>
      </c>
      <c r="D186" s="23">
        <v>-2.5714619909910058E-4</v>
      </c>
      <c r="E186" s="23">
        <v>-3.8328756078090362E-6</v>
      </c>
      <c r="F186" s="23">
        <v>-8.1926144214045411E-5</v>
      </c>
      <c r="G186" s="23">
        <v>-8.6560226352298917E-4</v>
      </c>
      <c r="H186" s="23">
        <v>-1.4509854593050243E-2</v>
      </c>
      <c r="I186" s="23">
        <v>-7.1510553439612062E-4</v>
      </c>
      <c r="J186" s="23">
        <v>-8.4239393447083002E-3</v>
      </c>
      <c r="K186" s="23">
        <v>-6.4773655796002431E-4</v>
      </c>
      <c r="L186" s="13"/>
    </row>
    <row r="187" spans="1:12">
      <c r="A187" s="23">
        <v>-2.1022093175203999E-5</v>
      </c>
      <c r="B187" s="23">
        <v>-4.1199825087409311E-6</v>
      </c>
      <c r="C187" s="23">
        <v>-4.1989420768809201E-4</v>
      </c>
      <c r="D187" s="23">
        <v>-2.0310423475828417E-4</v>
      </c>
      <c r="E187" s="23">
        <v>-3.6061516116146814E-6</v>
      </c>
      <c r="F187" s="23">
        <v>-7.3752822908575559E-5</v>
      </c>
      <c r="G187" s="23">
        <v>-6.555396549459922E-4</v>
      </c>
      <c r="H187" s="23">
        <v>-1.0074176393880493E-2</v>
      </c>
      <c r="I187" s="23">
        <v>-3.1447412054769159E-4</v>
      </c>
      <c r="J187" s="23">
        <v>-6.768521787269585E-3</v>
      </c>
      <c r="K187" s="23">
        <v>-4.8887420331748571E-4</v>
      </c>
      <c r="L187" s="13"/>
    </row>
    <row r="188" spans="1:12">
      <c r="A188" s="23">
        <v>-2.2448200176634714E-5</v>
      </c>
      <c r="B188" s="23">
        <v>-4.3534485810190155E-6</v>
      </c>
      <c r="C188" s="23">
        <v>-5.0426428142246252E-4</v>
      </c>
      <c r="D188" s="23">
        <v>-2.3373631592842433E-4</v>
      </c>
      <c r="E188" s="23">
        <v>-3.9316326859059632E-6</v>
      </c>
      <c r="F188" s="23">
        <v>-8.5107478386774865E-5</v>
      </c>
      <c r="G188" s="23">
        <v>-8.3369401918217945E-4</v>
      </c>
      <c r="H188" s="23">
        <v>-1.2292015493465367E-2</v>
      </c>
      <c r="I188" s="23">
        <v>-7.3418322076985532E-4</v>
      </c>
      <c r="J188" s="23">
        <v>-6.768521787269585E-3</v>
      </c>
      <c r="K188" s="23">
        <v>-5.6189964053220099E-4</v>
      </c>
      <c r="L188" s="13"/>
    </row>
    <row r="189" spans="1:12">
      <c r="A189" s="23">
        <v>1.0868742851384457E-5</v>
      </c>
      <c r="B189" s="23">
        <v>6.4633531800566502E-7</v>
      </c>
      <c r="C189" s="23">
        <v>4.4541349975831793E-4</v>
      </c>
      <c r="D189" s="23">
        <v>-1.0821949552394755E-4</v>
      </c>
      <c r="E189" s="23">
        <v>1.9873936540048102E-6</v>
      </c>
      <c r="F189" s="23">
        <v>1.1668725570789987E-4</v>
      </c>
      <c r="G189" s="23">
        <v>1.0808006412663998E-3</v>
      </c>
      <c r="H189" s="23">
        <v>3.2328582036287609E-3</v>
      </c>
      <c r="I189" s="23">
        <v>5.5996086553100691E-3</v>
      </c>
      <c r="J189" s="23">
        <v>8.6820420821584234E-3</v>
      </c>
      <c r="K189" s="23">
        <v>-1.3912079349963856E-4</v>
      </c>
      <c r="L189" s="13"/>
    </row>
    <row r="190" spans="1:12">
      <c r="A190" s="23">
        <v>-2.257346633216579E-5</v>
      </c>
      <c r="B190" s="23">
        <v>-4.401187669497844E-6</v>
      </c>
      <c r="C190" s="23">
        <v>-5.6496957837768029E-4</v>
      </c>
      <c r="D190" s="23">
        <v>-2.5465578599583711E-4</v>
      </c>
      <c r="E190" s="23">
        <v>-3.8303719072375644E-6</v>
      </c>
      <c r="F190" s="23">
        <v>-8.0386243098522106E-5</v>
      </c>
      <c r="G190" s="23">
        <v>-9.1612365039593776E-4</v>
      </c>
      <c r="H190" s="23">
        <v>-1.6727693692635118E-2</v>
      </c>
      <c r="I190" s="23">
        <v>-1.1061981050576822E-3</v>
      </c>
      <c r="J190" s="23">
        <v>-1.1182968607106158E-2</v>
      </c>
      <c r="K190" s="23">
        <v>-6.1442670940594366E-4</v>
      </c>
      <c r="L190" s="13"/>
    </row>
    <row r="191" spans="1:12">
      <c r="A191" s="23">
        <v>-1.9414832041159113E-5</v>
      </c>
      <c r="B191" s="23">
        <v>-3.9610771329562804E-6</v>
      </c>
      <c r="C191" s="23">
        <v>-4.2606762771743616E-4</v>
      </c>
      <c r="D191" s="23">
        <v>-2.0559464786154761E-4</v>
      </c>
      <c r="E191" s="23">
        <v>-3.3048729761809564E-6</v>
      </c>
      <c r="F191" s="23">
        <v>-6.0079854761951064E-5</v>
      </c>
      <c r="G191" s="23">
        <v>-6.1033630879651186E-4</v>
      </c>
      <c r="H191" s="23">
        <v>-1.0074176393880493E-2</v>
      </c>
      <c r="I191" s="23">
        <v>-6.2925594571431437E-4</v>
      </c>
      <c r="J191" s="23">
        <v>-5.6649100823104419E-3</v>
      </c>
      <c r="K191" s="23">
        <v>-4.6965698299782376E-4</v>
      </c>
      <c r="L191" s="13"/>
    </row>
    <row r="192" spans="1:12">
      <c r="A192" s="23">
        <v>3.9514221863906263E-5</v>
      </c>
      <c r="B192" s="23">
        <v>7.9026767667875301E-6</v>
      </c>
      <c r="C192" s="23">
        <v>7.6128682459309543E-4</v>
      </c>
      <c r="D192" s="23">
        <v>1.3758427776815283E-4</v>
      </c>
      <c r="E192" s="23">
        <v>1.056284630024674E-5</v>
      </c>
      <c r="F192" s="23">
        <v>2.7385870143295971E-4</v>
      </c>
      <c r="G192" s="23">
        <v>1.7668278945938073E-3</v>
      </c>
      <c r="H192" s="23">
        <v>-3.4206590951258659E-3</v>
      </c>
      <c r="I192" s="23">
        <v>2.5090234627650459E-3</v>
      </c>
      <c r="J192" s="23">
        <v>8.1302362296788513E-3</v>
      </c>
      <c r="K192" s="23">
        <v>6.7825164409664879E-4</v>
      </c>
      <c r="L192" s="13"/>
    </row>
    <row r="193" spans="1:12">
      <c r="A193" s="23">
        <v>-1.6817004692606948E-5</v>
      </c>
      <c r="B193" s="23">
        <v>-3.5562226723584457E-6</v>
      </c>
      <c r="C193" s="23">
        <v>-2.295470901166463E-4</v>
      </c>
      <c r="D193" s="23">
        <v>-1.6251050117509029E-4</v>
      </c>
      <c r="E193" s="23">
        <v>-3.2734376245613711E-6</v>
      </c>
      <c r="F193" s="23">
        <v>-5.733849233651397E-5</v>
      </c>
      <c r="G193" s="23">
        <v>-3.8166055768737602E-4</v>
      </c>
      <c r="H193" s="23">
        <v>3.2328582036287609E-3</v>
      </c>
      <c r="I193" s="23">
        <v>9.4465318011879948E-4</v>
      </c>
      <c r="J193" s="23">
        <v>8.6820420821584234E-3</v>
      </c>
      <c r="K193" s="23">
        <v>-3.5051021701591978E-4</v>
      </c>
      <c r="L193" s="13"/>
    </row>
    <row r="194" spans="1:12">
      <c r="A194" s="23">
        <v>-2.3510071741213529E-5</v>
      </c>
      <c r="B194" s="23">
        <v>-4.5008830804200606E-6</v>
      </c>
      <c r="C194" s="23">
        <v>-5.4233370493675164E-4</v>
      </c>
      <c r="D194" s="23">
        <v>-2.3174398544581359E-4</v>
      </c>
      <c r="E194" s="23">
        <v>-3.9917214996212771E-6</v>
      </c>
      <c r="F194" s="23">
        <v>-8.7950372753894818E-5</v>
      </c>
      <c r="G194" s="23">
        <v>-8.6294324316125504E-4</v>
      </c>
      <c r="H194" s="23">
        <v>-1.2292015493465367E-2</v>
      </c>
      <c r="I194" s="23">
        <v>-1.0966592618708148E-3</v>
      </c>
      <c r="J194" s="23">
        <v>-1.1182968607106158E-2</v>
      </c>
      <c r="K194" s="23">
        <v>-5.6958652866006577E-4</v>
      </c>
      <c r="L194" s="13"/>
    </row>
    <row r="195" spans="1:12">
      <c r="A195" s="23">
        <v>-2.329615569099892E-5</v>
      </c>
      <c r="B195" s="23">
        <v>-4.5018952165715554E-6</v>
      </c>
      <c r="C195" s="23">
        <v>-5.773164184363687E-4</v>
      </c>
      <c r="D195" s="23">
        <v>-2.4818071192735222E-4</v>
      </c>
      <c r="E195" s="23">
        <v>-3.9917214996212771E-6</v>
      </c>
      <c r="F195" s="23">
        <v>-8.6528925570334848E-5</v>
      </c>
      <c r="G195" s="23">
        <v>-9.6398601690715223E-4</v>
      </c>
      <c r="H195" s="23">
        <v>-1.4509854593050243E-2</v>
      </c>
      <c r="I195" s="23">
        <v>-1.2111253801132232E-3</v>
      </c>
      <c r="J195" s="23">
        <v>-1.1182968607106158E-2</v>
      </c>
      <c r="K195" s="23">
        <v>-6.0545867325676806E-4</v>
      </c>
      <c r="L195" s="13"/>
    </row>
    <row r="196" spans="1:12">
      <c r="A196" s="23">
        <v>-2.323063185579805E-5</v>
      </c>
      <c r="B196" s="23">
        <v>-4.4334073369870883E-6</v>
      </c>
      <c r="C196" s="23">
        <v>-5.8657654848038503E-4</v>
      </c>
      <c r="D196" s="23">
        <v>-2.4444509227245707E-4</v>
      </c>
      <c r="E196" s="23">
        <v>-3.7819670295224509E-6</v>
      </c>
      <c r="F196" s="23">
        <v>-8.224766202937445E-5</v>
      </c>
      <c r="G196" s="23">
        <v>-9.613269965454181E-4</v>
      </c>
      <c r="H196" s="23">
        <v>-1.6727693692635118E-2</v>
      </c>
      <c r="I196" s="23">
        <v>-1.4209799302243051E-3</v>
      </c>
      <c r="J196" s="23">
        <v>-1.3941997869504017E-2</v>
      </c>
      <c r="K196" s="23">
        <v>-6.0289637721414643E-4</v>
      </c>
      <c r="L196" s="13"/>
    </row>
    <row r="197" spans="1:12">
      <c r="A197" s="23">
        <v>3.7633302359316563E-5</v>
      </c>
      <c r="B197" s="23">
        <v>5.9106241312875984E-6</v>
      </c>
      <c r="C197" s="23">
        <v>1.0576109860016164E-3</v>
      </c>
      <c r="D197" s="23">
        <v>6.312092598057632E-5</v>
      </c>
      <c r="E197" s="23">
        <v>9.2319903520334981E-6</v>
      </c>
      <c r="F197" s="23">
        <v>3.0147538957069634E-4</v>
      </c>
      <c r="G197" s="23">
        <v>2.527307718049771E-3</v>
      </c>
      <c r="H197" s="23">
        <v>5.6460996593665769E-2</v>
      </c>
      <c r="I197" s="23">
        <v>9.3102186550014718E-3</v>
      </c>
      <c r="J197" s="23">
        <v>4.1238587378453151E-2</v>
      </c>
      <c r="K197" s="23">
        <v>2.7212772134112674E-4</v>
      </c>
      <c r="L197" s="13"/>
    </row>
    <row r="198" spans="1:12">
      <c r="A198" s="23">
        <v>-1.8894495702799259E-5</v>
      </c>
      <c r="B198" s="23">
        <v>-3.815835595216807E-6</v>
      </c>
      <c r="C198" s="23">
        <v>-4.4047227445257261E-4</v>
      </c>
      <c r="D198" s="23">
        <v>-2.0634177179252664E-4</v>
      </c>
      <c r="E198" s="23">
        <v>-3.2628664443707141E-6</v>
      </c>
      <c r="F198" s="23">
        <v>-6.1907429712242449E-5</v>
      </c>
      <c r="G198" s="23">
        <v>-6.0235924771130948E-4</v>
      </c>
      <c r="H198" s="23">
        <v>-1.2292015493465367E-2</v>
      </c>
      <c r="I198" s="23">
        <v>-3.8124602285576309E-4</v>
      </c>
      <c r="J198" s="23">
        <v>-1.250463262473868E-3</v>
      </c>
      <c r="K198" s="23">
        <v>-5.068102756158368E-4</v>
      </c>
      <c r="L198" s="13"/>
    </row>
    <row r="199" spans="1:12">
      <c r="A199" s="23">
        <v>-2.0490193807102815E-5</v>
      </c>
      <c r="B199" s="23">
        <v>-3.9227846485580687E-6</v>
      </c>
      <c r="C199" s="23">
        <v>-5.1249550812825482E-4</v>
      </c>
      <c r="D199" s="23">
        <v>-1.9762532593110463E-4</v>
      </c>
      <c r="E199" s="23">
        <v>-3.1129225990348158E-6</v>
      </c>
      <c r="F199" s="23">
        <v>-6.4750324079362401E-5</v>
      </c>
      <c r="G199" s="23">
        <v>-7.5126438796842125E-4</v>
      </c>
      <c r="H199" s="23">
        <v>-1.6727693692635118E-2</v>
      </c>
      <c r="I199" s="23">
        <v>-1.3255914983556314E-3</v>
      </c>
      <c r="J199" s="23">
        <v>-1.2286580312065302E-2</v>
      </c>
      <c r="K199" s="23">
        <v>-5.0552912759452599E-4</v>
      </c>
      <c r="L199" s="13"/>
    </row>
    <row r="200" spans="1:12">
      <c r="A200" s="23">
        <v>-9.1969680930704007E-6</v>
      </c>
      <c r="B200" s="23">
        <v>-2.3207418101007189E-6</v>
      </c>
      <c r="C200" s="23">
        <v>2.3140160540771951E-4</v>
      </c>
      <c r="D200" s="23">
        <v>3.3734051362067864E-5</v>
      </c>
      <c r="E200" s="23">
        <v>-8.0005964890001425E-7</v>
      </c>
      <c r="F200" s="23">
        <v>2.111185460377216E-5</v>
      </c>
      <c r="G200" s="23">
        <v>1.2270467611617774E-3</v>
      </c>
      <c r="H200" s="23">
        <v>-1.2292015493465367E-2</v>
      </c>
      <c r="I200" s="23">
        <v>-1.2015865369263557E-3</v>
      </c>
      <c r="J200" s="23">
        <v>-6.768521787269585E-3</v>
      </c>
      <c r="K200" s="23">
        <v>4.1817859577055735E-4</v>
      </c>
      <c r="L200" s="13"/>
    </row>
    <row r="201" spans="1:12">
      <c r="A201" s="23">
        <v>1.1342510797048835E-4</v>
      </c>
      <c r="B201" s="23">
        <v>2.9709993597531332E-5</v>
      </c>
      <c r="C201" s="23">
        <v>2.0476421071793195E-5</v>
      </c>
      <c r="D201" s="23">
        <v>-6.6380555389121952E-5</v>
      </c>
      <c r="E201" s="23">
        <v>2.9372314126854204E-5</v>
      </c>
      <c r="F201" s="23">
        <v>4.1085913474369235E-4</v>
      </c>
      <c r="G201" s="23">
        <v>8.6327025977832233E-5</v>
      </c>
      <c r="H201" s="23">
        <v>-7.8563372942956171E-3</v>
      </c>
      <c r="I201" s="23">
        <v>3.9140027528049282E-4</v>
      </c>
      <c r="J201" s="23">
        <v>-4.5612983773512979E-3</v>
      </c>
      <c r="K201" s="23">
        <v>-5.7127320135747668E-5</v>
      </c>
      <c r="L201" s="13"/>
    </row>
    <row r="202" spans="1:12">
      <c r="A202" s="23">
        <v>-2.0524882896326804E-5</v>
      </c>
      <c r="B202" s="23">
        <v>-4.0703878373176965E-6</v>
      </c>
      <c r="C202" s="23">
        <v>-5.4747822162787188E-4</v>
      </c>
      <c r="D202" s="23">
        <v>-2.2452178744634965E-4</v>
      </c>
      <c r="E202" s="23">
        <v>-3.5302060276133823E-6</v>
      </c>
      <c r="F202" s="23">
        <v>-7.118068038594323E-5</v>
      </c>
      <c r="G202" s="23">
        <v>-8.3901205990564781E-4</v>
      </c>
      <c r="H202" s="23">
        <v>-1.2292015493465367E-2</v>
      </c>
      <c r="I202" s="23">
        <v>-6.1971710252744703E-4</v>
      </c>
      <c r="J202" s="23">
        <v>-6.216715934790013E-3</v>
      </c>
      <c r="K202" s="23">
        <v>-6.1570785742725437E-4</v>
      </c>
      <c r="L202" s="13"/>
    </row>
    <row r="203" spans="1:12">
      <c r="A203" s="23">
        <v>-2.0725308745176525E-5</v>
      </c>
      <c r="B203" s="23">
        <v>-4.0767980329438286E-6</v>
      </c>
      <c r="C203" s="23">
        <v>-5.7114299840702455E-4</v>
      </c>
      <c r="D203" s="23">
        <v>-2.2701220054961309E-4</v>
      </c>
      <c r="E203" s="23">
        <v>-3.2884598279901993E-6</v>
      </c>
      <c r="F203" s="23">
        <v>-6.4073444468143369E-5</v>
      </c>
      <c r="G203" s="23">
        <v>-8.7889736533165979E-4</v>
      </c>
      <c r="H203" s="23">
        <v>-1.6727693692635118E-2</v>
      </c>
      <c r="I203" s="23">
        <v>-1.3351303415424988E-3</v>
      </c>
      <c r="J203" s="23">
        <v>-1.3390192017024445E-2</v>
      </c>
      <c r="K203" s="23">
        <v>-5.8880374897972768E-4</v>
      </c>
      <c r="L203" s="13"/>
    </row>
    <row r="204" spans="1:12">
      <c r="A204" s="23">
        <v>7.0595645808601607E-5</v>
      </c>
      <c r="B204" s="23">
        <v>1.5422004925599404E-5</v>
      </c>
      <c r="C204" s="23">
        <v>1.3518773407336891E-3</v>
      </c>
      <c r="D204" s="23">
        <v>3.3731540864987976E-4</v>
      </c>
      <c r="E204" s="23">
        <v>2.0991593747282273E-5</v>
      </c>
      <c r="F204" s="23">
        <v>4.7800559217662061E-4</v>
      </c>
      <c r="G204" s="23">
        <v>3.1282463198016863E-3</v>
      </c>
      <c r="H204" s="23">
        <v>-7.8563372942956171E-3</v>
      </c>
      <c r="I204" s="23">
        <v>6.4867210716887339E-3</v>
      </c>
      <c r="J204" s="23">
        <v>2.2477188394147717E-2</v>
      </c>
      <c r="K204" s="23">
        <v>9.9085176129648294E-4</v>
      </c>
      <c r="L204" s="13"/>
    </row>
    <row r="205" spans="1:12">
      <c r="A205" s="23">
        <v>-1.9800266365870116E-5</v>
      </c>
      <c r="B205" s="23">
        <v>-3.979970341117513E-6</v>
      </c>
      <c r="C205" s="23">
        <v>-4.0857627096762763E-4</v>
      </c>
      <c r="D205" s="23">
        <v>-1.5703159234791073E-4</v>
      </c>
      <c r="E205" s="23">
        <v>-3.3546687986579984E-6</v>
      </c>
      <c r="F205" s="23">
        <v>-6.37011606819729E-5</v>
      </c>
      <c r="G205" s="23">
        <v>-5.9704120698784123E-4</v>
      </c>
      <c r="H205" s="23">
        <v>-5.6384981947107411E-3</v>
      </c>
      <c r="I205" s="23">
        <v>-4.0032370922949779E-4</v>
      </c>
      <c r="J205" s="23">
        <v>-4.0094925248717267E-3</v>
      </c>
      <c r="K205" s="23">
        <v>-4.7350042706175615E-4</v>
      </c>
      <c r="L205" s="13"/>
    </row>
    <row r="206" spans="1:12">
      <c r="A206" s="23">
        <v>-2.1997242016722838E-5</v>
      </c>
      <c r="B206" s="23">
        <v>-4.3170116795652107E-6</v>
      </c>
      <c r="C206" s="23">
        <v>-5.9583667852440125E-4</v>
      </c>
      <c r="D206" s="23">
        <v>-2.2302753958439159E-4</v>
      </c>
      <c r="E206" s="23">
        <v>-3.7477497883790082E-6</v>
      </c>
      <c r="F206" s="23">
        <v>-7.7255674896634067E-5</v>
      </c>
      <c r="G206" s="23">
        <v>-9.7196307799235471E-4</v>
      </c>
      <c r="H206" s="23">
        <v>-1.4509854593050243E-2</v>
      </c>
      <c r="I206" s="23">
        <v>-1.1920476937394885E-3</v>
      </c>
      <c r="J206" s="23">
        <v>-8.9757451971878722E-3</v>
      </c>
      <c r="K206" s="23">
        <v>-6.2595704159774078E-4</v>
      </c>
      <c r="L206" s="13"/>
    </row>
    <row r="207" spans="1:12">
      <c r="A207" s="23">
        <v>-2.2694878144449755E-5</v>
      </c>
      <c r="B207" s="23">
        <v>-4.3925845122101402E-6</v>
      </c>
      <c r="C207" s="23">
        <v>-5.6599848171590443E-4</v>
      </c>
      <c r="D207" s="23">
        <v>-2.451922162034361E-4</v>
      </c>
      <c r="E207" s="23">
        <v>-4.0851929876228754E-6</v>
      </c>
      <c r="F207" s="23">
        <v>-9.0133309500076202E-5</v>
      </c>
      <c r="G207" s="23">
        <v>-9.4803189473674737E-4</v>
      </c>
      <c r="H207" s="23">
        <v>-1.2292015493465367E-2</v>
      </c>
      <c r="I207" s="23">
        <v>-1.0012708300021413E-3</v>
      </c>
      <c r="J207" s="23">
        <v>-2.9058808199125831E-3</v>
      </c>
      <c r="K207" s="23">
        <v>-6.1698900544856518E-4</v>
      </c>
      <c r="L207" s="13"/>
    </row>
    <row r="208" spans="1:12">
      <c r="A208" s="23">
        <v>1.5632711104812464E-5</v>
      </c>
      <c r="B208" s="23">
        <v>4.2041625798677236E-6</v>
      </c>
      <c r="C208" s="23">
        <v>5.4430231233186216E-5</v>
      </c>
      <c r="D208" s="23">
        <v>8.1300941634399344E-5</v>
      </c>
      <c r="E208" s="23">
        <v>8.2928244487793366E-6</v>
      </c>
      <c r="F208" s="23">
        <v>1.8437521682980332E-4</v>
      </c>
      <c r="G208" s="23">
        <v>4.8518008023795293E-4</v>
      </c>
      <c r="H208" s="23">
        <v>-3.4206590951258659E-3</v>
      </c>
      <c r="I208" s="23">
        <v>-7.7233859351732471E-4</v>
      </c>
      <c r="J208" s="23">
        <v>-1.3390192017024445E-2</v>
      </c>
      <c r="K208" s="23">
        <v>1.3120143899693923E-4</v>
      </c>
      <c r="L208" s="13"/>
    </row>
    <row r="209" spans="1:12">
      <c r="A209" s="23">
        <v>-1.1617495652255505E-5</v>
      </c>
      <c r="B209" s="23">
        <v>-2.8396302771002776E-6</v>
      </c>
      <c r="C209" s="23">
        <v>-3.0465703380700055E-4</v>
      </c>
      <c r="D209" s="23">
        <v>-2.2501987006700233E-4</v>
      </c>
      <c r="E209" s="23">
        <v>-2.099758434446056E-6</v>
      </c>
      <c r="F209" s="23">
        <v>-2.1328497019661321E-5</v>
      </c>
      <c r="G209" s="23">
        <v>-3.8963761877257845E-4</v>
      </c>
      <c r="H209" s="23">
        <v>-1.2292015493465367E-2</v>
      </c>
      <c r="I209" s="23">
        <v>8.1110937550265649E-4</v>
      </c>
      <c r="J209" s="23">
        <v>-3.4576866723921547E-3</v>
      </c>
      <c r="K209" s="23">
        <v>-5.1962175582894474E-4</v>
      </c>
      <c r="L209" s="13"/>
    </row>
    <row r="210" spans="1:12">
      <c r="A210" s="23">
        <v>-2.379914748474678E-5</v>
      </c>
      <c r="B210" s="23">
        <v>-4.5489595476160537E-6</v>
      </c>
      <c r="C210" s="23">
        <v>-5.978944852008493E-4</v>
      </c>
      <c r="D210" s="23">
        <v>-2.4917687716865758E-4</v>
      </c>
      <c r="E210" s="23">
        <v>-4.2523845480066877E-6</v>
      </c>
      <c r="F210" s="23">
        <v>-9.6749807699742272E-5</v>
      </c>
      <c r="G210" s="23">
        <v>-9.9589426124796184E-4</v>
      </c>
      <c r="H210" s="23">
        <v>-1.0074176393880493E-2</v>
      </c>
      <c r="I210" s="23">
        <v>-1.3637468711031008E-3</v>
      </c>
      <c r="J210" s="23">
        <v>-8.9757451971878722E-3</v>
      </c>
      <c r="K210" s="23">
        <v>-6.18270153469876E-4</v>
      </c>
      <c r="L210" s="13"/>
    </row>
    <row r="211" spans="1:12">
      <c r="A211" s="23">
        <v>-2.5057590554928209E-5</v>
      </c>
      <c r="B211" s="23">
        <v>-4.7599899352026753E-6</v>
      </c>
      <c r="C211" s="23">
        <v>-6.678599122000834E-4</v>
      </c>
      <c r="D211" s="23">
        <v>-2.6660976889150158E-4</v>
      </c>
      <c r="E211" s="23">
        <v>-4.4051102828664438E-6</v>
      </c>
      <c r="F211" s="23">
        <v>-1.012172131337879E-4</v>
      </c>
      <c r="G211" s="23">
        <v>-1.134163320058137E-3</v>
      </c>
      <c r="H211" s="23">
        <v>-1.4509854593050243E-2</v>
      </c>
      <c r="I211" s="23">
        <v>-1.6022179507747848E-3</v>
      </c>
      <c r="J211" s="23">
        <v>-1.3390192017024445E-2</v>
      </c>
      <c r="K211" s="23">
        <v>-6.8617099859934812E-4</v>
      </c>
      <c r="L211" s="13"/>
    </row>
    <row r="212" spans="1:12">
      <c r="A212" s="23">
        <v>-2.467284783616275E-6</v>
      </c>
      <c r="B212" s="23">
        <v>-1.3708520319230483E-6</v>
      </c>
      <c r="C212" s="23">
        <v>-8.4471719427057951E-5</v>
      </c>
      <c r="D212" s="23">
        <v>-1.8467517779413481E-4</v>
      </c>
      <c r="E212" s="23">
        <v>-3.0905614793923427E-7</v>
      </c>
      <c r="F212" s="23">
        <v>3.7424653234150894E-5</v>
      </c>
      <c r="G212" s="23">
        <v>1.1557624995690776E-4</v>
      </c>
      <c r="H212" s="23">
        <v>-7.8563372942956171E-3</v>
      </c>
      <c r="I212" s="23">
        <v>2.4422515604569741E-3</v>
      </c>
      <c r="J212" s="23">
        <v>2.0603718524035623E-3</v>
      </c>
      <c r="K212" s="23">
        <v>-4.3890943048636468E-4</v>
      </c>
      <c r="L212" s="13"/>
    </row>
    <row r="213" spans="1:12">
      <c r="A213" s="23">
        <v>2.8660391280044393E-5</v>
      </c>
      <c r="B213" s="23">
        <v>5.8930804379950262E-6</v>
      </c>
      <c r="C213" s="23">
        <v>1.3982920830578078E-4</v>
      </c>
      <c r="D213" s="23">
        <v>1.3609002990619477E-4</v>
      </c>
      <c r="E213" s="23">
        <v>6.479310668176886E-6</v>
      </c>
      <c r="F213" s="23">
        <v>1.5526939354738485E-4</v>
      </c>
      <c r="G213" s="23">
        <v>3.3627493998084122E-4</v>
      </c>
      <c r="H213" s="23">
        <v>-1.2292015493465367E-2</v>
      </c>
      <c r="I213" s="23">
        <v>-6.1971710252744703E-4</v>
      </c>
      <c r="J213" s="23">
        <v>-9.5275510496674442E-3</v>
      </c>
      <c r="K213" s="23">
        <v>2.4009902080835685E-4</v>
      </c>
      <c r="L213" s="13"/>
    </row>
    <row r="214" spans="1:12">
      <c r="A214" s="23">
        <v>-2.4433186948896381E-5</v>
      </c>
      <c r="B214" s="23">
        <v>-4.6363406353617535E-6</v>
      </c>
      <c r="C214" s="23">
        <v>-5.7937422511281675E-4</v>
      </c>
      <c r="D214" s="23">
        <v>-2.4693550537572049E-4</v>
      </c>
      <c r="E214" s="23">
        <v>-4.2882709228644448E-6</v>
      </c>
      <c r="F214" s="23">
        <v>-9.8238942844424147E-5</v>
      </c>
      <c r="G214" s="23">
        <v>-1.0198254445035692E-3</v>
      </c>
      <c r="H214" s="23">
        <v>-1.2292015493465367E-2</v>
      </c>
      <c r="I214" s="23">
        <v>-1.5449848916535805E-3</v>
      </c>
      <c r="J214" s="23">
        <v>-1.0079356902147014E-2</v>
      </c>
      <c r="K214" s="23">
        <v>-5.7983571283055219E-4</v>
      </c>
      <c r="L214" s="13"/>
    </row>
    <row r="215" spans="1:12">
      <c r="A215" s="23">
        <v>8.0119828993303748E-7</v>
      </c>
      <c r="B215" s="23">
        <v>-6.4295744963985731E-7</v>
      </c>
      <c r="C215" s="23">
        <v>-6.4007952206803463E-4</v>
      </c>
      <c r="D215" s="23">
        <v>-2.5938757089203767E-4</v>
      </c>
      <c r="E215" s="23">
        <v>2.4060680273453056E-6</v>
      </c>
      <c r="F215" s="23">
        <v>1.2562206657599112E-4</v>
      </c>
      <c r="G215" s="23">
        <v>-8.5762520243778668E-4</v>
      </c>
      <c r="H215" s="23">
        <v>7.4203709390344777E-2</v>
      </c>
      <c r="I215" s="23">
        <v>-1.5640625780273154E-3</v>
      </c>
      <c r="J215" s="23">
        <v>-1.4493803721983589E-2</v>
      </c>
      <c r="K215" s="23">
        <v>-6.6311033421575388E-4</v>
      </c>
      <c r="L215" s="13"/>
    </row>
    <row r="216" spans="1:12">
      <c r="A216" s="23">
        <v>3.6951184625671324E-7</v>
      </c>
      <c r="B216" s="23">
        <v>-5.2015159659184731E-7</v>
      </c>
      <c r="C216" s="23">
        <v>4.8039621325793498E-4</v>
      </c>
      <c r="D216" s="23">
        <v>4.456483786418389E-4</v>
      </c>
      <c r="E216" s="23">
        <v>2.4258194429646911E-6</v>
      </c>
      <c r="F216" s="23">
        <v>1.1411511318526753E-4</v>
      </c>
      <c r="G216" s="23">
        <v>1.6471719783157713E-3</v>
      </c>
      <c r="H216" s="23">
        <v>-1.0074176393880493E-2</v>
      </c>
      <c r="I216" s="23">
        <v>-8.7726586857286566E-4</v>
      </c>
      <c r="J216" s="23">
        <v>-9.5275510496674442E-3</v>
      </c>
      <c r="K216" s="23">
        <v>7.0515575254417547E-4</v>
      </c>
      <c r="L216" s="13"/>
    </row>
    <row r="217" spans="1:12">
      <c r="A217" s="23">
        <v>-1.5922797059277417E-5</v>
      </c>
      <c r="B217" s="23">
        <v>-3.3632420461401442E-6</v>
      </c>
      <c r="C217" s="23">
        <v>-1.6163946979386027E-4</v>
      </c>
      <c r="D217" s="23">
        <v>-9.0039479870124522E-5</v>
      </c>
      <c r="E217" s="23">
        <v>-2.6380540573124068E-6</v>
      </c>
      <c r="F217" s="23">
        <v>-3.9671934483697163E-5</v>
      </c>
      <c r="G217" s="23">
        <v>-7.8532236449684322E-5</v>
      </c>
      <c r="H217" s="23">
        <v>1.8757731900722888E-2</v>
      </c>
      <c r="I217" s="23">
        <v>4.5817217758856431E-4</v>
      </c>
      <c r="J217" s="23">
        <v>4.0495429496484721E-4</v>
      </c>
      <c r="K217" s="23">
        <v>-2.1983311884221865E-4</v>
      </c>
      <c r="L217" s="13"/>
    </row>
    <row r="218" spans="1:12">
      <c r="A218" s="23">
        <v>-2.2101309284394808E-5</v>
      </c>
      <c r="B218" s="23">
        <v>-4.2913708970606813E-6</v>
      </c>
      <c r="C218" s="23">
        <v>-5.52622738318992E-4</v>
      </c>
      <c r="D218" s="23">
        <v>-2.4070947261756192E-4</v>
      </c>
      <c r="E218" s="23">
        <v>-3.6818190066635946E-6</v>
      </c>
      <c r="F218" s="23">
        <v>-7.7323362857755973E-5</v>
      </c>
      <c r="G218" s="23">
        <v>-8.895334467785964E-4</v>
      </c>
      <c r="H218" s="23">
        <v>-1.2292015493465367E-2</v>
      </c>
      <c r="I218" s="23">
        <v>-8.8680471175973301E-4</v>
      </c>
      <c r="J218" s="23">
        <v>-1.0631162754626586E-2</v>
      </c>
      <c r="K218" s="23">
        <v>-6.0673982127807888E-4</v>
      </c>
      <c r="L218" s="13"/>
    </row>
    <row r="219" spans="1:12">
      <c r="A219" s="23">
        <v>-1.8663235107972655E-5</v>
      </c>
      <c r="B219" s="23">
        <v>-3.8074011272876856E-6</v>
      </c>
      <c r="C219" s="23">
        <v>-3.8902710754137106E-4</v>
      </c>
      <c r="D219" s="23">
        <v>-1.8641846696641919E-4</v>
      </c>
      <c r="E219" s="23">
        <v>-3.3154441563716134E-6</v>
      </c>
      <c r="F219" s="23">
        <v>-6.1332082042706276E-5</v>
      </c>
      <c r="G219" s="23">
        <v>-5.6513296264703152E-4</v>
      </c>
      <c r="H219" s="23">
        <v>-3.4206590951258659E-3</v>
      </c>
      <c r="I219" s="23">
        <v>3.0770461893119632E-7</v>
      </c>
      <c r="J219" s="23">
        <v>-1.4685155751472447E-4</v>
      </c>
      <c r="K219" s="23">
        <v>-4.7734387112568854E-4</v>
      </c>
      <c r="L219" s="13"/>
    </row>
    <row r="220" spans="1:12">
      <c r="A220" s="23">
        <v>-1.10778875976601E-5</v>
      </c>
      <c r="B220" s="23">
        <v>-2.6157794982613909E-6</v>
      </c>
      <c r="C220" s="23">
        <v>7.2950491321218774E-5</v>
      </c>
      <c r="D220" s="23">
        <v>-5.3181365941825783E-5</v>
      </c>
      <c r="E220" s="23">
        <v>-1.1085711970957677E-6</v>
      </c>
      <c r="F220" s="23">
        <v>1.2312419657924706E-5</v>
      </c>
      <c r="G220" s="23">
        <v>9.1062333811541495E-4</v>
      </c>
      <c r="H220" s="23">
        <v>-1.4509854593050243E-2</v>
      </c>
      <c r="I220" s="23">
        <v>-1.0012708300021413E-3</v>
      </c>
      <c r="J220" s="23">
        <v>-8.9757451971878722E-3</v>
      </c>
      <c r="K220" s="23">
        <v>1.9141539599854663E-4</v>
      </c>
      <c r="L220" s="13"/>
    </row>
    <row r="221" spans="1:12">
      <c r="A221" s="23">
        <v>1.1870872095633068E-5</v>
      </c>
      <c r="B221" s="23">
        <v>1.0277419577605422E-6</v>
      </c>
      <c r="C221" s="23">
        <v>2.5145381129268438E-3</v>
      </c>
      <c r="D221" s="23">
        <v>9.1683453777927949E-4</v>
      </c>
      <c r="E221" s="23">
        <v>2.7793976014469294E-6</v>
      </c>
      <c r="F221" s="23">
        <v>1.4254405685646697E-4</v>
      </c>
      <c r="G221" s="23">
        <v>5.8298110073235704E-3</v>
      </c>
      <c r="H221" s="23">
        <v>2.3193410099892637E-2</v>
      </c>
      <c r="I221" s="23">
        <v>1.4597507122096369E-3</v>
      </c>
      <c r="J221" s="23">
        <v>1.4751906459433712E-2</v>
      </c>
      <c r="K221" s="23">
        <v>3.1265255128215784E-3</v>
      </c>
      <c r="L221" s="13"/>
    </row>
    <row r="222" spans="1:12">
      <c r="A222" s="23">
        <v>-1.7271817195765932E-5</v>
      </c>
      <c r="B222" s="23">
        <v>-3.4965066394202651E-6</v>
      </c>
      <c r="C222" s="23">
        <v>-4.0960517430585171E-4</v>
      </c>
      <c r="D222" s="23">
        <v>-1.2913896559136034E-4</v>
      </c>
      <c r="E222" s="23">
        <v>-2.5501463483585223E-6</v>
      </c>
      <c r="F222" s="23">
        <v>-4.1431821472866656E-5</v>
      </c>
      <c r="G222" s="23">
        <v>-5.119525554123488E-4</v>
      </c>
      <c r="H222" s="23">
        <v>-1.2292015493465367E-2</v>
      </c>
      <c r="I222" s="23">
        <v>-9.440377708809371E-4</v>
      </c>
      <c r="J222" s="23">
        <v>-3.4576866723921547E-3</v>
      </c>
      <c r="K222" s="23">
        <v>-4.1841106214539196E-4</v>
      </c>
      <c r="L222" s="13"/>
    </row>
    <row r="223" spans="1:12">
      <c r="A223" s="23">
        <v>2.481691945673014E-6</v>
      </c>
      <c r="B223" s="23">
        <v>-7.6626937076361453E-7</v>
      </c>
      <c r="C223" s="23">
        <v>1.9558436002711952E-3</v>
      </c>
      <c r="D223" s="23">
        <v>5.4850243980661851E-4</v>
      </c>
      <c r="E223" s="23">
        <v>1.4502107869480023E-6</v>
      </c>
      <c r="F223" s="23">
        <v>1.1276135396282947E-4</v>
      </c>
      <c r="G223" s="23">
        <v>5.2873708535298063E-3</v>
      </c>
      <c r="H223" s="23">
        <v>3.2328582036287609E-3</v>
      </c>
      <c r="I223" s="23">
        <v>-8.0095512307792676E-4</v>
      </c>
      <c r="J223" s="23">
        <v>-5.6649100823104419E-3</v>
      </c>
      <c r="K223" s="23">
        <v>2.5333539789546802E-3</v>
      </c>
      <c r="L223" s="13"/>
    </row>
    <row r="224" spans="1:12">
      <c r="A224" s="23">
        <v>-2.0416961285407722E-5</v>
      </c>
      <c r="B224" s="23">
        <v>-3.9544982479715655E-6</v>
      </c>
      <c r="C224" s="23">
        <v>-4.6619485790817339E-4</v>
      </c>
      <c r="D224" s="23">
        <v>-2.2402370482569697E-4</v>
      </c>
      <c r="E224" s="23">
        <v>-3.4417419407547259E-6</v>
      </c>
      <c r="F224" s="23">
        <v>-7.1789872036040356E-5</v>
      </c>
      <c r="G224" s="23">
        <v>-6.7415279747813119E-4</v>
      </c>
      <c r="H224" s="23">
        <v>-1.0074176393880493E-2</v>
      </c>
      <c r="I224" s="23">
        <v>8.6157293300737412E-5</v>
      </c>
      <c r="J224" s="23">
        <v>-6.9865740999429621E-4</v>
      </c>
      <c r="K224" s="23">
        <v>-5.9136604502234931E-4</v>
      </c>
      <c r="L224" s="13"/>
    </row>
    <row r="225" spans="1:12">
      <c r="A225" s="23">
        <v>1.5690209979788957E-4</v>
      </c>
      <c r="B225" s="23">
        <v>3.7515756287216178E-5</v>
      </c>
      <c r="C225" s="23">
        <v>-2.3366270346954242E-4</v>
      </c>
      <c r="D225" s="23">
        <v>-1.3511595703919257E-4</v>
      </c>
      <c r="E225" s="23">
        <v>1.7079978887786791E-5</v>
      </c>
      <c r="F225" s="23">
        <v>2.6032110920857902E-4</v>
      </c>
      <c r="G225" s="23">
        <v>-5.225886368592853E-4</v>
      </c>
      <c r="H225" s="23">
        <v>-3.4206590951258659E-3</v>
      </c>
      <c r="I225" s="23">
        <v>-6.6741131846178377E-4</v>
      </c>
      <c r="J225" s="23">
        <v>-8.9757451971878722E-3</v>
      </c>
      <c r="K225" s="23">
        <v>-2.9285855605693401E-4</v>
      </c>
      <c r="L225" s="13"/>
    </row>
    <row r="226" spans="1:12">
      <c r="A226" s="23">
        <v>1.5720669393550451E-6</v>
      </c>
      <c r="B226" s="23">
        <v>-1.3408253260953756E-6</v>
      </c>
      <c r="C226" s="23">
        <v>-5.9778039309681211E-5</v>
      </c>
      <c r="D226" s="23">
        <v>-1.1419648697177978E-4</v>
      </c>
      <c r="E226" s="23">
        <v>-9.4360514833104111E-7</v>
      </c>
      <c r="F226" s="23">
        <v>3.2618807994495752E-5</v>
      </c>
      <c r="G226" s="23">
        <v>9.6963107424768787E-5</v>
      </c>
      <c r="H226" s="23">
        <v>0.12521400868079691</v>
      </c>
      <c r="I226" s="23">
        <v>1.7936102237499944E-3</v>
      </c>
      <c r="J226" s="23">
        <v>-1.250463262473868E-3</v>
      </c>
      <c r="K226" s="23">
        <v>-2.7236018771596129E-4</v>
      </c>
      <c r="L226" s="13"/>
    </row>
    <row r="227" spans="1:12">
      <c r="A227" s="23">
        <v>-2.0243515839287771E-5</v>
      </c>
      <c r="B227" s="23">
        <v>-4.0675201182217947E-6</v>
      </c>
      <c r="C227" s="23">
        <v>-4.9603305471667032E-4</v>
      </c>
      <c r="D227" s="23">
        <v>-2.3099686151483456E-4</v>
      </c>
      <c r="E227" s="23">
        <v>-3.450365798278683E-6</v>
      </c>
      <c r="F227" s="23">
        <v>-6.6036395340678572E-5</v>
      </c>
      <c r="G227" s="23">
        <v>-7.060610418189409E-4</v>
      </c>
      <c r="H227" s="23">
        <v>3.2328582036287609E-3</v>
      </c>
      <c r="I227" s="23">
        <v>-7.3418322076985532E-4</v>
      </c>
      <c r="J227" s="23">
        <v>-4.5612983773512979E-3</v>
      </c>
      <c r="K227" s="23">
        <v>-5.5036930834040387E-4</v>
      </c>
      <c r="L227" s="13"/>
    </row>
    <row r="228" spans="1:12">
      <c r="A228" s="23">
        <v>-2.1557846886552294E-5</v>
      </c>
      <c r="B228" s="23">
        <v>-4.1756499970731331E-6</v>
      </c>
      <c r="C228" s="23">
        <v>-5.1661112148115092E-4</v>
      </c>
      <c r="D228" s="23">
        <v>-2.3373631592842433E-4</v>
      </c>
      <c r="E228" s="23">
        <v>-3.6745860939015664E-6</v>
      </c>
      <c r="F228" s="23">
        <v>-7.8051008439816434E-5</v>
      </c>
      <c r="G228" s="23">
        <v>-7.6190046941535775E-4</v>
      </c>
      <c r="H228" s="23">
        <v>-1.2292015493465367E-2</v>
      </c>
      <c r="I228" s="23">
        <v>-6.2925594571431437E-4</v>
      </c>
      <c r="J228" s="23">
        <v>-4.0094925248717267E-3</v>
      </c>
      <c r="K228" s="23">
        <v>-5.7983571283055219E-4</v>
      </c>
      <c r="L228" s="13"/>
    </row>
    <row r="229" spans="1:12">
      <c r="A229" s="23">
        <v>-2.1266843971395485E-5</v>
      </c>
      <c r="B229" s="23">
        <v>-4.174806550280221E-6</v>
      </c>
      <c r="C229" s="23">
        <v>-5.8657654848038503E-4</v>
      </c>
      <c r="D229" s="23">
        <v>-2.5141824896159466E-4</v>
      </c>
      <c r="E229" s="23">
        <v>-3.6514964108535521E-6</v>
      </c>
      <c r="F229" s="23">
        <v>-7.4869674267086966E-5</v>
      </c>
      <c r="G229" s="23">
        <v>-9.2410071148114014E-4</v>
      </c>
      <c r="H229" s="23">
        <v>-1.6727693692635118E-2</v>
      </c>
      <c r="I229" s="23">
        <v>-8.1049396626479411E-4</v>
      </c>
      <c r="J229" s="23">
        <v>-4.0094925248717267E-3</v>
      </c>
      <c r="K229" s="23">
        <v>-6.4901770598133513E-4</v>
      </c>
      <c r="L229" s="13"/>
    </row>
    <row r="230" spans="1:12">
      <c r="A230" s="23">
        <v>-6.1366195548650309E-6</v>
      </c>
      <c r="B230" s="23">
        <v>-1.5584345986667118E-6</v>
      </c>
      <c r="C230" s="23">
        <v>-8.1396418622789576E-4</v>
      </c>
      <c r="D230" s="23">
        <v>-3.1666707226709652E-4</v>
      </c>
      <c r="E230" s="23">
        <v>8.7352508865242335E-7</v>
      </c>
      <c r="F230" s="23">
        <v>6.3484518266083739E-5</v>
      </c>
      <c r="G230" s="23">
        <v>-1.2963635621239195E-3</v>
      </c>
      <c r="H230" s="23">
        <v>-3.4206590951258659E-3</v>
      </c>
      <c r="I230" s="23">
        <v>-1.5736014212141827E-3</v>
      </c>
      <c r="J230" s="23">
        <v>-1.4493803721983589E-2</v>
      </c>
      <c r="K230" s="23">
        <v>-8.6809401762548107E-4</v>
      </c>
      <c r="L230" s="13"/>
    </row>
    <row r="231" spans="1:12">
      <c r="A231" s="23">
        <v>-1.8146753112859908E-5</v>
      </c>
      <c r="B231" s="23">
        <v>-3.900180274508023E-6</v>
      </c>
      <c r="C231" s="23">
        <v>-6.2361706865645013E-4</v>
      </c>
      <c r="D231" s="23">
        <v>-2.4942591847898395E-4</v>
      </c>
      <c r="E231" s="23">
        <v>-3.7978237998084361E-6</v>
      </c>
      <c r="F231" s="23">
        <v>-7.669724921737837E-5</v>
      </c>
      <c r="G231" s="23">
        <v>-1.0410976073974422E-3</v>
      </c>
      <c r="H231" s="23">
        <v>-1.4509854593050243E-2</v>
      </c>
      <c r="I231" s="23">
        <v>-1.2969749687950294E-3</v>
      </c>
      <c r="J231" s="23">
        <v>-9.5275510496674442E-3</v>
      </c>
      <c r="K231" s="23">
        <v>-6.5926689015182143E-4</v>
      </c>
      <c r="L231" s="13"/>
    </row>
    <row r="232" spans="1:12">
      <c r="A232" s="23">
        <v>-2.0875628131813818E-5</v>
      </c>
      <c r="B232" s="23">
        <v>-4.1385383381849981E-6</v>
      </c>
      <c r="C232" s="23">
        <v>-5.7011409506880053E-4</v>
      </c>
      <c r="D232" s="23">
        <v>-2.1107355668872714E-4</v>
      </c>
      <c r="E232" s="23">
        <v>-3.5877911407572244E-6</v>
      </c>
      <c r="F232" s="23">
        <v>-7.118068038594323E-5</v>
      </c>
      <c r="G232" s="23">
        <v>-8.895334467785964E-4</v>
      </c>
      <c r="H232" s="23">
        <v>-1.4509854593050243E-2</v>
      </c>
      <c r="I232" s="23">
        <v>-7.7233859351732471E-4</v>
      </c>
      <c r="J232" s="23">
        <v>-3.4576866723921547E-3</v>
      </c>
      <c r="K232" s="23">
        <v>-6.2083244951249763E-4</v>
      </c>
      <c r="L232" s="13"/>
    </row>
    <row r="233" spans="1:12">
      <c r="A233" s="23">
        <v>-5.8822329005557685E-6</v>
      </c>
      <c r="B233" s="23">
        <v>-1.776718628672378E-6</v>
      </c>
      <c r="C233" s="23">
        <v>-8.2116650959546404E-4</v>
      </c>
      <c r="D233" s="23">
        <v>-3.2239502240460238E-4</v>
      </c>
      <c r="E233" s="23">
        <v>5.419238574086558E-7</v>
      </c>
      <c r="F233" s="23">
        <v>6.6530476516569396E-5</v>
      </c>
      <c r="G233" s="23">
        <v>-1.3043406232091219E-3</v>
      </c>
      <c r="H233" s="23">
        <v>-1.0074176393880493E-2</v>
      </c>
      <c r="I233" s="23">
        <v>-1.5831402644010501E-3</v>
      </c>
      <c r="J233" s="23">
        <v>-1.4493803721983589E-2</v>
      </c>
      <c r="K233" s="23">
        <v>-8.7706205377465667E-4</v>
      </c>
      <c r="L233" s="13"/>
    </row>
    <row r="234" spans="1:12">
      <c r="A234" s="23">
        <v>-6.0132805709575099E-6</v>
      </c>
      <c r="B234" s="23">
        <v>-1.6982780769315473E-6</v>
      </c>
      <c r="C234" s="23">
        <v>-1.3477389089599822E-5</v>
      </c>
      <c r="D234" s="23">
        <v>-1.3583797599937274E-5</v>
      </c>
      <c r="E234" s="23">
        <v>-6.8572398946948701E-7</v>
      </c>
      <c r="F234" s="23">
        <v>2.3954748970892106E-5</v>
      </c>
      <c r="G234" s="23">
        <v>2.884125734696267E-4</v>
      </c>
      <c r="H234" s="23">
        <v>9.8863755023833877E-3</v>
      </c>
      <c r="I234" s="23">
        <v>5.5356060945723786E-4</v>
      </c>
      <c r="J234" s="23">
        <v>9.7856537871175656E-3</v>
      </c>
      <c r="K234" s="23">
        <v>-2.6379767624288579E-5</v>
      </c>
      <c r="L234" s="13"/>
    </row>
    <row r="235" spans="1:12">
      <c r="A235" s="23">
        <v>-2.0070070393167819E-5</v>
      </c>
      <c r="B235" s="23">
        <v>-3.9634387839764348E-6</v>
      </c>
      <c r="C235" s="23">
        <v>-5.1661112148115092E-4</v>
      </c>
      <c r="D235" s="23">
        <v>-2.2277849827406526E-4</v>
      </c>
      <c r="E235" s="23">
        <v>-3.4971015422794826E-6</v>
      </c>
      <c r="F235" s="23">
        <v>-7.0469956794163245E-5</v>
      </c>
      <c r="G235" s="23">
        <v>-8.0976283592657222E-4</v>
      </c>
      <c r="H235" s="23">
        <v>-7.8563372942956171E-3</v>
      </c>
      <c r="I235" s="23">
        <v>-6.3879478890118172E-4</v>
      </c>
      <c r="J235" s="23">
        <v>-2.3540749674330111E-3</v>
      </c>
      <c r="K235" s="23">
        <v>-5.7599226876661974E-4</v>
      </c>
      <c r="L235" s="13"/>
    </row>
    <row r="236" spans="1:12">
      <c r="A236" s="23">
        <v>-2.0474776434114374E-5</v>
      </c>
      <c r="B236" s="23">
        <v>-3.9887421877637995E-6</v>
      </c>
      <c r="C236" s="23">
        <v>-4.8883073134910204E-4</v>
      </c>
      <c r="D236" s="23">
        <v>-2.1505821765394862E-4</v>
      </c>
      <c r="E236" s="23">
        <v>-3.3888860398014411E-6</v>
      </c>
      <c r="F236" s="23">
        <v>-6.9793077182944214E-5</v>
      </c>
      <c r="G236" s="23">
        <v>-7.166971232658774E-4</v>
      </c>
      <c r="H236" s="23">
        <v>-1.2292015493465367E-2</v>
      </c>
      <c r="I236" s="23">
        <v>-7.4372206395672267E-4</v>
      </c>
      <c r="J236" s="23">
        <v>-1.250463262473868E-3</v>
      </c>
      <c r="K236" s="23">
        <v>-5.2346519989287718E-4</v>
      </c>
      <c r="L236" s="13"/>
    </row>
    <row r="237" spans="1:12">
      <c r="A237" s="23">
        <v>-1.9102630238143199E-5</v>
      </c>
      <c r="B237" s="23">
        <v>-3.8143173909895655E-6</v>
      </c>
      <c r="C237" s="23">
        <v>-4.5179021117303694E-4</v>
      </c>
      <c r="D237" s="23">
        <v>-1.7471352538108109E-4</v>
      </c>
      <c r="E237" s="23">
        <v>-3.3324136824671416E-6</v>
      </c>
      <c r="F237" s="23">
        <v>-6.4411884273752885E-5</v>
      </c>
      <c r="G237" s="23">
        <v>-6.8744789928680192E-4</v>
      </c>
      <c r="H237" s="23">
        <v>5.4506973032136365E-3</v>
      </c>
      <c r="I237" s="23">
        <v>-3.2401296373455894E-4</v>
      </c>
      <c r="J237" s="23">
        <v>2.0603718524035623E-3</v>
      </c>
      <c r="K237" s="23">
        <v>-5.0937257165845843E-4</v>
      </c>
      <c r="L237" s="13"/>
    </row>
    <row r="238" spans="1:12">
      <c r="A238" s="23">
        <v>1.1485437770922063E-5</v>
      </c>
      <c r="B238" s="23">
        <v>9.0240576433379576E-7</v>
      </c>
      <c r="C238" s="23">
        <v>9.249965474747535E-5</v>
      </c>
      <c r="D238" s="23">
        <v>-1.2839184166038131E-4</v>
      </c>
      <c r="E238" s="23">
        <v>2.7293235900175015E-6</v>
      </c>
      <c r="F238" s="23">
        <v>1.3807665142242137E-4</v>
      </c>
      <c r="G238" s="23">
        <v>3.8147828613032157E-4</v>
      </c>
      <c r="H238" s="23">
        <v>-3.4206590951258659E-3</v>
      </c>
      <c r="I238" s="23">
        <v>3.3961358791437099E-3</v>
      </c>
      <c r="J238" s="23">
        <v>3.075427618134129E-2</v>
      </c>
      <c r="K238" s="23">
        <v>-2.7107903969465048E-4</v>
      </c>
      <c r="L238" s="13"/>
    </row>
    <row r="239" spans="1:12">
      <c r="A239" s="23">
        <v>-1.7568601625793406E-5</v>
      </c>
      <c r="B239" s="23">
        <v>-3.5951899141909872E-6</v>
      </c>
      <c r="C239" s="23">
        <v>-4.0137394760005946E-4</v>
      </c>
      <c r="D239" s="23">
        <v>-1.7521160800173377E-4</v>
      </c>
      <c r="E239" s="23">
        <v>-2.64306145845535E-6</v>
      </c>
      <c r="F239" s="23">
        <v>-4.1059537686696187E-5</v>
      </c>
      <c r="G239" s="23">
        <v>-4.9333941288020981E-4</v>
      </c>
      <c r="H239" s="23">
        <v>-7.8563372942956171E-3</v>
      </c>
      <c r="I239" s="23">
        <v>-5.8156172977997752E-4</v>
      </c>
      <c r="J239" s="23">
        <v>-2.9058808199125831E-3</v>
      </c>
      <c r="K239" s="23">
        <v>-4.4019057850767544E-4</v>
      </c>
      <c r="L239" s="13"/>
    </row>
    <row r="240" spans="1:12">
      <c r="A240" s="23">
        <v>6.4593741766905731E-6</v>
      </c>
      <c r="B240" s="23">
        <v>6.412746372481921E-7</v>
      </c>
      <c r="C240" s="23">
        <v>1.6945021523622915E-3</v>
      </c>
      <c r="D240" s="23">
        <v>1.1437111714865777E-3</v>
      </c>
      <c r="E240" s="23">
        <v>1.7937741431443554E-6</v>
      </c>
      <c r="F240" s="23">
        <v>8.7446056503237571E-5</v>
      </c>
      <c r="G240" s="23">
        <v>3.4340336614011122E-3</v>
      </c>
      <c r="H240" s="23">
        <v>3.2328582036287609E-3</v>
      </c>
      <c r="I240" s="23">
        <v>2.9096548766134748E-3</v>
      </c>
      <c r="J240" s="23">
        <v>2.8547052771423005E-2</v>
      </c>
      <c r="K240" s="23">
        <v>2.1067316878581855E-3</v>
      </c>
      <c r="L240" s="13"/>
    </row>
    <row r="241" spans="1:12">
      <c r="A241" s="23">
        <v>1.515477254217082E-5</v>
      </c>
      <c r="B241" s="23">
        <v>1.7883622756087248E-6</v>
      </c>
      <c r="C241" s="23">
        <v>3.0310475887153077E-3</v>
      </c>
      <c r="D241" s="23">
        <v>1.4699552880140868E-3</v>
      </c>
      <c r="E241" s="23">
        <v>2.1634872608649656E-6</v>
      </c>
      <c r="F241" s="23">
        <v>1.0639868561737054E-4</v>
      </c>
      <c r="G241" s="23">
        <v>4.2663070346238971E-3</v>
      </c>
      <c r="H241" s="23">
        <v>2.3193410099892637E-2</v>
      </c>
      <c r="I241" s="23">
        <v>1.2975903780328918E-3</v>
      </c>
      <c r="J241" s="23">
        <v>2.6891635213984289E-2</v>
      </c>
      <c r="K241" s="23">
        <v>3.8670290691392179E-3</v>
      </c>
      <c r="L241" s="13"/>
    </row>
    <row r="242" spans="1:12">
      <c r="A242" s="23">
        <v>3.2081960941098529E-4</v>
      </c>
      <c r="B242" s="23">
        <v>4.880546029970397E-5</v>
      </c>
      <c r="C242" s="23">
        <v>7.352441609256237E-3</v>
      </c>
      <c r="D242" s="23">
        <v>1.1997454663100048E-3</v>
      </c>
      <c r="E242" s="23">
        <v>2.5555005322217478E-5</v>
      </c>
      <c r="F242" s="23">
        <v>7.5850450306578869E-4</v>
      </c>
      <c r="G242" s="23">
        <v>7.1859113918079807E-3</v>
      </c>
      <c r="H242" s="23">
        <v>0.8083084513529385</v>
      </c>
      <c r="I242" s="23">
        <v>4.7627751736647642E-2</v>
      </c>
      <c r="J242" s="23">
        <v>0.42088101388439852</v>
      </c>
      <c r="K242" s="23">
        <v>4.1078848971456477E-3</v>
      </c>
      <c r="L242" s="13"/>
    </row>
    <row r="243" spans="1:12">
      <c r="A243" s="23">
        <v>5.869343386152581E-5</v>
      </c>
      <c r="B243" s="23">
        <v>6.2436169251293183E-6</v>
      </c>
      <c r="C243" s="23">
        <v>1.2954017492354045E-4</v>
      </c>
      <c r="D243" s="23">
        <v>3.6473505775657637E-5</v>
      </c>
      <c r="E243" s="23">
        <v>1.6730401378089568E-6</v>
      </c>
      <c r="F243" s="23">
        <v>1.2602819434272256E-4</v>
      </c>
      <c r="G243" s="23">
        <v>-1.4500774549303777E-4</v>
      </c>
      <c r="H243" s="23">
        <v>-7.8563372942956171E-3</v>
      </c>
      <c r="I243" s="23">
        <v>-2.3816337505275272E-4</v>
      </c>
      <c r="J243" s="23">
        <v>1.5085659999239907E-3</v>
      </c>
      <c r="K243" s="23">
        <v>1.6194899150839834E-4</v>
      </c>
      <c r="L243" s="13"/>
    </row>
    <row r="244" spans="1:12">
      <c r="A244" s="23">
        <v>-2.1444143760762548E-5</v>
      </c>
      <c r="B244" s="23">
        <v>-4.1537203804574168E-6</v>
      </c>
      <c r="C244" s="23">
        <v>-3.8696930086492301E-4</v>
      </c>
      <c r="D244" s="23">
        <v>-1.7297023620879668E-4</v>
      </c>
      <c r="E244" s="23">
        <v>-3.6303540504722382E-6</v>
      </c>
      <c r="F244" s="23">
        <v>-7.7712568634206918E-5</v>
      </c>
      <c r="G244" s="23">
        <v>-7.7253655086229436E-4</v>
      </c>
      <c r="H244" s="23">
        <v>-1.6727693692635118E-2</v>
      </c>
      <c r="I244" s="23">
        <v>-1.0108096731890085E-3</v>
      </c>
      <c r="J244" s="23">
        <v>-6.768521787269585E-3</v>
      </c>
      <c r="K244" s="23">
        <v>-3.8510121359131125E-4</v>
      </c>
      <c r="L244" s="13"/>
    </row>
    <row r="245" spans="1:12">
      <c r="A245" s="23">
        <v>-2.0328311390724193E-5</v>
      </c>
      <c r="B245" s="23">
        <v>-3.9318938739215199E-6</v>
      </c>
      <c r="C245" s="23">
        <v>-3.9622943090893929E-4</v>
      </c>
      <c r="D245" s="23">
        <v>-1.8865983875935628E-4</v>
      </c>
      <c r="E245" s="23">
        <v>-3.4826357167554258E-6</v>
      </c>
      <c r="F245" s="23">
        <v>-7.398973077250223E-5</v>
      </c>
      <c r="G245" s="23">
        <v>-7.9646773411790159E-4</v>
      </c>
      <c r="H245" s="23">
        <v>-1.6727693692635118E-2</v>
      </c>
      <c r="I245" s="23">
        <v>-7.9141627989105941E-4</v>
      </c>
      <c r="J245" s="23">
        <v>-4.5612983773512979E-3</v>
      </c>
      <c r="K245" s="23">
        <v>-4.1200532203883794E-4</v>
      </c>
      <c r="L245" s="13"/>
    </row>
    <row r="246" spans="1:12">
      <c r="A246" s="23">
        <v>-2.0432378658396163E-5</v>
      </c>
      <c r="B246" s="23">
        <v>-4.0747737606408398E-6</v>
      </c>
      <c r="C246" s="23">
        <v>-3.6536233076221839E-4</v>
      </c>
      <c r="D246" s="23">
        <v>-1.7272119489847033E-4</v>
      </c>
      <c r="E246" s="23">
        <v>-3.4617715453264974E-6</v>
      </c>
      <c r="F246" s="23">
        <v>-6.8270098057701385E-5</v>
      </c>
      <c r="G246" s="23">
        <v>-6.8744789928680192E-4</v>
      </c>
      <c r="H246" s="23">
        <v>-1.4509854593050243E-2</v>
      </c>
      <c r="I246" s="23">
        <v>-7.7233859351732471E-4</v>
      </c>
      <c r="J246" s="23">
        <v>-4.5612983773512979E-3</v>
      </c>
      <c r="K246" s="23">
        <v>-3.7357088139951407E-4</v>
      </c>
      <c r="L246" s="13"/>
    </row>
    <row r="247" spans="1:12">
      <c r="A247" s="23">
        <v>-2.1981824643734397E-5</v>
      </c>
      <c r="B247" s="23">
        <v>-4.2952507523080772E-6</v>
      </c>
      <c r="C247" s="23">
        <v>-4.6002143787882919E-4</v>
      </c>
      <c r="D247" s="23">
        <v>-2.0833410227513738E-4</v>
      </c>
      <c r="E247" s="23">
        <v>-3.7688921487603221E-6</v>
      </c>
      <c r="F247" s="23">
        <v>-7.9303235720571652E-5</v>
      </c>
      <c r="G247" s="23">
        <v>-8.6826128388472329E-4</v>
      </c>
      <c r="H247" s="23">
        <v>-1.4509854593050243E-2</v>
      </c>
      <c r="I247" s="23">
        <v>-1.2015865369263557E-3</v>
      </c>
      <c r="J247" s="23">
        <v>-7.320327639749157E-3</v>
      </c>
      <c r="K247" s="23">
        <v>-4.6068894684864816E-4</v>
      </c>
      <c r="L247" s="13"/>
    </row>
    <row r="248" spans="1:12">
      <c r="A248" s="23">
        <v>-1.5726225553674806E-5</v>
      </c>
      <c r="B248" s="23">
        <v>-3.4992056691575837E-6</v>
      </c>
      <c r="C248" s="23">
        <v>-3.1288826051279281E-4</v>
      </c>
      <c r="D248" s="23">
        <v>-1.5678255103758441E-4</v>
      </c>
      <c r="E248" s="23">
        <v>-2.8483649053160045E-6</v>
      </c>
      <c r="F248" s="23">
        <v>-4.0958005745013328E-5</v>
      </c>
      <c r="G248" s="23">
        <v>-6.1299532915824609E-4</v>
      </c>
      <c r="H248" s="23">
        <v>-7.8563372942956171E-3</v>
      </c>
      <c r="I248" s="23">
        <v>-1.0298873595627432E-3</v>
      </c>
      <c r="J248" s="23">
        <v>-9.5275510496674442E-3</v>
      </c>
      <c r="K248" s="23">
        <v>-2.9926429616348798E-4</v>
      </c>
      <c r="L248" s="13"/>
    </row>
    <row r="249" spans="1:12">
      <c r="A249" s="23">
        <v>2.4929387016841878E-5</v>
      </c>
      <c r="B249" s="23">
        <v>2.3030335086437228E-6</v>
      </c>
      <c r="C249" s="23">
        <v>-5.0517909265664929E-5</v>
      </c>
      <c r="D249" s="23">
        <v>-8.1572075319028871E-5</v>
      </c>
      <c r="E249" s="23">
        <v>9.4029043722499393E-7</v>
      </c>
      <c r="F249" s="23">
        <v>6.0506247976719982E-5</v>
      </c>
      <c r="G249" s="23">
        <v>-1.3437166404610122E-4</v>
      </c>
      <c r="H249" s="23">
        <v>-3.4206590951258659E-3</v>
      </c>
      <c r="I249" s="23">
        <v>1.4339035242194156E-4</v>
      </c>
      <c r="J249" s="23">
        <v>3.7157894098422775E-3</v>
      </c>
      <c r="K249" s="23">
        <v>-8.1469132540652772E-5</v>
      </c>
      <c r="L249" s="13"/>
    </row>
    <row r="250" spans="1:12">
      <c r="A250" s="23">
        <v>-1.6797732976371396E-5</v>
      </c>
      <c r="B250" s="23">
        <v>-3.4565272614362287E-6</v>
      </c>
      <c r="C250" s="23">
        <v>-1.7501521319077267E-4</v>
      </c>
      <c r="D250" s="23">
        <v>-9.7510719179914806E-5</v>
      </c>
      <c r="E250" s="23">
        <v>-3.0664650439864018E-6</v>
      </c>
      <c r="F250" s="23">
        <v>-5.463097389163783E-5</v>
      </c>
      <c r="G250" s="23">
        <v>-2.5934562104760572E-4</v>
      </c>
      <c r="H250" s="23">
        <v>-3.4206590951258659E-3</v>
      </c>
      <c r="I250" s="23">
        <v>4.4863333440169697E-4</v>
      </c>
      <c r="J250" s="23">
        <v>8.1302362296788513E-3</v>
      </c>
      <c r="K250" s="23">
        <v>-2.0189704654386754E-4</v>
      </c>
      <c r="L250" s="13"/>
    </row>
    <row r="251" spans="1:12">
      <c r="A251" s="23">
        <v>3.0213000002684194E-6</v>
      </c>
      <c r="B251" s="23">
        <v>-3.8773045010463873E-7</v>
      </c>
      <c r="C251" s="23">
        <v>1.5339932315993426E-3</v>
      </c>
      <c r="D251" s="23">
        <v>4.1675958664398312E-4</v>
      </c>
      <c r="E251" s="23">
        <v>6.0868920598122637E-7</v>
      </c>
      <c r="F251" s="23">
        <v>7.1200945833980726E-5</v>
      </c>
      <c r="G251" s="23">
        <v>3.2585383175266591E-3</v>
      </c>
      <c r="H251" s="23">
        <v>7.6685364027985117E-3</v>
      </c>
      <c r="I251" s="23">
        <v>5.6309945264410521E-4</v>
      </c>
      <c r="J251" s="23">
        <v>1.3096488901994996E-2</v>
      </c>
      <c r="K251" s="23">
        <v>1.9517127772795792E-3</v>
      </c>
      <c r="L251" s="13"/>
    </row>
    <row r="252" spans="1:12">
      <c r="A252" s="23">
        <v>7.7564298399376556E-5</v>
      </c>
      <c r="B252" s="23">
        <v>8.8055022139207012E-6</v>
      </c>
      <c r="C252" s="23">
        <v>7.1395727103478997E-4</v>
      </c>
      <c r="D252" s="23">
        <v>-1.3807733939464756E-6</v>
      </c>
      <c r="E252" s="23">
        <v>7.020944558471866E-6</v>
      </c>
      <c r="F252" s="23">
        <v>2.9768486374786977E-4</v>
      </c>
      <c r="G252" s="23">
        <v>9.664627657118319E-4</v>
      </c>
      <c r="H252" s="23">
        <v>5.4506973032136365E-3</v>
      </c>
      <c r="I252" s="23">
        <v>5.4946813802545288E-3</v>
      </c>
      <c r="J252" s="23">
        <v>1.6959129869352E-2</v>
      </c>
      <c r="K252" s="23">
        <v>2.0422687621165456E-4</v>
      </c>
      <c r="L252" s="13"/>
    </row>
    <row r="253" spans="1:12">
      <c r="A253" s="23">
        <v>-1.9815683738858557E-5</v>
      </c>
      <c r="B253" s="23">
        <v>-3.9539921798958189E-6</v>
      </c>
      <c r="C253" s="23">
        <v>-3.3346632727727341E-4</v>
      </c>
      <c r="D253" s="23">
        <v>-1.5927296414084782E-4</v>
      </c>
      <c r="E253" s="23">
        <v>-3.3744202142773839E-6</v>
      </c>
      <c r="F253" s="23">
        <v>-6.397191252646051E-5</v>
      </c>
      <c r="G253" s="23">
        <v>-5.7045100337049987E-4</v>
      </c>
      <c r="H253" s="23">
        <v>4.9807479294911146E-2</v>
      </c>
      <c r="I253" s="23">
        <v>-1.2588195960475598E-3</v>
      </c>
      <c r="J253" s="23">
        <v>-1.0631162754626586E-2</v>
      </c>
      <c r="K253" s="23">
        <v>-2.9413970407824477E-4</v>
      </c>
      <c r="L253" s="13"/>
    </row>
    <row r="254" spans="1:12">
      <c r="A254" s="23">
        <v>3.448815826967477E-5</v>
      </c>
      <c r="B254" s="23">
        <v>3.496510720614424E-6</v>
      </c>
      <c r="C254" s="23">
        <v>-6.4922556000801361E-5</v>
      </c>
      <c r="D254" s="23">
        <v>-7.9330703526091781E-5</v>
      </c>
      <c r="E254" s="23">
        <v>1.980717119147553E-6</v>
      </c>
      <c r="F254" s="23">
        <v>1.0761706891756481E-4</v>
      </c>
      <c r="G254" s="23">
        <v>-8.1191256811418447E-5</v>
      </c>
      <c r="H254" s="23">
        <v>-1.2292015493465367E-2</v>
      </c>
      <c r="I254" s="23">
        <v>-5.0525098428503873E-4</v>
      </c>
      <c r="J254" s="23">
        <v>2.6121777048831339E-3</v>
      </c>
      <c r="K254" s="23">
        <v>-4.3034691901328916E-5</v>
      </c>
      <c r="L254" s="13"/>
    </row>
    <row r="255" spans="1:12">
      <c r="A255" s="23">
        <v>5.0738069399490692E-5</v>
      </c>
      <c r="B255" s="23">
        <v>5.9880525468769348E-6</v>
      </c>
      <c r="C255" s="23">
        <v>4.9480085999307143E-4</v>
      </c>
      <c r="D255" s="23">
        <v>2.0582159679757075E-4</v>
      </c>
      <c r="E255" s="23">
        <v>3.0269857690702122E-6</v>
      </c>
      <c r="F255" s="23">
        <v>1.39024282878128E-4</v>
      </c>
      <c r="G255" s="23">
        <v>7.8033134039044228E-4</v>
      </c>
      <c r="H255" s="23">
        <v>-7.8563372942956171E-3</v>
      </c>
      <c r="I255" s="23">
        <v>-7.1510553439612062E-4</v>
      </c>
      <c r="J255" s="23">
        <v>-9.5275510496674442E-3</v>
      </c>
      <c r="K255" s="23">
        <v>6.7440820003271645E-4</v>
      </c>
      <c r="L255" s="13"/>
    </row>
    <row r="256" spans="1:12">
      <c r="A256" s="23">
        <v>-1.8863660956822377E-5</v>
      </c>
      <c r="B256" s="23">
        <v>-3.7174896991632499E-6</v>
      </c>
      <c r="C256" s="23">
        <v>-2.4806735020467888E-4</v>
      </c>
      <c r="D256" s="23">
        <v>-1.4607377469355167E-4</v>
      </c>
      <c r="E256" s="23">
        <v>-3.4734554813266973E-6</v>
      </c>
      <c r="F256" s="23">
        <v>-7.2872879413990823E-5</v>
      </c>
      <c r="G256" s="23">
        <v>-5.4917884047662676E-4</v>
      </c>
      <c r="H256" s="23">
        <v>5.4506973032136365E-3</v>
      </c>
      <c r="I256" s="23">
        <v>-1.1415841362347709E-4</v>
      </c>
      <c r="J256" s="23">
        <v>-6.9865740999429621E-4</v>
      </c>
      <c r="K256" s="23">
        <v>-2.6467329958809651E-4</v>
      </c>
      <c r="L256" s="13"/>
    </row>
    <row r="257" spans="1:12">
      <c r="A257" s="23">
        <v>-1.8004142412716838E-5</v>
      </c>
      <c r="B257" s="23">
        <v>-3.618637735033945E-6</v>
      </c>
      <c r="C257" s="23">
        <v>-2.027956033228215E-4</v>
      </c>
      <c r="D257" s="23">
        <v>-1.0224250407611532E-4</v>
      </c>
      <c r="E257" s="23">
        <v>-3.3048729761809564E-6</v>
      </c>
      <c r="F257" s="23">
        <v>-6.4547260195996697E-5</v>
      </c>
      <c r="G257" s="23">
        <v>-4.1090978166645156E-4</v>
      </c>
      <c r="H257" s="23">
        <v>3.2328582036287609E-3</v>
      </c>
      <c r="I257" s="23">
        <v>-2.5724106142648744E-4</v>
      </c>
      <c r="J257" s="23">
        <v>7.5784303771992793E-3</v>
      </c>
      <c r="K257" s="23">
        <v>-1.9933475050124593E-4</v>
      </c>
      <c r="L257" s="13"/>
    </row>
    <row r="258" spans="1:12">
      <c r="A258" s="23">
        <v>-1.8759593689150407E-5</v>
      </c>
      <c r="B258" s="23">
        <v>-3.688137750769907E-6</v>
      </c>
      <c r="C258" s="23">
        <v>-2.3160489679309435E-4</v>
      </c>
      <c r="D258" s="23">
        <v>-1.0074825621415726E-4</v>
      </c>
      <c r="E258" s="23">
        <v>-3.0472700062717877E-6</v>
      </c>
      <c r="F258" s="23">
        <v>-5.8692251558952041E-5</v>
      </c>
      <c r="G258" s="23">
        <v>-4.0825076130471743E-4</v>
      </c>
      <c r="H258" s="23">
        <v>-1.6727693692635118E-2</v>
      </c>
      <c r="I258" s="23">
        <v>-4.8617329791130398E-4</v>
      </c>
      <c r="J258" s="23">
        <v>-6.768521787269585E-3</v>
      </c>
      <c r="K258" s="23">
        <v>-2.121462307143539E-4</v>
      </c>
      <c r="L258" s="13"/>
    </row>
    <row r="259" spans="1:12">
      <c r="A259" s="23">
        <v>2.7365331949015421E-5</v>
      </c>
      <c r="B259" s="23">
        <v>1.9970310121751922E-6</v>
      </c>
      <c r="C259" s="23">
        <v>3.8996681159825753E-5</v>
      </c>
      <c r="D259" s="23">
        <v>-4.6706291873340868E-5</v>
      </c>
      <c r="E259" s="23">
        <v>3.185381286429298E-7</v>
      </c>
      <c r="F259" s="23">
        <v>7.5939103112513976E-5</v>
      </c>
      <c r="G259" s="23">
        <v>5.973682236049086E-5</v>
      </c>
      <c r="H259" s="23">
        <v>1.2104214601968262E-2</v>
      </c>
      <c r="I259" s="23">
        <v>5.2494407989663581E-4</v>
      </c>
      <c r="J259" s="23">
        <v>8.6820420821584234E-3</v>
      </c>
      <c r="K259" s="23">
        <v>2.9990745313386412E-5</v>
      </c>
      <c r="L259" s="13"/>
    </row>
    <row r="260" spans="1:12">
      <c r="A260" s="23">
        <v>-2.0578843701786344E-5</v>
      </c>
      <c r="B260" s="23">
        <v>-4.1076681855644134E-6</v>
      </c>
      <c r="C260" s="23">
        <v>-4.2503872437921214E-4</v>
      </c>
      <c r="D260" s="23">
        <v>-1.9239545841425143E-4</v>
      </c>
      <c r="E260" s="23">
        <v>-3.6762552276158804E-6</v>
      </c>
      <c r="F260" s="23">
        <v>-7.5072738150452683E-5</v>
      </c>
      <c r="G260" s="23">
        <v>-8.1508087665004057E-4</v>
      </c>
      <c r="H260" s="23">
        <v>-1.2292015493465367E-2</v>
      </c>
      <c r="I260" s="23">
        <v>-1.1252757914314169E-3</v>
      </c>
      <c r="J260" s="23">
        <v>-6.216715934790013E-3</v>
      </c>
      <c r="K260" s="23">
        <v>-4.1712991412408114E-4</v>
      </c>
      <c r="L260" s="13"/>
    </row>
    <row r="261" spans="1:12">
      <c r="A261" s="23">
        <v>-2.0197263720322449E-5</v>
      </c>
      <c r="B261" s="23">
        <v>-4.0305771486922424E-6</v>
      </c>
      <c r="C261" s="23">
        <v>-3.8696930086492301E-4</v>
      </c>
      <c r="D261" s="23">
        <v>-1.5877488152019515E-4</v>
      </c>
      <c r="E261" s="23">
        <v>-3.4172613129447837E-6</v>
      </c>
      <c r="F261" s="23">
        <v>-6.7220934660311871E-5</v>
      </c>
      <c r="G261" s="23">
        <v>-6.7415279747813119E-4</v>
      </c>
      <c r="H261" s="23">
        <v>-1.6727693692635118E-2</v>
      </c>
      <c r="I261" s="23">
        <v>-1.0775815754970801E-3</v>
      </c>
      <c r="J261" s="23">
        <v>-1.0079356902147014E-2</v>
      </c>
      <c r="K261" s="23">
        <v>-3.7228973337820331E-4</v>
      </c>
      <c r="L261" s="13"/>
    </row>
    <row r="262" spans="1:12">
      <c r="A262" s="23">
        <v>4.7346247342033855E-5</v>
      </c>
      <c r="B262" s="23">
        <v>4.3161723139664579E-6</v>
      </c>
      <c r="C262" s="23">
        <v>4.4129788640542183E-4</v>
      </c>
      <c r="D262" s="23">
        <v>-2.4043532633643673E-5</v>
      </c>
      <c r="E262" s="23">
        <v>1.3215153054450342E-7</v>
      </c>
      <c r="F262" s="23">
        <v>1.0138977649434968E-4</v>
      </c>
      <c r="G262" s="23">
        <v>5.6760971145171119E-4</v>
      </c>
      <c r="H262" s="23">
        <v>-1.2028199955409903E-3</v>
      </c>
      <c r="I262" s="23">
        <v>3.338902820022506E-3</v>
      </c>
      <c r="J262" s="23">
        <v>1.8062741574311141E-2</v>
      </c>
      <c r="K262" s="23">
        <v>1.1070307065596651E-4</v>
      </c>
      <c r="L262" s="13"/>
    </row>
    <row r="263" spans="1:12">
      <c r="A263" s="23">
        <v>-2.1931718181521967E-5</v>
      </c>
      <c r="B263" s="23">
        <v>-4.3095893477875837E-6</v>
      </c>
      <c r="C263" s="23">
        <v>-4.0960517430585171E-4</v>
      </c>
      <c r="D263" s="23">
        <v>-1.9239545841425143E-4</v>
      </c>
      <c r="E263" s="23">
        <v>-3.840108520571064E-6</v>
      </c>
      <c r="F263" s="23">
        <v>-8.0995434748619232E-5</v>
      </c>
      <c r="G263" s="23">
        <v>-7.5924144905362362E-4</v>
      </c>
      <c r="H263" s="23">
        <v>-1.0074176393880493E-2</v>
      </c>
      <c r="I263" s="23">
        <v>-1.3065138119818967E-3</v>
      </c>
      <c r="J263" s="23">
        <v>-9.5275510496674442E-3</v>
      </c>
      <c r="K263" s="23">
        <v>-3.8510121359131125E-4</v>
      </c>
      <c r="L263" s="13"/>
    </row>
    <row r="264" spans="1:12">
      <c r="A264" s="23">
        <v>-1.3059020026674659E-5</v>
      </c>
      <c r="B264" s="23">
        <v>-2.8806217912358084E-6</v>
      </c>
      <c r="C264" s="23">
        <v>-1.7295740651432459E-4</v>
      </c>
      <c r="D264" s="23">
        <v>-4.6955333183667214E-5</v>
      </c>
      <c r="E264" s="23">
        <v>-2.2352364542578975E-6</v>
      </c>
      <c r="F264" s="23">
        <v>-3.2497010604775397E-5</v>
      </c>
      <c r="G264" s="23">
        <v>-3.7900153732564189E-4</v>
      </c>
      <c r="H264" s="23">
        <v>-1.2292015493465367E-2</v>
      </c>
      <c r="I264" s="23">
        <v>-9.9173198681527385E-4</v>
      </c>
      <c r="J264" s="23">
        <v>-1.8022691149534396E-3</v>
      </c>
      <c r="K264" s="23">
        <v>-1.327150533930846E-4</v>
      </c>
      <c r="L264" s="13"/>
    </row>
    <row r="265" spans="1:12">
      <c r="A265" s="23">
        <v>-7.3623007074460229E-6</v>
      </c>
      <c r="B265" s="23">
        <v>-2.1648728427705524E-6</v>
      </c>
      <c r="C265" s="23">
        <v>5.6270848031585749E-4</v>
      </c>
      <c r="D265" s="23">
        <v>1.7718184611004135E-4</v>
      </c>
      <c r="E265" s="23">
        <v>-6.7876926565984424E-7</v>
      </c>
      <c r="F265" s="23">
        <v>3.221268022776433E-5</v>
      </c>
      <c r="G265" s="23">
        <v>2.0779332769167015E-3</v>
      </c>
      <c r="H265" s="23">
        <v>1.2104214601968262E-2</v>
      </c>
      <c r="I265" s="23">
        <v>-1.1252757914314169E-3</v>
      </c>
      <c r="J265" s="23">
        <v>-7.8721334922287282E-3</v>
      </c>
      <c r="K265" s="23">
        <v>8.1661563039821467E-4</v>
      </c>
      <c r="L265" s="13"/>
    </row>
    <row r="266" spans="1:12">
      <c r="A266" s="23">
        <v>-1.4647009444483995E-5</v>
      </c>
      <c r="B266" s="23">
        <v>-3.0246825034652047E-6</v>
      </c>
      <c r="C266" s="23">
        <v>-1.7593002442495946E-5</v>
      </c>
      <c r="D266" s="23">
        <v>3.3743741880796303E-3</v>
      </c>
      <c r="E266" s="23">
        <v>-2.6836770455036635E-6</v>
      </c>
      <c r="F266" s="23">
        <v>-4.386858807325518E-5</v>
      </c>
      <c r="G266" s="23">
        <v>-3.284801504526933E-4</v>
      </c>
      <c r="H266" s="23">
        <v>4.0936122896571642E-2</v>
      </c>
      <c r="I266" s="23">
        <v>-1.6185262955781387E-4</v>
      </c>
      <c r="J266" s="23">
        <v>-1.1182968607106158E-2</v>
      </c>
      <c r="K266" s="23">
        <v>7.3549778037953451E-5</v>
      </c>
      <c r="L266" s="13"/>
    </row>
    <row r="267" spans="1:12">
      <c r="A267" s="23">
        <v>-2.0416961285407722E-5</v>
      </c>
      <c r="B267" s="23">
        <v>-4.0083101533593615E-6</v>
      </c>
      <c r="C267" s="23">
        <v>-4.2298091770276409E-4</v>
      </c>
      <c r="D267" s="23">
        <v>-1.7795106241532354E-4</v>
      </c>
      <c r="E267" s="23">
        <v>-3.3062639209428849E-6</v>
      </c>
      <c r="F267" s="23">
        <v>-6.6476367087970933E-5</v>
      </c>
      <c r="G267" s="23">
        <v>-7.2733320471281401E-4</v>
      </c>
      <c r="H267" s="23">
        <v>-1.2292015493465367E-2</v>
      </c>
      <c r="I267" s="23">
        <v>-1.2588195960475598E-3</v>
      </c>
      <c r="J267" s="23">
        <v>-1.2838386164544874E-2</v>
      </c>
      <c r="K267" s="23">
        <v>-3.9791269380441918E-4</v>
      </c>
      <c r="L267" s="13"/>
    </row>
    <row r="268" spans="1:12">
      <c r="A268" s="23">
        <v>7.5251692451110532E-5</v>
      </c>
      <c r="B268" s="23">
        <v>5.9797867683063957E-6</v>
      </c>
      <c r="C268" s="23">
        <v>1.108027249574594E-3</v>
      </c>
      <c r="D268" s="23">
        <v>1.6547690452470322E-4</v>
      </c>
      <c r="E268" s="23">
        <v>1.8886365759078828E-6</v>
      </c>
      <c r="F268" s="23">
        <v>1.7720029295088157E-4</v>
      </c>
      <c r="G268" s="23">
        <v>9.6114472498836365E-4</v>
      </c>
      <c r="H268" s="23">
        <v>-3.4206590951258659E-3</v>
      </c>
      <c r="I268" s="23">
        <v>4.931889632229354E-3</v>
      </c>
      <c r="J268" s="23">
        <v>4.0495429496484721E-4</v>
      </c>
      <c r="K268" s="23">
        <v>7.7946233778020168E-4</v>
      </c>
      <c r="L268" s="13"/>
    </row>
    <row r="269" spans="1:12">
      <c r="A269" s="23">
        <v>1.0207792145099639E-4</v>
      </c>
      <c r="B269" s="23">
        <v>1.3780320087875183E-5</v>
      </c>
      <c r="C269" s="23">
        <v>2.7255773893668076E-4</v>
      </c>
      <c r="D269" s="23">
        <v>5.3906397498501632E-5</v>
      </c>
      <c r="E269" s="23">
        <v>6.4854308251293717E-6</v>
      </c>
      <c r="F269" s="23">
        <v>2.2566487311416445E-4</v>
      </c>
      <c r="G269" s="23">
        <v>2.5118628840534879E-4</v>
      </c>
      <c r="H269" s="23">
        <v>-1.2028199955409903E-3</v>
      </c>
      <c r="I269" s="23">
        <v>3.4370605934615602E-4</v>
      </c>
      <c r="J269" s="23">
        <v>1.088926549207671E-2</v>
      </c>
      <c r="K269" s="23">
        <v>3.2081134615093696E-4</v>
      </c>
      <c r="L269" s="13"/>
    </row>
    <row r="270" spans="1:12">
      <c r="A270" s="23">
        <v>1.1965372665781816E-4</v>
      </c>
      <c r="B270" s="23">
        <v>1.0936554880892556E-5</v>
      </c>
      <c r="C270" s="23">
        <v>2.0196356072410852E-3</v>
      </c>
      <c r="D270" s="23">
        <v>7.8982346951284466E-4</v>
      </c>
      <c r="E270" s="23">
        <v>3.9519640357527011E-6</v>
      </c>
      <c r="F270" s="23">
        <v>2.2187434729133786E-4</v>
      </c>
      <c r="G270" s="23">
        <v>1.7615098538703391E-3</v>
      </c>
      <c r="H270" s="23">
        <v>3.2064766498232138E-2</v>
      </c>
      <c r="I270" s="23">
        <v>3.3865970359568424E-3</v>
      </c>
      <c r="J270" s="23">
        <v>2.0603718524035623E-3</v>
      </c>
      <c r="K270" s="23">
        <v>2.1669456448597927E-3</v>
      </c>
      <c r="L270" s="13"/>
    </row>
    <row r="271" spans="1:12">
      <c r="A271" s="23">
        <v>-1.6477822486861264E-5</v>
      </c>
      <c r="B271" s="23">
        <v>-3.4941449884001107E-6</v>
      </c>
      <c r="C271" s="23">
        <v>8.3239524703459074E-5</v>
      </c>
      <c r="D271" s="23">
        <v>-6.0652605251616066E-5</v>
      </c>
      <c r="E271" s="23">
        <v>-3.2222508573224002E-6</v>
      </c>
      <c r="F271" s="23">
        <v>-5.8015371947733002E-5</v>
      </c>
      <c r="G271" s="23">
        <v>-2.035061934511888E-4</v>
      </c>
      <c r="H271" s="23">
        <v>-1.4509854593050243E-2</v>
      </c>
      <c r="I271" s="23">
        <v>-3.4309065010829364E-4</v>
      </c>
      <c r="J271" s="23">
        <v>-1.4685155751472447E-4</v>
      </c>
      <c r="K271" s="23">
        <v>1.657924355723307E-4</v>
      </c>
      <c r="L271" s="13"/>
    </row>
    <row r="272" spans="1:12">
      <c r="A272" s="23">
        <v>-1.9854227171329657E-5</v>
      </c>
      <c r="B272" s="23">
        <v>-3.9840188857234916E-6</v>
      </c>
      <c r="C272" s="23">
        <v>-3.1997649177632378E-5</v>
      </c>
      <c r="D272" s="23">
        <v>-6.2644935734226817E-5</v>
      </c>
      <c r="E272" s="23">
        <v>-3.3911115514205266E-6</v>
      </c>
      <c r="F272" s="23">
        <v>-6.6104083301800465E-5</v>
      </c>
      <c r="G272" s="23">
        <v>-3.2050308936749087E-4</v>
      </c>
      <c r="H272" s="23">
        <v>2.3193410099892637E-2</v>
      </c>
      <c r="I272" s="23">
        <v>-1.2683584392344273E-3</v>
      </c>
      <c r="J272" s="23">
        <v>-1.1182968607106158E-2</v>
      </c>
      <c r="K272" s="23">
        <v>1.0301618252810174E-4</v>
      </c>
      <c r="L272" s="13"/>
    </row>
    <row r="273" spans="1:12">
      <c r="A273" s="23">
        <v>8.3094589353033916E-6</v>
      </c>
      <c r="B273" s="23">
        <v>2.7606217591722837E-7</v>
      </c>
      <c r="C273" s="23">
        <v>2.8972901547461836E-3</v>
      </c>
      <c r="D273" s="23">
        <v>1.6012000585560696E-3</v>
      </c>
      <c r="E273" s="23">
        <v>2.4185865302026624E-6</v>
      </c>
      <c r="F273" s="23">
        <v>1.4024266617832225E-4</v>
      </c>
      <c r="G273" s="23">
        <v>7.1433670660202347E-3</v>
      </c>
      <c r="H273" s="23">
        <v>6.3114513892420399E-2</v>
      </c>
      <c r="I273" s="23">
        <v>-7.7233859351732471E-4</v>
      </c>
      <c r="J273" s="23">
        <v>-7.320327639749157E-3</v>
      </c>
      <c r="K273" s="23">
        <v>3.6876683461557068E-3</v>
      </c>
      <c r="L273" s="13"/>
    </row>
    <row r="274" spans="1:12">
      <c r="A274" s="23">
        <v>-2.2532995728071133E-5</v>
      </c>
      <c r="B274" s="23">
        <v>-4.4197434989419111E-6</v>
      </c>
      <c r="C274" s="23">
        <v>-2.0999792669038972E-4</v>
      </c>
      <c r="D274" s="23">
        <v>-1.4009678324571943E-4</v>
      </c>
      <c r="E274" s="23">
        <v>-3.9906087438117341E-6</v>
      </c>
      <c r="F274" s="23">
        <v>-8.6359705667530084E-5</v>
      </c>
      <c r="G274" s="23">
        <v>-6.4224455313732158E-4</v>
      </c>
      <c r="H274" s="23">
        <v>-1.6727693692635118E-2</v>
      </c>
      <c r="I274" s="23">
        <v>-1.4686741461586417E-3</v>
      </c>
      <c r="J274" s="23">
        <v>-1.2286580312065302E-2</v>
      </c>
      <c r="K274" s="23">
        <v>-1.1221668505211186E-4</v>
      </c>
      <c r="L274" s="13"/>
    </row>
    <row r="275" spans="1:12">
      <c r="A275" s="23">
        <v>2.4089594783891153E-4</v>
      </c>
      <c r="B275" s="23">
        <v>4.1714940490408636E-5</v>
      </c>
      <c r="C275" s="23">
        <v>8.7755290181241086E-4</v>
      </c>
      <c r="D275" s="23">
        <v>2.3197093438183676E-4</v>
      </c>
      <c r="E275" s="23">
        <v>2.5207269131735338E-5</v>
      </c>
      <c r="F275" s="23">
        <v>5.4298603485364793E-4</v>
      </c>
      <c r="G275" s="23">
        <v>1.0488923969255901E-3</v>
      </c>
      <c r="H275" s="23">
        <v>3.4282605597817019E-2</v>
      </c>
      <c r="I275" s="23">
        <v>2.3877878429061513E-4</v>
      </c>
      <c r="J275" s="23">
        <v>9.2338479346379954E-3</v>
      </c>
      <c r="K275" s="23">
        <v>1.0754075307029955E-3</v>
      </c>
      <c r="L275" s="13"/>
    </row>
    <row r="276" spans="1:12">
      <c r="A276" s="23">
        <v>-1.5714662523933476E-5</v>
      </c>
      <c r="B276" s="23">
        <v>-3.0292371161469303E-6</v>
      </c>
      <c r="C276" s="23">
        <v>1.2028004487952419E-4</v>
      </c>
      <c r="D276" s="23">
        <v>4.5710176841977082E-3</v>
      </c>
      <c r="E276" s="23">
        <v>-3.0570066196052877E-6</v>
      </c>
      <c r="F276" s="23">
        <v>-6.3261188934680526E-5</v>
      </c>
      <c r="G276" s="23">
        <v>-8.1191256811418447E-5</v>
      </c>
      <c r="H276" s="23">
        <v>7.6685364027985117E-3</v>
      </c>
      <c r="I276" s="23">
        <v>2.197010979168804E-4</v>
      </c>
      <c r="J276" s="23">
        <v>-1.2286580312065302E-2</v>
      </c>
      <c r="K276" s="23">
        <v>1.8372850787068184E-4</v>
      </c>
      <c r="L276" s="13"/>
    </row>
    <row r="277" spans="1:12">
      <c r="A277" s="23">
        <v>1.8317330337019159E-4</v>
      </c>
      <c r="B277" s="23">
        <v>2.7245442068642012E-5</v>
      </c>
      <c r="C277" s="23">
        <v>1.6728951822595867E-3</v>
      </c>
      <c r="D277" s="23">
        <v>8.6702627571401099E-4</v>
      </c>
      <c r="E277" s="23">
        <v>8.86728463545583E-6</v>
      </c>
      <c r="F277" s="23">
        <v>3.1122245597225046E-4</v>
      </c>
      <c r="G277" s="23">
        <v>1.9662544217238678E-3</v>
      </c>
      <c r="H277" s="23">
        <v>-1.2028199955409903E-3</v>
      </c>
      <c r="I277" s="23">
        <v>-2.9539643417395689E-4</v>
      </c>
      <c r="J277" s="23">
        <v>6.4748186722401362E-3</v>
      </c>
      <c r="K277" s="23">
        <v>2.1182620200499826E-3</v>
      </c>
      <c r="L277" s="13"/>
    </row>
    <row r="278" spans="1:12">
      <c r="A278" s="23">
        <v>-2.0806249953365836E-5</v>
      </c>
      <c r="B278" s="23">
        <v>-4.2009534008604978E-6</v>
      </c>
      <c r="C278" s="23">
        <v>-1.9662218329347732E-4</v>
      </c>
      <c r="D278" s="23">
        <v>-1.3138033738429743E-4</v>
      </c>
      <c r="E278" s="23">
        <v>-3.7530353784743369E-6</v>
      </c>
      <c r="F278" s="23">
        <v>-7.5648085819988856E-5</v>
      </c>
      <c r="G278" s="23">
        <v>-6.3426749205211909E-4</v>
      </c>
      <c r="H278" s="23">
        <v>-1.4509854593050243E-2</v>
      </c>
      <c r="I278" s="23">
        <v>-1.3255914983556314E-3</v>
      </c>
      <c r="J278" s="23">
        <v>-1.0631162754626586E-2</v>
      </c>
      <c r="K278" s="23">
        <v>-1.0709209296686868E-4</v>
      </c>
      <c r="L278" s="13"/>
    </row>
    <row r="279" spans="1:12">
      <c r="A279" s="23">
        <v>-2.1126160442875969E-5</v>
      </c>
      <c r="B279" s="23">
        <v>-4.2007847115019151E-6</v>
      </c>
      <c r="C279" s="23">
        <v>-1.7593002442495946E-5</v>
      </c>
      <c r="D279" s="23">
        <v>-6.9120009802711732E-5</v>
      </c>
      <c r="E279" s="23">
        <v>-3.7085251460926232E-6</v>
      </c>
      <c r="F279" s="23">
        <v>-7.6257277470085996E-5</v>
      </c>
      <c r="G279" s="23">
        <v>-3.6304741515523709E-4</v>
      </c>
      <c r="H279" s="23">
        <v>-1.4509854593050243E-2</v>
      </c>
      <c r="I279" s="23">
        <v>-1.0298873595627432E-3</v>
      </c>
      <c r="J279" s="23">
        <v>-5.6649100823104419E-3</v>
      </c>
      <c r="K279" s="23">
        <v>8.7642406272372202E-5</v>
      </c>
      <c r="L279" s="13"/>
    </row>
    <row r="280" spans="1:12">
      <c r="A280" s="23">
        <v>-3.7854701741279079E-6</v>
      </c>
      <c r="B280" s="23">
        <v>-1.5999321808779899E-6</v>
      </c>
      <c r="C280" s="23">
        <v>1.3518773407336891E-3</v>
      </c>
      <c r="D280" s="23">
        <v>5.4152928311748086E-4</v>
      </c>
      <c r="E280" s="23">
        <v>2.300740417842737E-7</v>
      </c>
      <c r="F280" s="23">
        <v>6.3755270110571349E-5</v>
      </c>
      <c r="G280" s="23">
        <v>4.003064018812218E-3</v>
      </c>
      <c r="H280" s="23">
        <v>-1.6727693692635118E-2</v>
      </c>
      <c r="I280" s="23">
        <v>-7.1510553439612062E-4</v>
      </c>
      <c r="J280" s="23">
        <v>-7.8721334922287282E-3</v>
      </c>
      <c r="K280" s="23">
        <v>1.7800389424239326E-3</v>
      </c>
      <c r="L280" s="13"/>
    </row>
    <row r="281" spans="1:12">
      <c r="A281" s="23">
        <v>-8.3952646976715134E-6</v>
      </c>
      <c r="B281" s="23">
        <v>-2.1665597363563766E-6</v>
      </c>
      <c r="C281" s="23">
        <v>4.8759853662550321E-4</v>
      </c>
      <c r="D281" s="23">
        <v>3.4279431747705934E-4</v>
      </c>
      <c r="E281" s="23">
        <v>-2.7066607251000613E-7</v>
      </c>
      <c r="F281" s="23">
        <v>3.9590667990051807E-5</v>
      </c>
      <c r="G281" s="23">
        <v>1.1206859466924119E-3</v>
      </c>
      <c r="H281" s="23">
        <v>-1.4509854593050243E-2</v>
      </c>
      <c r="I281" s="23">
        <v>-1.3828245574768355E-3</v>
      </c>
      <c r="J281" s="23">
        <v>-1.2838386164544874E-2</v>
      </c>
      <c r="K281" s="23">
        <v>7.3974674911956694E-4</v>
      </c>
      <c r="L281" s="13"/>
    </row>
    <row r="282" spans="1:12">
      <c r="A282" s="23">
        <v>2.718032347315414E-5</v>
      </c>
      <c r="B282" s="23">
        <v>3.0211441081291328E-6</v>
      </c>
      <c r="C282" s="23">
        <v>7.2527520775525435E-4</v>
      </c>
      <c r="D282" s="23">
        <v>2.5239232182859686E-4</v>
      </c>
      <c r="E282" s="23">
        <v>6.7647325333246253E-6</v>
      </c>
      <c r="F282" s="23">
        <v>2.8441802336797665E-4</v>
      </c>
      <c r="G282" s="23">
        <v>1.6258998154218981E-3</v>
      </c>
      <c r="H282" s="23">
        <v>7.6685364027985117E-3</v>
      </c>
      <c r="I282" s="23">
        <v>-4.7663445472443663E-4</v>
      </c>
      <c r="J282" s="23">
        <v>-8.4239393447083002E-3</v>
      </c>
      <c r="K282" s="23">
        <v>9.3960584044405109E-4</v>
      </c>
      <c r="L282" s="13"/>
    </row>
    <row r="283" spans="1:12">
      <c r="A283" s="23">
        <v>-1.0368688440191854E-5</v>
      </c>
      <c r="B283" s="23">
        <v>-2.5243498659097134E-6</v>
      </c>
      <c r="C283" s="23">
        <v>-5.7720232633233149E-5</v>
      </c>
      <c r="D283" s="23">
        <v>6.6607504325145116E-5</v>
      </c>
      <c r="E283" s="23">
        <v>-1.3686778675764076E-6</v>
      </c>
      <c r="F283" s="23">
        <v>2.7684171397363169E-6</v>
      </c>
      <c r="G283" s="23">
        <v>4.2668163227980191E-4</v>
      </c>
      <c r="H283" s="23">
        <v>-7.8563372942956171E-3</v>
      </c>
      <c r="I283" s="23">
        <v>-1.020348516375876E-3</v>
      </c>
      <c r="J283" s="23">
        <v>-5.1131042298308699E-3</v>
      </c>
      <c r="K283" s="23">
        <v>5.0489113654359135E-5</v>
      </c>
      <c r="L283" s="13"/>
    </row>
    <row r="284" spans="1:12">
      <c r="A284" s="23">
        <v>-2.2311370991362305E-5</v>
      </c>
      <c r="B284" s="23">
        <v>-4.3237592539085075E-6</v>
      </c>
      <c r="C284" s="23">
        <v>-5.52622738318992E-4</v>
      </c>
      <c r="D284" s="23">
        <v>1.6325792636571886E-3</v>
      </c>
      <c r="E284" s="23">
        <v>-3.5961368093287959E-6</v>
      </c>
      <c r="F284" s="23">
        <v>-7.3295929171002708E-5</v>
      </c>
      <c r="G284" s="23">
        <v>-7.2201516398934565E-4</v>
      </c>
      <c r="H284" s="23">
        <v>-1.6727693692635118E-2</v>
      </c>
      <c r="I284" s="23">
        <v>-1.5640625780273154E-3</v>
      </c>
      <c r="J284" s="23">
        <v>-1.3390192017024445E-2</v>
      </c>
      <c r="K284" s="23">
        <v>-5.3883897614860664E-4</v>
      </c>
      <c r="L284" s="13"/>
    </row>
    <row r="285" spans="1:12">
      <c r="A285" s="23">
        <v>1.2626323372066635E-5</v>
      </c>
      <c r="B285" s="23">
        <v>-9.6144295864348754E-7</v>
      </c>
      <c r="C285" s="23">
        <v>1.0187387689552888E-5</v>
      </c>
      <c r="D285" s="23">
        <v>-7.4349877319564926E-5</v>
      </c>
      <c r="E285" s="23">
        <v>-3.1273884245588726E-6</v>
      </c>
      <c r="F285" s="23">
        <v>-4.6982234284862735E-5</v>
      </c>
      <c r="G285" s="23">
        <v>-4.0825076130471743E-4</v>
      </c>
      <c r="H285" s="23">
        <v>1.4322053701553138E-2</v>
      </c>
      <c r="I285" s="23">
        <v>-7.3418322076985532E-4</v>
      </c>
      <c r="J285" s="23">
        <v>-1.0079356902147014E-2</v>
      </c>
      <c r="K285" s="23">
        <v>7.2268630016642649E-5</v>
      </c>
      <c r="L285" s="13"/>
    </row>
    <row r="286" spans="1:12">
      <c r="A286" s="23">
        <v>1.327385303758112E-5</v>
      </c>
      <c r="B286" s="23">
        <v>-1.2643063366045268E-7</v>
      </c>
      <c r="C286" s="23">
        <v>5.061187967135357E-4</v>
      </c>
      <c r="D286" s="23">
        <v>1.5526621080132316E-4</v>
      </c>
      <c r="E286" s="23">
        <v>7.9229391455579567E-7</v>
      </c>
      <c r="F286" s="23">
        <v>1.1885327046380078E-4</v>
      </c>
      <c r="G286" s="23">
        <v>1.0223021933082489E-3</v>
      </c>
      <c r="H286" s="23">
        <v>0.21170973356460704</v>
      </c>
      <c r="I286" s="23">
        <v>2.7665722288104646E-3</v>
      </c>
      <c r="J286" s="23">
        <v>3.1639835573627059E-3</v>
      </c>
      <c r="K286" s="23">
        <v>3.0031297780996419E-4</v>
      </c>
      <c r="L286" s="13"/>
    </row>
    <row r="287" spans="1:12">
      <c r="A287" s="23">
        <v>-2.2367258968445403E-5</v>
      </c>
      <c r="B287" s="23">
        <v>-4.3419777046354108E-6</v>
      </c>
      <c r="C287" s="23">
        <v>-7.7795256939005469E-4</v>
      </c>
      <c r="D287" s="23">
        <v>-2.8354457799369289E-4</v>
      </c>
      <c r="E287" s="23">
        <v>-3.8231389944755358E-6</v>
      </c>
      <c r="F287" s="23">
        <v>-8.1875378243203981E-5</v>
      </c>
      <c r="G287" s="23">
        <v>-1.2671143381448439E-3</v>
      </c>
      <c r="H287" s="23">
        <v>-5.6384981947107411E-3</v>
      </c>
      <c r="I287" s="23">
        <v>-1.1634311641788863E-3</v>
      </c>
      <c r="J287" s="23">
        <v>-1.2286580312065302E-2</v>
      </c>
      <c r="K287" s="23">
        <v>-8.4375220522057601E-4</v>
      </c>
      <c r="L287" s="13"/>
    </row>
    <row r="288" spans="1:12">
      <c r="A288" s="23">
        <v>-2.3664245471097929E-5</v>
      </c>
      <c r="B288" s="23">
        <v>-4.4740614724054544E-6</v>
      </c>
      <c r="C288" s="23">
        <v>-3.3963974730661761E-4</v>
      </c>
      <c r="D288" s="23">
        <v>-1.7172502965716498E-4</v>
      </c>
      <c r="E288" s="23">
        <v>-3.8951899331434351E-6</v>
      </c>
      <c r="F288" s="23">
        <v>-8.8441110472028622E-5</v>
      </c>
      <c r="G288" s="23">
        <v>-7.2733320471281401E-4</v>
      </c>
      <c r="H288" s="23">
        <v>-1.6727693692635118E-2</v>
      </c>
      <c r="I288" s="23">
        <v>-1.4877518325323764E-3</v>
      </c>
      <c r="J288" s="23">
        <v>-1.3941997869504017E-2</v>
      </c>
      <c r="K288" s="23">
        <v>-2.7236018771596129E-4</v>
      </c>
      <c r="L288" s="13"/>
    </row>
    <row r="289" spans="1:12">
      <c r="A289" s="23">
        <v>-1.8670943794466874E-5</v>
      </c>
      <c r="B289" s="23">
        <v>-3.8266317141660832E-6</v>
      </c>
      <c r="C289" s="23">
        <v>-1.7810192320544474E-4</v>
      </c>
      <c r="D289" s="23">
        <v>-1.0049921490383092E-4</v>
      </c>
      <c r="E289" s="23">
        <v>-3.4275543041830547E-6</v>
      </c>
      <c r="F289" s="23">
        <v>-6.5156451846093823E-5</v>
      </c>
      <c r="G289" s="23">
        <v>-4.1090978166645156E-4</v>
      </c>
      <c r="H289" s="23">
        <v>-5.6384981947107411E-3</v>
      </c>
      <c r="I289" s="23">
        <v>-3.6216833648202839E-4</v>
      </c>
      <c r="J289" s="23">
        <v>-6.9865740999429621E-4</v>
      </c>
      <c r="K289" s="23">
        <v>-1.5705686579798971E-4</v>
      </c>
      <c r="L289" s="13"/>
    </row>
    <row r="290" spans="1:12">
      <c r="A290" s="23">
        <v>-2.2014586561334832E-5</v>
      </c>
      <c r="B290" s="23">
        <v>-4.2849607014345483E-6</v>
      </c>
      <c r="C290" s="23">
        <v>-3.6742013743866643E-4</v>
      </c>
      <c r="D290" s="23">
        <v>-1.602691293821532E-4</v>
      </c>
      <c r="E290" s="23">
        <v>-3.6409252306628952E-6</v>
      </c>
      <c r="F290" s="23">
        <v>-7.5952681645037419E-5</v>
      </c>
      <c r="G290" s="23">
        <v>-7.060610418189409E-4</v>
      </c>
      <c r="H290" s="23">
        <v>-1.6727693692635118E-2</v>
      </c>
      <c r="I290" s="23">
        <v>-1.5259072052798458E-3</v>
      </c>
      <c r="J290" s="23">
        <v>-1.2286580312065302E-2</v>
      </c>
      <c r="K290" s="23">
        <v>-3.1207577637659592E-4</v>
      </c>
      <c r="L290" s="13"/>
    </row>
    <row r="291" spans="1:12">
      <c r="A291" s="23">
        <v>-2.0594261074774785E-5</v>
      </c>
      <c r="B291" s="23">
        <v>-4.0219739914045387E-6</v>
      </c>
      <c r="C291" s="23">
        <v>-3.2523510057148115E-4</v>
      </c>
      <c r="D291" s="23">
        <v>-1.4258719634898287E-4</v>
      </c>
      <c r="E291" s="23">
        <v>-3.5549648443757106E-6</v>
      </c>
      <c r="F291" s="23">
        <v>-7.4395858539233651E-5</v>
      </c>
      <c r="G291" s="23">
        <v>-6.3426749205211909E-4</v>
      </c>
      <c r="H291" s="23">
        <v>-1.4509854593050243E-2</v>
      </c>
      <c r="I291" s="23">
        <v>-1.0298873595627432E-3</v>
      </c>
      <c r="J291" s="23">
        <v>-2.3540749674330111E-3</v>
      </c>
      <c r="K291" s="23">
        <v>-3.0054544418479874E-4</v>
      </c>
      <c r="L291" s="13"/>
    </row>
    <row r="292" spans="1:12">
      <c r="A292" s="23">
        <v>-2.005850736342649E-5</v>
      </c>
      <c r="B292" s="23">
        <v>-4.0493016674948923E-6</v>
      </c>
      <c r="C292" s="23">
        <v>-2.4189393017533468E-4</v>
      </c>
      <c r="D292" s="23">
        <v>-1.2739567641907595E-4</v>
      </c>
      <c r="E292" s="23">
        <v>-3.7663884481888507E-6</v>
      </c>
      <c r="F292" s="23">
        <v>-7.6528029314573606E-5</v>
      </c>
      <c r="G292" s="23">
        <v>-4.720672499863367E-4</v>
      </c>
      <c r="H292" s="23">
        <v>-1.6727693692635118E-2</v>
      </c>
      <c r="I292" s="23">
        <v>-1.020348516375876E-3</v>
      </c>
      <c r="J292" s="23">
        <v>-3.4576866723921547E-3</v>
      </c>
      <c r="K292" s="23">
        <v>-1.8908556633075957E-4</v>
      </c>
      <c r="L292" s="13"/>
    </row>
    <row r="293" spans="1:12">
      <c r="A293" s="23">
        <v>-4.6025909425152359E-6</v>
      </c>
      <c r="B293" s="23">
        <v>-1.3912634443115225E-6</v>
      </c>
      <c r="C293" s="23">
        <v>2.4066173545173579E-4</v>
      </c>
      <c r="D293" s="23">
        <v>1.537719629393651E-4</v>
      </c>
      <c r="E293" s="23">
        <v>8.7185595493810907E-7</v>
      </c>
      <c r="F293" s="23">
        <v>6.6598164477691288E-5</v>
      </c>
      <c r="G293" s="23">
        <v>8.1489860509298601E-4</v>
      </c>
      <c r="H293" s="23">
        <v>-5.6384981947107411E-3</v>
      </c>
      <c r="I293" s="23">
        <v>-1.1920476937394885E-3</v>
      </c>
      <c r="J293" s="23">
        <v>-1.1182968607106158E-2</v>
      </c>
      <c r="K293" s="23">
        <v>4.2842777994104377E-4</v>
      </c>
      <c r="L293" s="13"/>
    </row>
    <row r="294" spans="1:12">
      <c r="A294" s="23">
        <v>-1.8809700151362837E-5</v>
      </c>
      <c r="B294" s="23">
        <v>-3.8473805052717219E-6</v>
      </c>
      <c r="C294" s="23">
        <v>-2.0794012001394165E-4</v>
      </c>
      <c r="D294" s="23">
        <v>-1.2565238724679154E-4</v>
      </c>
      <c r="E294" s="23">
        <v>-3.2901289617045137E-6</v>
      </c>
      <c r="F294" s="23">
        <v>-5.9538351072975831E-5</v>
      </c>
      <c r="G294" s="23">
        <v>-2.9923092647361776E-4</v>
      </c>
      <c r="H294" s="23">
        <v>-5.6384981947107411E-3</v>
      </c>
      <c r="I294" s="23">
        <v>-8.2003280945166146E-4</v>
      </c>
      <c r="J294" s="23">
        <v>-4.5612983773512979E-3</v>
      </c>
      <c r="K294" s="23">
        <v>-1.6986834601109764E-4</v>
      </c>
      <c r="L294" s="13"/>
    </row>
    <row r="295" spans="1:12">
      <c r="A295" s="23">
        <v>-2.167155001234204E-5</v>
      </c>
      <c r="B295" s="23">
        <v>-4.2886718673233623E-6</v>
      </c>
      <c r="C295" s="23">
        <v>-3.7256465412978656E-4</v>
      </c>
      <c r="D295" s="23">
        <v>-1.928935410349041E-4</v>
      </c>
      <c r="E295" s="23">
        <v>-3.7196527041880516E-6</v>
      </c>
      <c r="F295" s="23">
        <v>-7.6291121450646949E-5</v>
      </c>
      <c r="G295" s="23">
        <v>-6.3426749205211909E-4</v>
      </c>
      <c r="H295" s="23">
        <v>-1.6727693692635118E-2</v>
      </c>
      <c r="I295" s="23">
        <v>-1.1157369482445495E-3</v>
      </c>
      <c r="J295" s="23">
        <v>-9.5275510496674442E-3</v>
      </c>
      <c r="K295" s="23">
        <v>-3.5947825316509538E-4</v>
      </c>
      <c r="L295" s="13"/>
    </row>
    <row r="296" spans="1:12">
      <c r="A296" s="23">
        <v>-2.0139448571615801E-5</v>
      </c>
      <c r="B296" s="23">
        <v>-4.1186329938722715E-6</v>
      </c>
      <c r="C296" s="23">
        <v>-3.1391716385101683E-4</v>
      </c>
      <c r="D296" s="23">
        <v>-1.6176337724411126E-4</v>
      </c>
      <c r="E296" s="23">
        <v>-3.6670749921871523E-6</v>
      </c>
      <c r="F296" s="23">
        <v>-7.1756028055479417E-5</v>
      </c>
      <c r="G296" s="23">
        <v>-5.5981492192356326E-4</v>
      </c>
      <c r="H296" s="23">
        <v>-1.6727693692635118E-2</v>
      </c>
      <c r="I296" s="23">
        <v>-9.631154572546718E-4</v>
      </c>
      <c r="J296" s="23">
        <v>-6.216715934790013E-3</v>
      </c>
      <c r="K296" s="23">
        <v>-3.0182659220610956E-4</v>
      </c>
      <c r="L296" s="13"/>
    </row>
    <row r="297" spans="1:12">
      <c r="A297" s="23">
        <v>-1.0954548613752579E-5</v>
      </c>
      <c r="B297" s="23">
        <v>-2.5862588605094657E-6</v>
      </c>
      <c r="C297" s="23">
        <v>-8.8587332779954076E-5</v>
      </c>
      <c r="D297" s="23">
        <v>-9.1010540140631025E-6</v>
      </c>
      <c r="E297" s="23">
        <v>-8.6348673004395636E-7</v>
      </c>
      <c r="F297" s="23">
        <v>1.8675088003383633E-5</v>
      </c>
      <c r="G297" s="23">
        <v>1.2887135176557844E-4</v>
      </c>
      <c r="H297" s="23">
        <v>-1.6727693692635118E-2</v>
      </c>
      <c r="I297" s="23">
        <v>-1.5736014212141827E-3</v>
      </c>
      <c r="J297" s="23">
        <v>-1.4493803721983589E-2</v>
      </c>
      <c r="K297" s="23">
        <v>3.895878146256198E-5</v>
      </c>
      <c r="L297" s="13"/>
    </row>
    <row r="298" spans="1:12">
      <c r="A298" s="23">
        <v>-1.3598628081270066E-5</v>
      </c>
      <c r="B298" s="23">
        <v>-3.0941825192011663E-6</v>
      </c>
      <c r="C298" s="23">
        <v>-1.7593002442495946E-5</v>
      </c>
      <c r="D298" s="23">
        <v>-4.8698622355951612E-5</v>
      </c>
      <c r="E298" s="23">
        <v>-2.6313775224551501E-6</v>
      </c>
      <c r="F298" s="23">
        <v>-3.9604246522575258E-5</v>
      </c>
      <c r="G298" s="23">
        <v>8.6327025977832233E-5</v>
      </c>
      <c r="H298" s="23">
        <v>7.6685364027985117E-3</v>
      </c>
      <c r="I298" s="23">
        <v>4.9632755033603376E-4</v>
      </c>
      <c r="J298" s="23">
        <v>8.6820420821584234E-3</v>
      </c>
      <c r="K298" s="23">
        <v>-3.1504359709531762E-5</v>
      </c>
      <c r="L298" s="13"/>
    </row>
    <row r="299" spans="1:12">
      <c r="A299" s="23">
        <v>-2.155591971492874E-5</v>
      </c>
      <c r="B299" s="23">
        <v>-4.1930250010071234E-6</v>
      </c>
      <c r="C299" s="23">
        <v>-3.8491149418847496E-4</v>
      </c>
      <c r="D299" s="23">
        <v>-1.9986669772404172E-4</v>
      </c>
      <c r="E299" s="23">
        <v>-3.7029613670449089E-6</v>
      </c>
      <c r="F299" s="23">
        <v>-7.8964795914962136E-5</v>
      </c>
      <c r="G299" s="23">
        <v>-7.060610418189409E-4</v>
      </c>
      <c r="H299" s="23">
        <v>-1.4509854593050243E-2</v>
      </c>
      <c r="I299" s="23">
        <v>-1.020348516375876E-3</v>
      </c>
      <c r="J299" s="23">
        <v>-6.216715934790013E-3</v>
      </c>
      <c r="K299" s="23">
        <v>-3.8510121359131125E-4</v>
      </c>
      <c r="L299" s="13"/>
    </row>
    <row r="300" spans="1:12">
      <c r="A300" s="23">
        <v>9.6034311239527853E-5</v>
      </c>
      <c r="B300" s="23">
        <v>1.2282021204946028E-5</v>
      </c>
      <c r="C300" s="23">
        <v>4.6907827653747065E-4</v>
      </c>
      <c r="D300" s="23">
        <v>1.1118589887356048E-4</v>
      </c>
      <c r="E300" s="23">
        <v>4.3341956563306684E-6</v>
      </c>
      <c r="F300" s="23">
        <v>1.6664097101586463E-4</v>
      </c>
      <c r="G300" s="23">
        <v>3.8945534721552394E-4</v>
      </c>
      <c r="H300" s="23">
        <v>3.2328582036287609E-3</v>
      </c>
      <c r="I300" s="23">
        <v>1.7200688198254363E-4</v>
      </c>
      <c r="J300" s="23">
        <v>4.0495429496484721E-4</v>
      </c>
      <c r="K300" s="23">
        <v>5.4501224988032606E-4</v>
      </c>
      <c r="L300" s="13"/>
    </row>
    <row r="301" spans="1:12">
      <c r="A301" s="23">
        <v>-4.6257170019978961E-6</v>
      </c>
      <c r="B301" s="23">
        <v>-2.444053731224476E-6</v>
      </c>
      <c r="C301" s="23">
        <v>6.0603651262530398E-5</v>
      </c>
      <c r="D301" s="23">
        <v>-1.2067156104026469E-4</v>
      </c>
      <c r="E301" s="23">
        <v>-2.3565268374980673E-6</v>
      </c>
      <c r="F301" s="23">
        <v>-1.3409005568398613E-5</v>
      </c>
      <c r="G301" s="23">
        <v>-5.1942032832342935E-5</v>
      </c>
      <c r="H301" s="23">
        <v>-7.8563372942956171E-3</v>
      </c>
      <c r="I301" s="23">
        <v>1.4406730258359022E-3</v>
      </c>
      <c r="J301" s="23">
        <v>9.5676014744441895E-4</v>
      </c>
      <c r="K301" s="23">
        <v>-1.263093132865306E-4</v>
      </c>
      <c r="L301" s="13"/>
    </row>
    <row r="302" spans="1:12">
      <c r="A302" s="23">
        <v>8.5365489131527267E-5</v>
      </c>
      <c r="B302" s="23">
        <v>8.6131963451367303E-6</v>
      </c>
      <c r="C302" s="23">
        <v>-4.3315585898096716E-5</v>
      </c>
      <c r="D302" s="23">
        <v>-9.7261677869588467E-5</v>
      </c>
      <c r="E302" s="23">
        <v>-4.0618251156224764E-6</v>
      </c>
      <c r="F302" s="23">
        <v>-8.8407266491467669E-5</v>
      </c>
      <c r="G302" s="23">
        <v>-7.2733320471281401E-4</v>
      </c>
      <c r="H302" s="23">
        <v>-1.6727693692635118E-2</v>
      </c>
      <c r="I302" s="23">
        <v>-2.9539643417395689E-4</v>
      </c>
      <c r="J302" s="23">
        <v>-1.1182968607106158E-2</v>
      </c>
      <c r="K302" s="23">
        <v>-1.1349783307342265E-4</v>
      </c>
      <c r="L302" s="13"/>
    </row>
    <row r="303" spans="1:12">
      <c r="A303" s="23">
        <v>-1.7819133936855557E-5</v>
      </c>
      <c r="B303" s="23">
        <v>-3.6282530284731436E-6</v>
      </c>
      <c r="C303" s="23">
        <v>-8.6529526103506013E-5</v>
      </c>
      <c r="D303" s="23">
        <v>-1.0224250407611532E-4</v>
      </c>
      <c r="E303" s="23">
        <v>-3.0055416634139313E-6</v>
      </c>
      <c r="F303" s="23">
        <v>-5.3107994766395001E-5</v>
      </c>
      <c r="G303" s="23">
        <v>-1.1841754187569639E-4</v>
      </c>
      <c r="H303" s="23">
        <v>-1.2292015493465367E-2</v>
      </c>
      <c r="I303" s="23">
        <v>2.7693415703808452E-4</v>
      </c>
      <c r="J303" s="23">
        <v>4.0495429496484721E-4</v>
      </c>
      <c r="K303" s="23">
        <v>-1.006863528603147E-4</v>
      </c>
      <c r="L303" s="13"/>
    </row>
    <row r="304" spans="1:12">
      <c r="A304" s="23">
        <v>-1.514421972336119E-5</v>
      </c>
      <c r="B304" s="23">
        <v>-3.3053815961463701E-6</v>
      </c>
      <c r="C304" s="23">
        <v>-1.8118863322011684E-4</v>
      </c>
      <c r="D304" s="23">
        <v>-1.1344936304080075E-4</v>
      </c>
      <c r="E304" s="23">
        <v>-2.9590841083655177E-6</v>
      </c>
      <c r="F304" s="23">
        <v>-4.8911341176836985E-5</v>
      </c>
      <c r="G304" s="23">
        <v>-4.4813606673072947E-4</v>
      </c>
      <c r="H304" s="23">
        <v>9.8863755023833877E-3</v>
      </c>
      <c r="I304" s="23">
        <v>-2.9539643417395689E-4</v>
      </c>
      <c r="J304" s="23">
        <v>4.0495429496484721E-4</v>
      </c>
      <c r="K304" s="23">
        <v>-1.6346260590454368E-4</v>
      </c>
      <c r="L304" s="13"/>
    </row>
    <row r="305" spans="1:12">
      <c r="A305" s="23">
        <v>-1.8046540188435049E-5</v>
      </c>
      <c r="B305" s="23">
        <v>-3.6493391982959474E-6</v>
      </c>
      <c r="C305" s="23">
        <v>-1.6266837313208429E-4</v>
      </c>
      <c r="D305" s="23">
        <v>-1.0572908242068412E-4</v>
      </c>
      <c r="E305" s="23">
        <v>-3.1265538577017156E-6</v>
      </c>
      <c r="F305" s="23">
        <v>-5.9030691364561557E-5</v>
      </c>
      <c r="G305" s="23">
        <v>-2.8593582466494708E-4</v>
      </c>
      <c r="H305" s="23">
        <v>-7.8563372942956171E-3</v>
      </c>
      <c r="I305" s="23">
        <v>-2.3816337505275272E-4</v>
      </c>
      <c r="J305" s="23">
        <v>-6.9865740999429621E-4</v>
      </c>
      <c r="K305" s="23">
        <v>-1.544945697553681E-4</v>
      </c>
      <c r="L305" s="13"/>
    </row>
    <row r="306" spans="1:12">
      <c r="A306" s="23">
        <v>1.6295658143315392E-5</v>
      </c>
      <c r="B306" s="23">
        <v>-2.7241290813983087E-8</v>
      </c>
      <c r="C306" s="23">
        <v>1.0587539814438775E-4</v>
      </c>
      <c r="D306" s="23">
        <v>-4.120227807536247E-6</v>
      </c>
      <c r="E306" s="23">
        <v>-2.090300010064942E-6</v>
      </c>
      <c r="F306" s="23">
        <v>3.9191124788086759E-6</v>
      </c>
      <c r="G306" s="23">
        <v>-1.7957501019558156E-4</v>
      </c>
      <c r="H306" s="23">
        <v>-1.0074176393880493E-2</v>
      </c>
      <c r="I306" s="23">
        <v>-3.5262949329516099E-4</v>
      </c>
      <c r="J306" s="23">
        <v>-5.1131042298308699E-3</v>
      </c>
      <c r="K306" s="23">
        <v>1.6707358359364152E-4</v>
      </c>
      <c r="L306" s="13"/>
    </row>
    <row r="307" spans="1:12">
      <c r="A307" s="23">
        <v>-1.9761722933399016E-5</v>
      </c>
      <c r="B307" s="23">
        <v>-3.966981260506666E-6</v>
      </c>
      <c r="C307" s="23">
        <v>-1.3900359635293159E-4</v>
      </c>
      <c r="D307" s="23">
        <v>-8.7798108077187433E-5</v>
      </c>
      <c r="E307" s="23">
        <v>-3.4904250074222254E-6</v>
      </c>
      <c r="F307" s="23">
        <v>-6.8405473979945184E-5</v>
      </c>
      <c r="G307" s="23">
        <v>-3.4975231334656641E-4</v>
      </c>
      <c r="H307" s="23">
        <v>1.0150191040438853E-3</v>
      </c>
      <c r="I307" s="23">
        <v>-6.8648900483551847E-4</v>
      </c>
      <c r="J307" s="23">
        <v>-4.0094925248717267E-3</v>
      </c>
      <c r="K307" s="23">
        <v>-9.4280612753760735E-5</v>
      </c>
      <c r="L307" s="13"/>
    </row>
    <row r="308" spans="1:12">
      <c r="A308" s="23">
        <v>-1.8416557140157612E-5</v>
      </c>
      <c r="B308" s="23">
        <v>-3.6797032828407852E-6</v>
      </c>
      <c r="C308" s="23">
        <v>-2.6761651363093545E-4</v>
      </c>
      <c r="D308" s="23">
        <v>-1.1867923055765395E-4</v>
      </c>
      <c r="E308" s="23">
        <v>-2.74098396969512E-6</v>
      </c>
      <c r="F308" s="23">
        <v>-4.8471369429544617E-5</v>
      </c>
      <c r="G308" s="23">
        <v>-5.7576904409396812E-4</v>
      </c>
      <c r="H308" s="23">
        <v>-1.6727693692635118E-2</v>
      </c>
      <c r="I308" s="23">
        <v>-1.4972906757192439E-3</v>
      </c>
      <c r="J308" s="23">
        <v>-1.3390192017024445E-2</v>
      </c>
      <c r="K308" s="23">
        <v>-1.86523270288138E-4</v>
      </c>
      <c r="L308" s="13"/>
    </row>
    <row r="309" spans="1:12">
      <c r="A309" s="23">
        <v>-2.0104759482391808E-5</v>
      </c>
      <c r="B309" s="23">
        <v>-4.096872066615138E-6</v>
      </c>
      <c r="C309" s="23">
        <v>-2.696743203073835E-4</v>
      </c>
      <c r="D309" s="23">
        <v>-1.3810445276310869E-4</v>
      </c>
      <c r="E309" s="23">
        <v>-3.5221385479941968E-6</v>
      </c>
      <c r="F309" s="23">
        <v>-6.7017870776946167E-5</v>
      </c>
      <c r="G309" s="23">
        <v>-5.5981492192356326E-4</v>
      </c>
      <c r="H309" s="23">
        <v>-1.2292015493465367E-2</v>
      </c>
      <c r="I309" s="23">
        <v>-9.0588239813346771E-4</v>
      </c>
      <c r="J309" s="23">
        <v>-7.8721334922287282E-3</v>
      </c>
      <c r="K309" s="23">
        <v>-2.377691911405698E-4</v>
      </c>
      <c r="L309" s="13"/>
    </row>
    <row r="310" spans="1:12">
      <c r="A310" s="23">
        <v>-2.1160849532099961E-5</v>
      </c>
      <c r="B310" s="23">
        <v>-4.2201839877388951E-6</v>
      </c>
      <c r="C310" s="23">
        <v>-3.5713110405642613E-4</v>
      </c>
      <c r="D310" s="23">
        <v>-1.7047982310553327E-4</v>
      </c>
      <c r="E310" s="23">
        <v>-3.7043523118068374E-6</v>
      </c>
      <c r="F310" s="23">
        <v>-7.5275802033818387E-5</v>
      </c>
      <c r="G310" s="23">
        <v>-7.0340202145720678E-4</v>
      </c>
      <c r="H310" s="23">
        <v>-1.2292015493465367E-2</v>
      </c>
      <c r="I310" s="23">
        <v>-1.1443534778051516E-3</v>
      </c>
      <c r="J310" s="23">
        <v>-8.4239393447083002E-3</v>
      </c>
      <c r="K310" s="23">
        <v>-3.2744955263232548E-4</v>
      </c>
      <c r="L310" s="13"/>
    </row>
    <row r="311" spans="1:12">
      <c r="A311" s="23">
        <v>-1.9245240938286269E-5</v>
      </c>
      <c r="B311" s="23">
        <v>-3.9318938739215199E-6</v>
      </c>
      <c r="C311" s="23">
        <v>-2.8716567705719203E-4</v>
      </c>
      <c r="D311" s="23">
        <v>-1.0697428897231584E-4</v>
      </c>
      <c r="E311" s="23">
        <v>-3.1919282615123577E-6</v>
      </c>
      <c r="F311" s="23">
        <v>-5.6187796997441611E-5</v>
      </c>
      <c r="G311" s="23">
        <v>-5.0663451468888055E-4</v>
      </c>
      <c r="H311" s="23">
        <v>-1.0074176393880493E-2</v>
      </c>
      <c r="I311" s="23">
        <v>-1.0871204186839476E-3</v>
      </c>
      <c r="J311" s="23">
        <v>-7.320327639749157E-3</v>
      </c>
      <c r="K311" s="23">
        <v>-2.403314871831914E-4</v>
      </c>
      <c r="L311" s="13"/>
    </row>
    <row r="312" spans="1:12">
      <c r="A312" s="23">
        <v>7.4634997531572919E-5</v>
      </c>
      <c r="B312" s="23">
        <v>7.3839569891465533E-6</v>
      </c>
      <c r="C312" s="23">
        <v>7.2939082110815045E-4</v>
      </c>
      <c r="D312" s="23">
        <v>3.485222676145652E-4</v>
      </c>
      <c r="E312" s="23">
        <v>4.7015110769314231E-7</v>
      </c>
      <c r="F312" s="23">
        <v>5.9423240598769528E-5</v>
      </c>
      <c r="G312" s="23">
        <v>6.9790170917668397E-4</v>
      </c>
      <c r="H312" s="23">
        <v>-1.6727693692635118E-2</v>
      </c>
      <c r="I312" s="23">
        <v>-1.4782129893455092E-3</v>
      </c>
      <c r="J312" s="23">
        <v>-1.2838386164544874E-2</v>
      </c>
      <c r="K312" s="23">
        <v>1.0485034222554685E-3</v>
      </c>
      <c r="L312" s="13"/>
    </row>
    <row r="313" spans="1:12">
      <c r="A313" s="23">
        <v>6.4305357629318021E-5</v>
      </c>
      <c r="B313" s="23">
        <v>6.8151364720065954E-6</v>
      </c>
      <c r="C313" s="23">
        <v>6.4913636072667599E-4</v>
      </c>
      <c r="D313" s="23">
        <v>1.5601333473230219E-4</v>
      </c>
      <c r="E313" s="23">
        <v>1.6190714810461289E-6</v>
      </c>
      <c r="F313" s="23">
        <v>1.1357360949629231E-4</v>
      </c>
      <c r="G313" s="23">
        <v>2.2193706442627328E-4</v>
      </c>
      <c r="H313" s="23">
        <v>3.2328582036287609E-3</v>
      </c>
      <c r="I313" s="23">
        <v>6.70796069270027E-5</v>
      </c>
      <c r="J313" s="23">
        <v>-2.3540749674330111E-3</v>
      </c>
      <c r="K313" s="23">
        <v>7.9739841007855276E-4</v>
      </c>
      <c r="L313" s="13"/>
    </row>
    <row r="314" spans="1:12">
      <c r="A314" s="23">
        <v>-2.0763852177647625E-5</v>
      </c>
      <c r="B314" s="23">
        <v>-4.1663720823510992E-6</v>
      </c>
      <c r="C314" s="23">
        <v>-1.7501521319077267E-4</v>
      </c>
      <c r="D314" s="23">
        <v>-1.2141868497124372E-4</v>
      </c>
      <c r="E314" s="23">
        <v>-3.731614829140637E-6</v>
      </c>
      <c r="F314" s="23">
        <v>-7.5445021936623152E-5</v>
      </c>
      <c r="G314" s="23">
        <v>-7.0872006218067503E-4</v>
      </c>
      <c r="H314" s="23">
        <v>-1.6727693692635118E-2</v>
      </c>
      <c r="I314" s="23">
        <v>-1.1538923209920189E-3</v>
      </c>
      <c r="J314" s="23">
        <v>-5.6649100823104419E-3</v>
      </c>
      <c r="K314" s="23">
        <v>-1.019675008816255E-4</v>
      </c>
      <c r="L314" s="13"/>
    </row>
    <row r="315" spans="1:12">
      <c r="A315" s="23">
        <v>-2.0594261074774785E-5</v>
      </c>
      <c r="B315" s="23">
        <v>-4.0921487645748301E-6</v>
      </c>
      <c r="C315" s="23">
        <v>-2.3057599345487032E-4</v>
      </c>
      <c r="D315" s="23">
        <v>-1.3984774193539308E-4</v>
      </c>
      <c r="E315" s="23">
        <v>-3.7293893175215511E-6</v>
      </c>
      <c r="F315" s="23">
        <v>-7.8930951934401183E-5</v>
      </c>
      <c r="G315" s="23">
        <v>-7.5924144905362362E-4</v>
      </c>
      <c r="H315" s="23">
        <v>-1.2292015493465367E-2</v>
      </c>
      <c r="I315" s="23">
        <v>-1.0012708300021413E-3</v>
      </c>
      <c r="J315" s="23">
        <v>-7.320327639749157E-3</v>
      </c>
      <c r="K315" s="23">
        <v>-1.8908556633075957E-4</v>
      </c>
      <c r="L315" s="13"/>
    </row>
    <row r="316" spans="1:12">
      <c r="A316" s="23">
        <v>-1.3953227660004189E-5</v>
      </c>
      <c r="B316" s="23">
        <v>-3.08473591512055E-6</v>
      </c>
      <c r="C316" s="23">
        <v>-1.6266837313208429E-4</v>
      </c>
      <c r="D316" s="23">
        <v>-1.2316197414352813E-4</v>
      </c>
      <c r="E316" s="23">
        <v>-2.7379238912188772E-6</v>
      </c>
      <c r="F316" s="23">
        <v>-4.43424038011085E-5</v>
      </c>
      <c r="G316" s="23">
        <v>-5.4651982011489264E-4</v>
      </c>
      <c r="H316" s="23">
        <v>-1.2292015493465367E-2</v>
      </c>
      <c r="I316" s="23">
        <v>9.8465478057985532E-6</v>
      </c>
      <c r="J316" s="23">
        <v>9.2338479346379954E-3</v>
      </c>
      <c r="K316" s="23">
        <v>-1.6858719798978685E-4</v>
      </c>
      <c r="L316" s="13"/>
    </row>
    <row r="317" spans="1:12">
      <c r="A317" s="23">
        <v>-5.2115771755586217E-6</v>
      </c>
      <c r="B317" s="23">
        <v>-1.545951586131612E-6</v>
      </c>
      <c r="C317" s="23">
        <v>2.2111257202547921E-4</v>
      </c>
      <c r="D317" s="23">
        <v>1.1193302280453951E-4</v>
      </c>
      <c r="E317" s="23">
        <v>-5.8362864394393102E-7</v>
      </c>
      <c r="F317" s="23">
        <v>1.975809538133409E-5</v>
      </c>
      <c r="G317" s="23">
        <v>3.1500277708696811E-4</v>
      </c>
      <c r="H317" s="23">
        <v>2.3193410099892637E-2</v>
      </c>
      <c r="I317" s="23">
        <v>-1.0461957043660973E-4</v>
      </c>
      <c r="J317" s="23">
        <v>1.1992877197035854E-2</v>
      </c>
      <c r="K317" s="23">
        <v>3.3490397438535566E-4</v>
      </c>
      <c r="L317" s="13"/>
    </row>
    <row r="318" spans="1:12">
      <c r="A318" s="23">
        <v>-8.9471273879537932E-7</v>
      </c>
      <c r="B318" s="23">
        <v>-1.912513562331235E-6</v>
      </c>
      <c r="C318" s="23">
        <v>-1.7192850317610057E-4</v>
      </c>
      <c r="D318" s="23">
        <v>-8.5307694973924005E-5</v>
      </c>
      <c r="E318" s="23">
        <v>-2.6605873624556496E-6</v>
      </c>
      <c r="F318" s="23">
        <v>-4.2514828850817109E-5</v>
      </c>
      <c r="G318" s="23">
        <v>-5.4651982011489264E-4</v>
      </c>
      <c r="H318" s="23">
        <v>-1.6727693692635118E-2</v>
      </c>
      <c r="I318" s="23">
        <v>-1.3637468711031008E-3</v>
      </c>
      <c r="J318" s="23">
        <v>-1.2286580312065302E-2</v>
      </c>
      <c r="K318" s="23">
        <v>-9.0437168689828343E-5</v>
      </c>
      <c r="L318" s="13"/>
    </row>
    <row r="319" spans="1:12">
      <c r="A319" s="23">
        <v>-2.0409252598913504E-5</v>
      </c>
      <c r="B319" s="23">
        <v>-4.0742676925650923E-6</v>
      </c>
      <c r="C319" s="23">
        <v>-3.5507329737997803E-4</v>
      </c>
      <c r="D319" s="23">
        <v>-1.6300858379574297E-4</v>
      </c>
      <c r="E319" s="23">
        <v>-3.4492530424691405E-6</v>
      </c>
      <c r="F319" s="23">
        <v>-6.7897814271530916E-5</v>
      </c>
      <c r="G319" s="23">
        <v>-7.6190046941535775E-4</v>
      </c>
      <c r="H319" s="23">
        <v>-1.2292015493465367E-2</v>
      </c>
      <c r="I319" s="23">
        <v>-1.2206642233000904E-3</v>
      </c>
      <c r="J319" s="23">
        <v>-1.173477445958573E-2</v>
      </c>
      <c r="K319" s="23">
        <v>-3.3001184867494706E-4</v>
      </c>
      <c r="L319" s="13"/>
    </row>
    <row r="320" spans="1:12">
      <c r="A320" s="23">
        <v>-1.9939022722766079E-5</v>
      </c>
      <c r="B320" s="23">
        <v>-3.9364484866032459E-6</v>
      </c>
      <c r="C320" s="23">
        <v>-3.7668026748268271E-4</v>
      </c>
      <c r="D320" s="23">
        <v>-1.8616942565609286E-4</v>
      </c>
      <c r="E320" s="23">
        <v>-3.3271280923718133E-6</v>
      </c>
      <c r="F320" s="23">
        <v>-6.7220934660311871E-5</v>
      </c>
      <c r="G320" s="23">
        <v>-7.8317263230923086E-4</v>
      </c>
      <c r="H320" s="23">
        <v>-1.2292015493465367E-2</v>
      </c>
      <c r="I320" s="23">
        <v>-1.0680427323102129E-3</v>
      </c>
      <c r="J320" s="23">
        <v>-7.320327639749157E-3</v>
      </c>
      <c r="K320" s="23">
        <v>-3.6075940118640614E-4</v>
      </c>
      <c r="L320" s="13"/>
    </row>
    <row r="321" spans="1:12">
      <c r="A321" s="23">
        <v>8.222034504188548E-5</v>
      </c>
      <c r="B321" s="23">
        <v>1.2677766440180411E-5</v>
      </c>
      <c r="C321" s="23">
        <v>1.7006755723916356E-3</v>
      </c>
      <c r="D321" s="23">
        <v>1.0595603135670728E-4</v>
      </c>
      <c r="E321" s="23">
        <v>1.7188750768169606E-5</v>
      </c>
      <c r="F321" s="23">
        <v>5.2078438360566356E-4</v>
      </c>
      <c r="G321" s="23">
        <v>3.2372661546327861E-3</v>
      </c>
      <c r="H321" s="23">
        <v>2.7629088299062389E-2</v>
      </c>
      <c r="I321" s="23">
        <v>1.1380147626551687E-2</v>
      </c>
      <c r="J321" s="23">
        <v>1.088926549207671E-2</v>
      </c>
      <c r="K321" s="23">
        <v>6.795327921179596E-4</v>
      </c>
      <c r="L321" s="13"/>
    </row>
    <row r="322" spans="1:12">
      <c r="A322" s="23">
        <v>-2.0648221880234325E-5</v>
      </c>
      <c r="B322" s="23">
        <v>-4.1012579899382812E-6</v>
      </c>
      <c r="C322" s="23">
        <v>-4.1166298098229976E-4</v>
      </c>
      <c r="D322" s="23">
        <v>-2.0559464786154761E-4</v>
      </c>
      <c r="E322" s="23">
        <v>-3.4027954874207264E-6</v>
      </c>
      <c r="F322" s="23">
        <v>-6.6374835146288088E-5</v>
      </c>
      <c r="G322" s="23">
        <v>-8.2039891737350882E-4</v>
      </c>
      <c r="H322" s="23">
        <v>-1.2292015493465367E-2</v>
      </c>
      <c r="I322" s="23">
        <v>-1.1634311641788863E-3</v>
      </c>
      <c r="J322" s="23">
        <v>-1.173477445958573E-2</v>
      </c>
      <c r="K322" s="23">
        <v>-4.0431843391097321E-4</v>
      </c>
      <c r="L322" s="13"/>
    </row>
    <row r="323" spans="1:12">
      <c r="A323" s="23">
        <v>-2.1002821458968447E-5</v>
      </c>
      <c r="B323" s="23">
        <v>-4.1171147896450293E-6</v>
      </c>
      <c r="C323" s="23">
        <v>-1.997088933081494E-4</v>
      </c>
      <c r="D323" s="23">
        <v>-1.3262554393592916E-4</v>
      </c>
      <c r="E323" s="23">
        <v>-3.4175395018971692E-6</v>
      </c>
      <c r="F323" s="23">
        <v>-6.925157349396898E-5</v>
      </c>
      <c r="G323" s="23">
        <v>-7.2201516398934565E-4</v>
      </c>
      <c r="H323" s="23">
        <v>-1.2292015493465367E-2</v>
      </c>
      <c r="I323" s="23">
        <v>-1.3923634006637029E-3</v>
      </c>
      <c r="J323" s="23">
        <v>-9.5275510496674442E-3</v>
      </c>
      <c r="K323" s="23">
        <v>-1.1734127713735504E-4</v>
      </c>
      <c r="L323" s="13"/>
    </row>
    <row r="324" spans="1:12">
      <c r="A324" s="23">
        <v>-1.9661510008974154E-5</v>
      </c>
      <c r="B324" s="23">
        <v>-3.9347615930174217E-6</v>
      </c>
      <c r="C324" s="23">
        <v>-2.0999792669038972E-4</v>
      </c>
      <c r="D324" s="23">
        <v>-1.3561403965984525E-4</v>
      </c>
      <c r="E324" s="23">
        <v>-3.3201733685621706E-6</v>
      </c>
      <c r="F324" s="23">
        <v>-6.5325671748898574E-5</v>
      </c>
      <c r="G324" s="23">
        <v>-6.7149377711639706E-4</v>
      </c>
      <c r="H324" s="23">
        <v>-1.4509854593050243E-2</v>
      </c>
      <c r="I324" s="23">
        <v>-9.5357661406780445E-4</v>
      </c>
      <c r="J324" s="23">
        <v>-5.6649100823104419E-3</v>
      </c>
      <c r="K324" s="23">
        <v>-1.86523270288138E-4</v>
      </c>
      <c r="L324" s="13"/>
    </row>
    <row r="325" spans="1:12">
      <c r="A325" s="23">
        <v>-1.9719325157680805E-5</v>
      </c>
      <c r="B325" s="23">
        <v>-3.8925892533718133E-6</v>
      </c>
      <c r="C325" s="23">
        <v>-3.5918891073287418E-4</v>
      </c>
      <c r="D325" s="23">
        <v>-1.7570969062238645E-4</v>
      </c>
      <c r="E325" s="23">
        <v>-3.3504959643722131E-6</v>
      </c>
      <c r="F325" s="23">
        <v>-6.7999346213213762E-5</v>
      </c>
      <c r="G325" s="23">
        <v>-6.449035734990557E-4</v>
      </c>
      <c r="H325" s="23">
        <v>-1.0074176393880493E-2</v>
      </c>
      <c r="I325" s="23">
        <v>-7.8187743670419206E-4</v>
      </c>
      <c r="J325" s="23">
        <v>-2.9058808199125831E-3</v>
      </c>
      <c r="K325" s="23">
        <v>-3.5179136503723059E-4</v>
      </c>
      <c r="L325" s="13"/>
    </row>
    <row r="326" spans="1:12">
      <c r="A326" s="23">
        <v>4.8240454975363386E-5</v>
      </c>
      <c r="B326" s="23">
        <v>4.3558143132333292E-6</v>
      </c>
      <c r="C326" s="23">
        <v>7.7980708468112798E-4</v>
      </c>
      <c r="D326" s="23">
        <v>1.7394430907579888E-4</v>
      </c>
      <c r="E326" s="23">
        <v>4.2092888167094839E-6</v>
      </c>
      <c r="F326" s="23">
        <v>2.2133284360236264E-4</v>
      </c>
      <c r="G326" s="23">
        <v>1.296181290566865E-3</v>
      </c>
      <c r="H326" s="23">
        <v>1.8757731900722888E-2</v>
      </c>
      <c r="I326" s="23">
        <v>4.1783210204668336E-3</v>
      </c>
      <c r="J326" s="23">
        <v>1.6959129869352E-2</v>
      </c>
      <c r="K326" s="23">
        <v>4.8607944090002953E-4</v>
      </c>
      <c r="L326" s="13"/>
    </row>
    <row r="327" spans="1:12">
      <c r="A327" s="23">
        <v>-1.9225969222050721E-5</v>
      </c>
      <c r="B327" s="23">
        <v>-3.8011596210201358E-6</v>
      </c>
      <c r="C327" s="23">
        <v>-2.490962535429029E-4</v>
      </c>
      <c r="D327" s="23">
        <v>-1.4358336159028823E-4</v>
      </c>
      <c r="E327" s="23">
        <v>-3.3257371476098848E-6</v>
      </c>
      <c r="F327" s="23">
        <v>-6.7491686504799495E-5</v>
      </c>
      <c r="G327" s="23">
        <v>-4.8270333143327326E-4</v>
      </c>
      <c r="H327" s="23">
        <v>-1.2028199955409903E-3</v>
      </c>
      <c r="I327" s="23">
        <v>-3.8124602285576309E-4</v>
      </c>
      <c r="J327" s="23">
        <v>3.7157894098422775E-3</v>
      </c>
      <c r="K327" s="23">
        <v>-2.5186181937498857E-4</v>
      </c>
      <c r="L327" s="13"/>
    </row>
    <row r="328" spans="1:12">
      <c r="A328" s="23">
        <v>1.3952217449072487E-5</v>
      </c>
      <c r="B328" s="23">
        <v>7.2258290808492396E-7</v>
      </c>
      <c r="C328" s="23">
        <v>1.2645346490886838E-4</v>
      </c>
      <c r="D328" s="23">
        <v>3.3510115022540385E-6</v>
      </c>
      <c r="E328" s="23">
        <v>-1.5606282447225482E-6</v>
      </c>
      <c r="F328" s="23">
        <v>5.3471442271350218E-7</v>
      </c>
      <c r="G328" s="23">
        <v>-2.0616521381292295E-4</v>
      </c>
      <c r="H328" s="23">
        <v>2.7629088299062389E-2</v>
      </c>
      <c r="I328" s="23">
        <v>1.9108456835627833E-4</v>
      </c>
      <c r="J328" s="23">
        <v>2.6121777048831339E-3</v>
      </c>
      <c r="K328" s="23">
        <v>1.4657521525266877E-4</v>
      </c>
      <c r="L328" s="13"/>
    </row>
    <row r="329" spans="1:12">
      <c r="A329" s="23">
        <v>-1.8624691675501555E-5</v>
      </c>
      <c r="B329" s="23">
        <v>-3.6751486701590596E-6</v>
      </c>
      <c r="C329" s="23">
        <v>-2.4086502683711062E-4</v>
      </c>
      <c r="D329" s="23">
        <v>-1.3760637014245602E-4</v>
      </c>
      <c r="E329" s="23">
        <v>-3.3324136824671416E-6</v>
      </c>
      <c r="F329" s="23">
        <v>-6.9454637377334698E-5</v>
      </c>
      <c r="G329" s="23">
        <v>-6.555396549459922E-4</v>
      </c>
      <c r="H329" s="23">
        <v>-1.4509854593050243E-2</v>
      </c>
      <c r="I329" s="23">
        <v>-6.8648900483551847E-4</v>
      </c>
      <c r="J329" s="23">
        <v>-6.9865740999429621E-4</v>
      </c>
      <c r="K329" s="23">
        <v>-2.2752000697008344E-4</v>
      </c>
      <c r="L329" s="13"/>
    </row>
    <row r="330" spans="1:12">
      <c r="A330" s="23">
        <v>-2.1758272735402016E-5</v>
      </c>
      <c r="B330" s="23">
        <v>-4.2363781661628086E-6</v>
      </c>
      <c r="C330" s="23">
        <v>-3.7050684745333851E-4</v>
      </c>
      <c r="D330" s="23">
        <v>-1.8965600400066166E-4</v>
      </c>
      <c r="E330" s="23">
        <v>-3.6968412100924233E-6</v>
      </c>
      <c r="F330" s="23">
        <v>-7.8524824167669762E-5</v>
      </c>
      <c r="G330" s="23">
        <v>-8.177398970117747E-4</v>
      </c>
      <c r="H330" s="23">
        <v>-1.6727693692635118E-2</v>
      </c>
      <c r="I330" s="23">
        <v>-1.2302030664869579E-3</v>
      </c>
      <c r="J330" s="23">
        <v>-9.5275510496674442E-3</v>
      </c>
      <c r="K330" s="23">
        <v>-3.5307251305854135E-4</v>
      </c>
      <c r="L330" s="13"/>
    </row>
    <row r="331" spans="1:12">
      <c r="A331" s="23">
        <v>-2.116855821859418E-5</v>
      </c>
      <c r="B331" s="23">
        <v>-4.0791596839639822E-6</v>
      </c>
      <c r="C331" s="23">
        <v>-3.3963974730661761E-4</v>
      </c>
      <c r="D331" s="23">
        <v>-1.7521160800173377E-4</v>
      </c>
      <c r="E331" s="23">
        <v>-3.5541302775185536E-6</v>
      </c>
      <c r="F331" s="23">
        <v>-7.673109319793931E-5</v>
      </c>
      <c r="G331" s="23">
        <v>-7.2467418435107978E-4</v>
      </c>
      <c r="H331" s="23">
        <v>-1.6727693692635118E-2</v>
      </c>
      <c r="I331" s="23">
        <v>-1.0966592618708148E-3</v>
      </c>
      <c r="J331" s="23">
        <v>-4.0094925248717267E-3</v>
      </c>
      <c r="K331" s="23">
        <v>-3.1207577637659592E-4</v>
      </c>
      <c r="L331" s="13"/>
    </row>
    <row r="332" spans="1:12">
      <c r="A332" s="23">
        <v>-7.4316788858940042E-6</v>
      </c>
      <c r="B332" s="23">
        <v>-2.144461430382078E-6</v>
      </c>
      <c r="C332" s="23">
        <v>7.3041972444637447E-4</v>
      </c>
      <c r="D332" s="23">
        <v>3.3133841720204757E-4</v>
      </c>
      <c r="E332" s="23">
        <v>-4.1949716203636153E-7</v>
      </c>
      <c r="F332" s="23">
        <v>3.9726043912295612E-5</v>
      </c>
      <c r="G332" s="23">
        <v>2.6575997157747438E-3</v>
      </c>
      <c r="H332" s="23">
        <v>-1.2292015493465367E-2</v>
      </c>
      <c r="I332" s="23">
        <v>-1.182508850552621E-3</v>
      </c>
      <c r="J332" s="23">
        <v>-9.5275510496674442E-3</v>
      </c>
      <c r="K332" s="23">
        <v>1.0190370177653204E-3</v>
      </c>
      <c r="L332" s="13"/>
    </row>
    <row r="333" spans="1:12">
      <c r="A333" s="23">
        <v>-1.7923201204527527E-5</v>
      </c>
      <c r="B333" s="23">
        <v>-3.6641838618512014E-6</v>
      </c>
      <c r="C333" s="23">
        <v>-2.5526967357224705E-4</v>
      </c>
      <c r="D333" s="23">
        <v>-1.3337266786690816E-4</v>
      </c>
      <c r="E333" s="23">
        <v>-3.4011263537064125E-6</v>
      </c>
      <c r="F333" s="23">
        <v>-6.6713274951897604E-5</v>
      </c>
      <c r="G333" s="23">
        <v>-5.9438218662610711E-4</v>
      </c>
      <c r="H333" s="23">
        <v>-1.4509854593050243E-2</v>
      </c>
      <c r="I333" s="23">
        <v>-3.5262949329516099E-4</v>
      </c>
      <c r="J333" s="23">
        <v>5.371206967280993E-3</v>
      </c>
      <c r="K333" s="23">
        <v>-2.685167436520289E-4</v>
      </c>
      <c r="L333" s="13"/>
    </row>
    <row r="334" spans="1:12">
      <c r="A334" s="23">
        <v>-2.1654205467730046E-5</v>
      </c>
      <c r="B334" s="23">
        <v>-4.2458247702434245E-6</v>
      </c>
      <c r="C334" s="23">
        <v>-4.1166298098229976E-4</v>
      </c>
      <c r="D334" s="23">
        <v>-2.0434944130991588E-4</v>
      </c>
      <c r="E334" s="23">
        <v>-3.7658320702840797E-6</v>
      </c>
      <c r="F334" s="23">
        <v>-7.9354001691413082E-5</v>
      </c>
      <c r="G334" s="23">
        <v>-8.2039891737350882E-4</v>
      </c>
      <c r="H334" s="23">
        <v>-1.2292015493465367E-2</v>
      </c>
      <c r="I334" s="23">
        <v>-1.020348516375876E-3</v>
      </c>
      <c r="J334" s="23">
        <v>-1.0079356902147014E-2</v>
      </c>
      <c r="K334" s="23">
        <v>-4.1584876610277033E-4</v>
      </c>
      <c r="L334" s="13"/>
    </row>
    <row r="335" spans="1:12">
      <c r="A335" s="23">
        <v>-2.1577118602787842E-5</v>
      </c>
      <c r="B335" s="23">
        <v>-4.1931936903657062E-6</v>
      </c>
      <c r="C335" s="23">
        <v>-4.0137394760005946E-4</v>
      </c>
      <c r="D335" s="23">
        <v>-1.8741463220772457E-4</v>
      </c>
      <c r="E335" s="23">
        <v>-3.7577645906648937E-6</v>
      </c>
      <c r="F335" s="23">
        <v>-8.087698081665591E-5</v>
      </c>
      <c r="G335" s="23">
        <v>-7.7253655086229436E-4</v>
      </c>
      <c r="H335" s="23">
        <v>-7.8563372942956171E-3</v>
      </c>
      <c r="I335" s="23">
        <v>-9.5357661406780445E-4</v>
      </c>
      <c r="J335" s="23">
        <v>-6.216715934790013E-3</v>
      </c>
      <c r="K335" s="23">
        <v>-4.0816187797490554E-4</v>
      </c>
      <c r="L335" s="13"/>
    </row>
    <row r="336" spans="1:12">
      <c r="A336" s="23">
        <v>-1.4546796520059134E-5</v>
      </c>
      <c r="B336" s="23">
        <v>-3.1103766976250798E-6</v>
      </c>
      <c r="C336" s="23">
        <v>-1.060786895297626E-4</v>
      </c>
      <c r="D336" s="23">
        <v>-5.6667944286394586E-5</v>
      </c>
      <c r="E336" s="23">
        <v>-2.9518511956034891E-6</v>
      </c>
      <c r="F336" s="23">
        <v>-5.1111199913298852E-5</v>
      </c>
      <c r="G336" s="23">
        <v>-2.8859484502668121E-4</v>
      </c>
      <c r="H336" s="23">
        <v>3.8718283796986767E-2</v>
      </c>
      <c r="I336" s="23">
        <v>6.2033251176530941E-4</v>
      </c>
      <c r="J336" s="23">
        <v>9.2338479346379954E-3</v>
      </c>
      <c r="K336" s="23">
        <v>-1.2502816526521981E-4</v>
      </c>
      <c r="L336" s="13"/>
    </row>
    <row r="337" spans="1:12">
      <c r="A337" s="23">
        <v>7.8006856266848667E-6</v>
      </c>
      <c r="B337" s="23">
        <v>4.6634377239821084E-7</v>
      </c>
      <c r="C337" s="23">
        <v>1.3982920830578078E-4</v>
      </c>
      <c r="D337" s="23">
        <v>-8.8520127037367604E-6</v>
      </c>
      <c r="E337" s="23">
        <v>2.6773022559213736E-6</v>
      </c>
      <c r="F337" s="23">
        <v>1.3699364404447091E-4</v>
      </c>
      <c r="G337" s="23">
        <v>2.3257314587320983E-4</v>
      </c>
      <c r="H337" s="23">
        <v>3.8718283796986767E-2</v>
      </c>
      <c r="I337" s="23">
        <v>1.2212796325379528E-3</v>
      </c>
      <c r="J337" s="23">
        <v>1.6959129869352E-2</v>
      </c>
      <c r="K337" s="23">
        <v>9.148585033630458E-5</v>
      </c>
      <c r="L337" s="13"/>
    </row>
    <row r="338" spans="1:12">
      <c r="A338" s="23">
        <v>-1.7329632344472581E-5</v>
      </c>
      <c r="B338" s="23">
        <v>-3.553692331979709E-6</v>
      </c>
      <c r="C338" s="23">
        <v>-2.5424077023402302E-4</v>
      </c>
      <c r="D338" s="23">
        <v>-1.1419648697177978E-4</v>
      </c>
      <c r="E338" s="23">
        <v>-3.0561720527481307E-6</v>
      </c>
      <c r="F338" s="23">
        <v>-5.6018577094636853E-5</v>
      </c>
      <c r="G338" s="23">
        <v>-3.3379819117616155E-4</v>
      </c>
      <c r="H338" s="23">
        <v>-3.4206590951258659E-3</v>
      </c>
      <c r="I338" s="23">
        <v>3.1508952978555397E-4</v>
      </c>
      <c r="J338" s="23">
        <v>4.819401114801421E-3</v>
      </c>
      <c r="K338" s="23">
        <v>-3.0054544418479874E-4</v>
      </c>
      <c r="L338" s="13"/>
    </row>
    <row r="339" spans="1:12">
      <c r="A339" s="23">
        <v>-2.0197263720322449E-5</v>
      </c>
      <c r="B339" s="23">
        <v>-3.9862118473850632E-6</v>
      </c>
      <c r="C339" s="23">
        <v>-4.6928156792284547E-4</v>
      </c>
      <c r="D339" s="23">
        <v>-2.0957930882676908E-4</v>
      </c>
      <c r="E339" s="23">
        <v>-3.5165747689464825E-6</v>
      </c>
      <c r="F339" s="23">
        <v>-7.2432907666698448E-5</v>
      </c>
      <c r="G339" s="23">
        <v>-7.7519557122402848E-4</v>
      </c>
      <c r="H339" s="23">
        <v>-1.2292015493465367E-2</v>
      </c>
      <c r="I339" s="23">
        <v>-8.0095512307792676E-4</v>
      </c>
      <c r="J339" s="23">
        <v>-5.6649100823104419E-3</v>
      </c>
      <c r="K339" s="23">
        <v>-4.978422394666612E-4</v>
      </c>
      <c r="L339" s="13"/>
    </row>
    <row r="340" spans="1:12">
      <c r="A340" s="23">
        <v>-1.4577631266036016E-5</v>
      </c>
      <c r="B340" s="23">
        <v>-3.087434944857869E-6</v>
      </c>
      <c r="C340" s="23">
        <v>-1.9765108663170135E-4</v>
      </c>
      <c r="D340" s="23">
        <v>-6.6629596699448304E-5</v>
      </c>
      <c r="E340" s="23">
        <v>-2.4981250142623945E-6</v>
      </c>
      <c r="F340" s="23">
        <v>-4.2244077006329492E-5</v>
      </c>
      <c r="G340" s="23">
        <v>-2.6998170249454222E-4</v>
      </c>
      <c r="H340" s="23">
        <v>-5.6384981947107411E-3</v>
      </c>
      <c r="I340" s="23">
        <v>1.4339035242194156E-4</v>
      </c>
      <c r="J340" s="23">
        <v>3.1639835573627059E-3</v>
      </c>
      <c r="K340" s="23">
        <v>-2.2880115499139422E-4</v>
      </c>
      <c r="L340" s="13"/>
    </row>
    <row r="341" spans="1:12">
      <c r="A341" s="23">
        <v>-1.8404994110416282E-5</v>
      </c>
      <c r="B341" s="23">
        <v>-3.7210321756934811E-6</v>
      </c>
      <c r="C341" s="23">
        <v>-4.4767459782014084E-4</v>
      </c>
      <c r="D341" s="23">
        <v>-1.8641846696641919E-4</v>
      </c>
      <c r="E341" s="23">
        <v>-3.1705077121786579E-6</v>
      </c>
      <c r="F341" s="23">
        <v>-5.9673726995219642E-5</v>
      </c>
      <c r="G341" s="23">
        <v>-7.2733320471281401E-4</v>
      </c>
      <c r="H341" s="23">
        <v>-3.4206590951258659E-3</v>
      </c>
      <c r="I341" s="23">
        <v>-7.4372206395672267E-4</v>
      </c>
      <c r="J341" s="23">
        <v>9.5676014744441895E-4</v>
      </c>
      <c r="K341" s="23">
        <v>-4.7606272310437772E-4</v>
      </c>
      <c r="L341" s="13"/>
    </row>
    <row r="342" spans="1:12">
      <c r="A342" s="23">
        <v>-2.8295930488446182E-6</v>
      </c>
      <c r="B342" s="23">
        <v>-1.7730074627835645E-6</v>
      </c>
      <c r="C342" s="23">
        <v>-5.9892338853907332E-4</v>
      </c>
      <c r="D342" s="23">
        <v>-2.5615003385779517E-4</v>
      </c>
      <c r="E342" s="23">
        <v>6.6883130185477523E-9</v>
      </c>
      <c r="F342" s="23">
        <v>7.4043840201100679E-5</v>
      </c>
      <c r="G342" s="23">
        <v>-8.6294324316125504E-4</v>
      </c>
      <c r="H342" s="23">
        <v>-1.0074176393880493E-2</v>
      </c>
      <c r="I342" s="23">
        <v>-1.2683584392344273E-3</v>
      </c>
      <c r="J342" s="23">
        <v>-7.320327639749157E-3</v>
      </c>
      <c r="K342" s="23">
        <v>-6.1698900544856518E-4</v>
      </c>
      <c r="L342" s="13"/>
    </row>
    <row r="343" spans="1:12">
      <c r="A343" s="23">
        <v>-1.8590002586277563E-5</v>
      </c>
      <c r="B343" s="23">
        <v>-3.7842906851618925E-6</v>
      </c>
      <c r="C343" s="23">
        <v>-3.3140852060082536E-4</v>
      </c>
      <c r="D343" s="23">
        <v>-1.63755707726722E-4</v>
      </c>
      <c r="E343" s="23">
        <v>-3.1182081891301441E-6</v>
      </c>
      <c r="F343" s="23">
        <v>-5.7812308064367291E-5</v>
      </c>
      <c r="G343" s="23">
        <v>-3.843195780491102E-4</v>
      </c>
      <c r="H343" s="23">
        <v>-1.0074176393880493E-2</v>
      </c>
      <c r="I343" s="23">
        <v>-2.1908568867901802E-4</v>
      </c>
      <c r="J343" s="23">
        <v>-4.0094925248717267E-3</v>
      </c>
      <c r="K343" s="23">
        <v>-3.7741432546344646E-4</v>
      </c>
      <c r="L343" s="13"/>
    </row>
    <row r="344" spans="1:12">
      <c r="A344" s="23">
        <v>4.8086281245478986E-5</v>
      </c>
      <c r="B344" s="23">
        <v>5.9610622495037459E-6</v>
      </c>
      <c r="C344" s="23">
        <v>1.411553734350683E-3</v>
      </c>
      <c r="D344" s="23">
        <v>3.9235353823200152E-4</v>
      </c>
      <c r="E344" s="23">
        <v>1.1359023081974645E-5</v>
      </c>
      <c r="F344" s="23">
        <v>4.6934153315301698E-4</v>
      </c>
      <c r="G344" s="23">
        <v>3.6281421478077044E-3</v>
      </c>
      <c r="H344" s="23">
        <v>6.533235299200528E-2</v>
      </c>
      <c r="I344" s="23">
        <v>6.124245030587774E-3</v>
      </c>
      <c r="J344" s="23">
        <v>3.4616917148698294E-2</v>
      </c>
      <c r="K344" s="23">
        <v>1.1509952639603323E-3</v>
      </c>
      <c r="L344" s="13"/>
    </row>
    <row r="345" spans="1:12">
      <c r="A345" s="23">
        <v>-2.0937297623767577E-5</v>
      </c>
      <c r="B345" s="23">
        <v>-4.1741317928458917E-6</v>
      </c>
      <c r="C345" s="23">
        <v>-5.4953602830431993E-4</v>
      </c>
      <c r="D345" s="23">
        <v>-2.2850644841157115E-4</v>
      </c>
      <c r="E345" s="23">
        <v>-3.701014044378209E-6</v>
      </c>
      <c r="F345" s="23">
        <v>-7.5884993683915527E-5</v>
      </c>
      <c r="G345" s="23">
        <v>-9.1080560967246951E-4</v>
      </c>
      <c r="H345" s="23">
        <v>-1.4509854593050243E-2</v>
      </c>
      <c r="I345" s="23">
        <v>-1.1538923209920189E-3</v>
      </c>
      <c r="J345" s="23">
        <v>-7.8721334922287282E-3</v>
      </c>
      <c r="K345" s="23">
        <v>-5.7342997272399811E-4</v>
      </c>
      <c r="L345" s="13"/>
    </row>
    <row r="346" spans="1:12">
      <c r="A346" s="23">
        <v>-1.8640109048489996E-5</v>
      </c>
      <c r="B346" s="23">
        <v>-3.7291292649054374E-6</v>
      </c>
      <c r="C346" s="23">
        <v>-3.6227562074754626E-4</v>
      </c>
      <c r="D346" s="23">
        <v>-1.4383240290061458E-4</v>
      </c>
      <c r="E346" s="23">
        <v>-3.2642573891326425E-6</v>
      </c>
      <c r="F346" s="23">
        <v>-6.5664111554508103E-5</v>
      </c>
      <c r="G346" s="23">
        <v>-5.5981492192356326E-4</v>
      </c>
      <c r="H346" s="23">
        <v>9.8863755023833877E-3</v>
      </c>
      <c r="I346" s="23">
        <v>-2.2862453186588537E-4</v>
      </c>
      <c r="J346" s="23">
        <v>-2.3540749674330111E-3</v>
      </c>
      <c r="K346" s="23">
        <v>-4.0944302599621636E-4</v>
      </c>
      <c r="L346" s="13"/>
    </row>
    <row r="347" spans="1:12">
      <c r="A347" s="23">
        <v>1.3075423520949507E-4</v>
      </c>
      <c r="B347" s="23">
        <v>1.601562277845098E-5</v>
      </c>
      <c r="C347" s="23">
        <v>2.1338438777839526E-3</v>
      </c>
      <c r="D347" s="23">
        <v>3.2212388871997284E-4</v>
      </c>
      <c r="E347" s="23">
        <v>9.8999220267115906E-6</v>
      </c>
      <c r="F347" s="23">
        <v>3.5129372895641728E-4</v>
      </c>
      <c r="G347" s="23">
        <v>3.0378396275027256E-3</v>
      </c>
      <c r="H347" s="23">
        <v>8.3075065788684288E-2</v>
      </c>
      <c r="I347" s="23">
        <v>1.3927018757445273E-2</v>
      </c>
      <c r="J347" s="23">
        <v>5.2274704428044591E-2</v>
      </c>
      <c r="K347" s="23">
        <v>1.0677206425751306E-3</v>
      </c>
      <c r="L347" s="13"/>
    </row>
    <row r="348" spans="1:12">
      <c r="A348" s="23">
        <v>-1.5957486148501409E-5</v>
      </c>
      <c r="B348" s="23">
        <v>-3.314322132151239E-6</v>
      </c>
      <c r="C348" s="23">
        <v>-2.5732748024869515E-4</v>
      </c>
      <c r="D348" s="23">
        <v>-9.3526058214693318E-5</v>
      </c>
      <c r="E348" s="23">
        <v>-2.7818777456958194E-6</v>
      </c>
      <c r="F348" s="23">
        <v>-4.9385156904690313E-5</v>
      </c>
      <c r="G348" s="23">
        <v>-3.6836545587870534E-4</v>
      </c>
      <c r="H348" s="23">
        <v>-1.0074176393880493E-2</v>
      </c>
      <c r="I348" s="23">
        <v>-2.2862453186588537E-4</v>
      </c>
      <c r="J348" s="23">
        <v>2.6121777048831339E-3</v>
      </c>
      <c r="K348" s="23">
        <v>-2.7748477980120445E-4</v>
      </c>
      <c r="L348" s="13"/>
    </row>
    <row r="349" spans="1:12">
      <c r="A349" s="23">
        <v>-1.6416152994907504E-5</v>
      </c>
      <c r="B349" s="23">
        <v>-3.4232954577954896E-6</v>
      </c>
      <c r="C349" s="23">
        <v>-2.8716567705719203E-4</v>
      </c>
      <c r="D349" s="23">
        <v>-1.4383240290061458E-4</v>
      </c>
      <c r="E349" s="23">
        <v>-2.876740178459347E-6</v>
      </c>
      <c r="F349" s="23">
        <v>-4.935131292412936E-5</v>
      </c>
      <c r="G349" s="23">
        <v>-3.6570643551697121E-4</v>
      </c>
      <c r="H349" s="23">
        <v>-7.8563372942956171E-3</v>
      </c>
      <c r="I349" s="23">
        <v>-1.2369725681034445E-4</v>
      </c>
      <c r="J349" s="23">
        <v>3.1639835573627059E-3</v>
      </c>
      <c r="K349" s="23">
        <v>-3.1848151648314988E-4</v>
      </c>
      <c r="L349" s="13"/>
    </row>
    <row r="350" spans="1:12">
      <c r="A350" s="23">
        <v>1.8932028924338657E-5</v>
      </c>
      <c r="B350" s="23">
        <v>2.1088720569153441E-6</v>
      </c>
      <c r="C350" s="23">
        <v>7.972984414309365E-4</v>
      </c>
      <c r="D350" s="23">
        <v>3.5200884595913402E-4</v>
      </c>
      <c r="E350" s="23">
        <v>5.8213937957846798E-6</v>
      </c>
      <c r="F350" s="23">
        <v>2.4908490766234307E-4</v>
      </c>
      <c r="G350" s="23">
        <v>2.5645340031140488E-3</v>
      </c>
      <c r="H350" s="23">
        <v>-3.4206590951258659E-3</v>
      </c>
      <c r="I350" s="23">
        <v>2.9601184341181928E-4</v>
      </c>
      <c r="J350" s="23">
        <v>6.4748186722401362E-3</v>
      </c>
      <c r="K350" s="23">
        <v>9.8188372514730724E-4</v>
      </c>
      <c r="L350" s="13"/>
    </row>
    <row r="351" spans="1:12">
      <c r="A351" s="23">
        <v>8.7565627519681555E-6</v>
      </c>
      <c r="B351" s="23">
        <v>-7.2021717587061079E-7</v>
      </c>
      <c r="C351" s="23">
        <v>8.1181718027011012E-5</v>
      </c>
      <c r="D351" s="23">
        <v>-1.0049921490383092E-4</v>
      </c>
      <c r="E351" s="23">
        <v>-2.5508749117640631E-7</v>
      </c>
      <c r="F351" s="23">
        <v>6.6868916322178912E-5</v>
      </c>
      <c r="G351" s="23">
        <v>1.6609763682985638E-4</v>
      </c>
      <c r="H351" s="23">
        <v>-7.8563372942956171E-3</v>
      </c>
      <c r="I351" s="23">
        <v>2.108392048916617E-3</v>
      </c>
      <c r="J351" s="23">
        <v>-1.250463262473868E-3</v>
      </c>
      <c r="K351" s="23">
        <v>-1.6346260590454368E-4</v>
      </c>
      <c r="L351" s="13"/>
    </row>
    <row r="352" spans="1:12">
      <c r="A352" s="23">
        <v>-1.9033252059695218E-5</v>
      </c>
      <c r="B352" s="23">
        <v>-3.8202215185399503E-6</v>
      </c>
      <c r="C352" s="23">
        <v>-3.8491149418847496E-4</v>
      </c>
      <c r="D352" s="23">
        <v>-1.7720393848434451E-4</v>
      </c>
      <c r="E352" s="23">
        <v>-3.333248249324299E-6</v>
      </c>
      <c r="F352" s="23">
        <v>-6.563026757394715E-5</v>
      </c>
      <c r="G352" s="23">
        <v>-5.73110023732234E-4</v>
      </c>
      <c r="H352" s="23">
        <v>-1.2292015493465367E-2</v>
      </c>
      <c r="I352" s="23">
        <v>-7.7233859351732471E-4</v>
      </c>
      <c r="J352" s="23">
        <v>-5.1131042298308699E-3</v>
      </c>
      <c r="K352" s="23">
        <v>-3.9535039776179761E-4</v>
      </c>
      <c r="L352" s="13"/>
    </row>
    <row r="353" spans="1:12">
      <c r="A353" s="23">
        <v>-1.7533912536569413E-5</v>
      </c>
      <c r="B353" s="23">
        <v>-3.4754204695974609E-6</v>
      </c>
      <c r="C353" s="23">
        <v>-3.0980155049812068E-4</v>
      </c>
      <c r="D353" s="23">
        <v>-1.3835349407343505E-4</v>
      </c>
      <c r="E353" s="23">
        <v>-3.0940057502725873E-6</v>
      </c>
      <c r="F353" s="23">
        <v>-6.4648792137679542E-5</v>
      </c>
      <c r="G353" s="23">
        <v>-5.3854275902969016E-4</v>
      </c>
      <c r="H353" s="23">
        <v>9.8863755023833877E-3</v>
      </c>
      <c r="I353" s="23">
        <v>-3.9078486604263044E-4</v>
      </c>
      <c r="J353" s="23">
        <v>5.9230128197605642E-3</v>
      </c>
      <c r="K353" s="23">
        <v>-3.1079462835528515E-4</v>
      </c>
      <c r="L353" s="13"/>
    </row>
    <row r="354" spans="1:12">
      <c r="A354" s="23">
        <v>-1.8898350046046366E-5</v>
      </c>
      <c r="B354" s="23">
        <v>-3.7412748987233728E-6</v>
      </c>
      <c r="C354" s="23">
        <v>-3.7462246080623466E-4</v>
      </c>
      <c r="D354" s="23">
        <v>-1.7297023620879668E-4</v>
      </c>
      <c r="E354" s="23">
        <v>-2.9813392245563746E-6</v>
      </c>
      <c r="F354" s="23">
        <v>-5.6424704861368275E-5</v>
      </c>
      <c r="G354" s="23">
        <v>-4.9333941288020981E-4</v>
      </c>
      <c r="H354" s="23">
        <v>-1.0074176393880493E-2</v>
      </c>
      <c r="I354" s="23">
        <v>-2.9539643417395689E-4</v>
      </c>
      <c r="J354" s="23">
        <v>-6.216715934790013E-3</v>
      </c>
      <c r="K354" s="23">
        <v>-4.1328647006014875E-4</v>
      </c>
      <c r="L354" s="13"/>
    </row>
    <row r="355" spans="1:12">
      <c r="A355" s="23">
        <v>-1.5479547585859762E-5</v>
      </c>
      <c r="B355" s="23">
        <v>-3.2675951798239058E-6</v>
      </c>
      <c r="C355" s="23">
        <v>-2.4395173685178272E-4</v>
      </c>
      <c r="D355" s="23">
        <v>-1.4731898124518337E-4</v>
      </c>
      <c r="E355" s="23">
        <v>-2.7359765685521772E-6</v>
      </c>
      <c r="F355" s="23">
        <v>-4.3767056131572321E-5</v>
      </c>
      <c r="G355" s="23">
        <v>-3.3645721153789567E-4</v>
      </c>
      <c r="H355" s="23">
        <v>-1.2292015493465367E-2</v>
      </c>
      <c r="I355" s="23">
        <v>8.3972590506325865E-4</v>
      </c>
      <c r="J355" s="23">
        <v>7.0266245247197073E-3</v>
      </c>
      <c r="K355" s="23">
        <v>-3.3257414471756864E-4</v>
      </c>
      <c r="L355" s="13"/>
    </row>
    <row r="356" spans="1:12">
      <c r="A356" s="23">
        <v>-1.6963469735997129E-5</v>
      </c>
      <c r="B356" s="23">
        <v>-3.5170867411673214E-6</v>
      </c>
      <c r="C356" s="23">
        <v>-3.7153575079156253E-4</v>
      </c>
      <c r="D356" s="23">
        <v>-1.3611212228049796E-4</v>
      </c>
      <c r="E356" s="23">
        <v>-2.9012208062692897E-6</v>
      </c>
      <c r="F356" s="23">
        <v>-4.9486688846373165E-5</v>
      </c>
      <c r="G356" s="23">
        <v>-5.3056569794448778E-4</v>
      </c>
      <c r="H356" s="23">
        <v>-1.4509854593050243E-2</v>
      </c>
      <c r="I356" s="23">
        <v>-3.3355180692142629E-4</v>
      </c>
      <c r="J356" s="23">
        <v>9.5676014744441895E-4</v>
      </c>
      <c r="K356" s="23">
        <v>-3.9919384182573E-4</v>
      </c>
      <c r="L356" s="13"/>
    </row>
    <row r="357" spans="1:12">
      <c r="A357" s="23">
        <v>-1.3536958589316305E-5</v>
      </c>
      <c r="B357" s="23">
        <v>-2.9934749721274548E-6</v>
      </c>
      <c r="C357" s="23">
        <v>-1.5032153307339592E-4</v>
      </c>
      <c r="D357" s="23">
        <v>-7.6840290422828354E-5</v>
      </c>
      <c r="E357" s="23">
        <v>-2.4207884854991665E-6</v>
      </c>
      <c r="F357" s="23">
        <v>-3.1414003226824936E-5</v>
      </c>
      <c r="G357" s="23">
        <v>-1.1575852151396225E-4</v>
      </c>
      <c r="H357" s="23">
        <v>3.8718283796986767E-2</v>
      </c>
      <c r="I357" s="23">
        <v>7.347986300077177E-4</v>
      </c>
      <c r="J357" s="23">
        <v>1.4751906459433712E-2</v>
      </c>
      <c r="K357" s="23">
        <v>-2.2111426686352947E-4</v>
      </c>
      <c r="L357" s="13"/>
    </row>
    <row r="358" spans="1:12">
      <c r="A358" s="23">
        <v>-1.5433295466894443E-5</v>
      </c>
      <c r="B358" s="23">
        <v>-3.2913803793840282E-6</v>
      </c>
      <c r="C358" s="23">
        <v>-3.5918891073287418E-4</v>
      </c>
      <c r="D358" s="23">
        <v>-1.3411979179788719E-4</v>
      </c>
      <c r="E358" s="23">
        <v>-2.5048015491196516E-6</v>
      </c>
      <c r="F358" s="23">
        <v>-3.6862884097138171E-5</v>
      </c>
      <c r="G358" s="23">
        <v>-4.9068039251847569E-4</v>
      </c>
      <c r="H358" s="23">
        <v>-1.0074176393880493E-2</v>
      </c>
      <c r="I358" s="23">
        <v>-1.020348516375876E-3</v>
      </c>
      <c r="J358" s="23">
        <v>-1.8022691149534396E-3</v>
      </c>
      <c r="K358" s="23">
        <v>-3.389798848241226E-4</v>
      </c>
      <c r="L358" s="13"/>
    </row>
    <row r="359" spans="1:12">
      <c r="A359" s="23">
        <v>-2.0574989358539233E-5</v>
      </c>
      <c r="B359" s="23">
        <v>-4.0509885610807165E-6</v>
      </c>
      <c r="C359" s="23">
        <v>-4.7648389129041369E-4</v>
      </c>
      <c r="D359" s="23">
        <v>-2.172995894468857E-4</v>
      </c>
      <c r="E359" s="23">
        <v>-3.4893122516126829E-6</v>
      </c>
      <c r="F359" s="23">
        <v>-7.2805191452868917E-5</v>
      </c>
      <c r="G359" s="23">
        <v>-7.2467418435107978E-4</v>
      </c>
      <c r="H359" s="23">
        <v>-1.6727693692635118E-2</v>
      </c>
      <c r="I359" s="23">
        <v>-8.7726586857286566E-4</v>
      </c>
      <c r="J359" s="23">
        <v>-5.1131042298308699E-3</v>
      </c>
      <c r="K359" s="23">
        <v>-5.0937257165845843E-4</v>
      </c>
      <c r="L359" s="13"/>
    </row>
    <row r="360" spans="1:12">
      <c r="A360" s="23">
        <v>-9.204676779564621E-6</v>
      </c>
      <c r="B360" s="23">
        <v>-2.1930439656538185E-6</v>
      </c>
      <c r="C360" s="23">
        <v>-1.8621905780719977E-5</v>
      </c>
      <c r="D360" s="23">
        <v>1.3509386466488939E-4</v>
      </c>
      <c r="E360" s="23">
        <v>-1.0832560024286681E-6</v>
      </c>
      <c r="F360" s="23">
        <v>9.6049012130485674E-6</v>
      </c>
      <c r="G360" s="23">
        <v>6.1015403723945741E-4</v>
      </c>
      <c r="H360" s="23">
        <v>-1.4509854593050243E-2</v>
      </c>
      <c r="I360" s="23">
        <v>-4.7663445472443663E-4</v>
      </c>
      <c r="J360" s="23">
        <v>4.819401114801421E-3</v>
      </c>
      <c r="K360" s="23">
        <v>7.3549778037953451E-5</v>
      </c>
      <c r="L360" s="13"/>
    </row>
    <row r="361" spans="1:12">
      <c r="A361" s="23">
        <v>-1.69519067062558E-5</v>
      </c>
      <c r="B361" s="23">
        <v>-3.5047724179908042E-6</v>
      </c>
      <c r="C361" s="23">
        <v>-1.9559327995525327E-4</v>
      </c>
      <c r="D361" s="23">
        <v>-1.0448387586905241E-4</v>
      </c>
      <c r="E361" s="23">
        <v>-2.9576931636035888E-6</v>
      </c>
      <c r="F361" s="23">
        <v>-5.1178887874420751E-5</v>
      </c>
      <c r="G361" s="23">
        <v>-4.396497174714052E-5</v>
      </c>
      <c r="H361" s="23">
        <v>-1.4509854593050243E-2</v>
      </c>
      <c r="I361" s="23">
        <v>3.0770461893119632E-7</v>
      </c>
      <c r="J361" s="23">
        <v>1.5085659999239907E-3</v>
      </c>
      <c r="K361" s="23">
        <v>-2.0702163862911072E-4</v>
      </c>
      <c r="L361" s="13"/>
    </row>
    <row r="362" spans="1:12">
      <c r="A362" s="23">
        <v>1.9764567065714426E-5</v>
      </c>
      <c r="B362" s="23">
        <v>3.7259282482865307E-6</v>
      </c>
      <c r="C362" s="23">
        <v>6.9235030093208535E-4</v>
      </c>
      <c r="D362" s="23">
        <v>4.3045685871193198E-4</v>
      </c>
      <c r="E362" s="23">
        <v>8.7841061386925014E-6</v>
      </c>
      <c r="F362" s="23">
        <v>2.5883197406389714E-4</v>
      </c>
      <c r="G362" s="23">
        <v>2.0699562158314993E-3</v>
      </c>
      <c r="H362" s="23">
        <v>3.2328582036287609E-3</v>
      </c>
      <c r="I362" s="23">
        <v>1.4339035242194156E-4</v>
      </c>
      <c r="J362" s="23">
        <v>3.1639835573627059E-3</v>
      </c>
      <c r="K362" s="23">
        <v>8.7298614333588967E-4</v>
      </c>
      <c r="L362" s="13"/>
    </row>
    <row r="363" spans="1:12">
      <c r="A363" s="23">
        <v>-1.8748030659409077E-5</v>
      </c>
      <c r="B363" s="23">
        <v>-3.7478537837080877E-6</v>
      </c>
      <c r="C363" s="23">
        <v>-3.1083045383634476E-4</v>
      </c>
      <c r="D363" s="23">
        <v>-1.6275954248541662E-4</v>
      </c>
      <c r="E363" s="23">
        <v>-3.4100284001827551E-6</v>
      </c>
      <c r="F363" s="23">
        <v>-6.9420793396773745E-5</v>
      </c>
      <c r="G363" s="23">
        <v>-3.0986700792055431E-4</v>
      </c>
      <c r="H363" s="23">
        <v>-1.4509854593050243E-2</v>
      </c>
      <c r="I363" s="23">
        <v>-5.2432867065877343E-4</v>
      </c>
      <c r="J363" s="23">
        <v>2.6121777048831339E-3</v>
      </c>
      <c r="K363" s="23">
        <v>-3.1848151648314988E-4</v>
      </c>
      <c r="L363" s="13"/>
    </row>
    <row r="364" spans="1:12">
      <c r="A364" s="23">
        <v>-1.409969270339437E-5</v>
      </c>
      <c r="B364" s="23">
        <v>-3.0283936693540182E-6</v>
      </c>
      <c r="C364" s="23">
        <v>-2.1708615795392068E-5</v>
      </c>
      <c r="D364" s="23">
        <v>-6.4637266216837554E-5</v>
      </c>
      <c r="E364" s="23">
        <v>-2.3643161281648674E-6</v>
      </c>
      <c r="F364" s="23">
        <v>-3.2835450410384913E-5</v>
      </c>
      <c r="G364" s="23">
        <v>3.2829787889563879E-4</v>
      </c>
      <c r="H364" s="23">
        <v>-7.8563372942956171E-3</v>
      </c>
      <c r="I364" s="23">
        <v>1.1926631029773509E-3</v>
      </c>
      <c r="J364" s="23">
        <v>1.088926549207671E-2</v>
      </c>
      <c r="K364" s="23">
        <v>-7.8906836498031182E-5</v>
      </c>
      <c r="L364" s="13"/>
    </row>
    <row r="365" spans="1:12">
      <c r="A365" s="23">
        <v>-1.6215727146057782E-5</v>
      </c>
      <c r="B365" s="23">
        <v>-3.4118245814118844E-6</v>
      </c>
      <c r="C365" s="23">
        <v>-1.925065699405812E-4</v>
      </c>
      <c r="D365" s="23">
        <v>-9.3775099525019671E-5</v>
      </c>
      <c r="E365" s="23">
        <v>-3.1040205525584728E-6</v>
      </c>
      <c r="F365" s="23">
        <v>-5.713542845314826E-5</v>
      </c>
      <c r="G365" s="23">
        <v>-1.5564382693997433E-4</v>
      </c>
      <c r="H365" s="23">
        <v>9.8863755023833877E-3</v>
      </c>
      <c r="I365" s="23">
        <v>-3.9078486604263044E-4</v>
      </c>
      <c r="J365" s="23">
        <v>6.4748186722401362E-3</v>
      </c>
      <c r="K365" s="23">
        <v>-1.7114949403240846E-4</v>
      </c>
      <c r="L365" s="13"/>
    </row>
    <row r="366" spans="1:12">
      <c r="A366" s="23">
        <v>-5.1499076836048616E-6</v>
      </c>
      <c r="B366" s="23">
        <v>-2.4394991185427504E-6</v>
      </c>
      <c r="C366" s="23">
        <v>-3.5301549070352998E-4</v>
      </c>
      <c r="D366" s="23">
        <v>-1.7446448407075474E-4</v>
      </c>
      <c r="E366" s="23">
        <v>-8.3844972432924239E-7</v>
      </c>
      <c r="F366" s="23">
        <v>5.9693992443257138E-5</v>
      </c>
      <c r="G366" s="23">
        <v>-3.444342726230981E-4</v>
      </c>
      <c r="H366" s="23">
        <v>-7.8563372942956171E-3</v>
      </c>
      <c r="I366" s="23">
        <v>-1.3160526551687641E-3</v>
      </c>
      <c r="J366" s="23">
        <v>-1.0079356902147014E-2</v>
      </c>
      <c r="K366" s="23">
        <v>-3.2873070065363624E-4</v>
      </c>
      <c r="L366" s="13"/>
    </row>
    <row r="367" spans="1:12">
      <c r="A367" s="23">
        <v>-1.6238853205540442E-5</v>
      </c>
      <c r="B367" s="23">
        <v>-3.3583500547412536E-6</v>
      </c>
      <c r="C367" s="23">
        <v>-2.2440257342552615E-4</v>
      </c>
      <c r="D367" s="23">
        <v>-1.2490526331581251E-4</v>
      </c>
      <c r="E367" s="23">
        <v>-2.9418363933176036E-6</v>
      </c>
      <c r="F367" s="23">
        <v>-5.4326378066589267E-5</v>
      </c>
      <c r="G367" s="23">
        <v>-1.5032578621650605E-4</v>
      </c>
      <c r="H367" s="23">
        <v>-1.2292015493465367E-2</v>
      </c>
      <c r="I367" s="23">
        <v>-1.5231378637094653E-4</v>
      </c>
      <c r="J367" s="23">
        <v>4.267595262321849E-3</v>
      </c>
      <c r="K367" s="23">
        <v>-2.3520689509794822E-4</v>
      </c>
      <c r="L367" s="13"/>
    </row>
    <row r="368" spans="1:12">
      <c r="A368" s="23">
        <v>2.7642844662807343E-5</v>
      </c>
      <c r="B368" s="23">
        <v>4.2831091996843007E-6</v>
      </c>
      <c r="C368" s="23">
        <v>5.6579519033052956E-4</v>
      </c>
      <c r="D368" s="23">
        <v>1.4082181480239527E-4</v>
      </c>
      <c r="E368" s="23">
        <v>8.6263730026898044E-6</v>
      </c>
      <c r="F368" s="23">
        <v>3.0255839694864678E-4</v>
      </c>
      <c r="G368" s="23">
        <v>1.5195390009525326E-3</v>
      </c>
      <c r="H368" s="23">
        <v>8.3075065788684288E-2</v>
      </c>
      <c r="I368" s="23">
        <v>2.1751639512246883E-3</v>
      </c>
      <c r="J368" s="23">
        <v>2.6891635213984289E-2</v>
      </c>
      <c r="K368" s="23">
        <v>5.6166717415736644E-4</v>
      </c>
      <c r="L368" s="13"/>
    </row>
    <row r="369" spans="1:12">
      <c r="A369" s="23">
        <v>7.5231729128929441E-6</v>
      </c>
      <c r="B369" s="23">
        <v>8.3712298256239487E-7</v>
      </c>
      <c r="C369" s="23">
        <v>1.8766180432279449E-3</v>
      </c>
      <c r="D369" s="23">
        <v>1.2866608836138984E-3</v>
      </c>
      <c r="E369" s="23">
        <v>1.1458720730380345E-6</v>
      </c>
      <c r="F369" s="23">
        <v>8.0812636313291024E-5</v>
      </c>
      <c r="G369" s="23">
        <v>4.3673498083697943E-3</v>
      </c>
      <c r="H369" s="23">
        <v>2.0975571000307763E-2</v>
      </c>
      <c r="I369" s="23">
        <v>2.5567176786993827E-3</v>
      </c>
      <c r="J369" s="23">
        <v>5.282651028052416E-2</v>
      </c>
      <c r="K369" s="23">
        <v>2.2591883023941701E-3</v>
      </c>
      <c r="L369" s="13"/>
    </row>
    <row r="370" spans="1:12">
      <c r="A370" s="23">
        <v>4.1148463400680919E-5</v>
      </c>
      <c r="B370" s="23">
        <v>2.6059995966577693E-6</v>
      </c>
      <c r="C370" s="23">
        <v>-6.0406790523019355E-4</v>
      </c>
      <c r="D370" s="23">
        <v>-2.3597768772136142E-4</v>
      </c>
      <c r="E370" s="23">
        <v>-2.1656892161614696E-6</v>
      </c>
      <c r="F370" s="23">
        <v>-1.9636297991613735E-5</v>
      </c>
      <c r="G370" s="23">
        <v>-1.2165929512718953E-3</v>
      </c>
      <c r="H370" s="23">
        <v>-1.2028199955409903E-3</v>
      </c>
      <c r="I370" s="23">
        <v>-1.3446691847293661E-3</v>
      </c>
      <c r="J370" s="23">
        <v>-8.9757451971878722E-3</v>
      </c>
      <c r="K370" s="23">
        <v>-6.1314556138463284E-4</v>
      </c>
      <c r="L370" s="13"/>
    </row>
    <row r="371" spans="1:12">
      <c r="A371" s="23">
        <v>-9.4898981798507648E-6</v>
      </c>
      <c r="B371" s="23">
        <v>-2.4658146584816096E-6</v>
      </c>
      <c r="C371" s="23">
        <v>3.693887448337769E-5</v>
      </c>
      <c r="D371" s="23">
        <v>1.1766097294204539E-4</v>
      </c>
      <c r="E371" s="23">
        <v>-1.4012259750055357E-6</v>
      </c>
      <c r="F371" s="23">
        <v>6.626630923684815E-6</v>
      </c>
      <c r="G371" s="23">
        <v>3.8413730649205569E-4</v>
      </c>
      <c r="H371" s="23">
        <v>-1.2292015493465367E-2</v>
      </c>
      <c r="I371" s="23">
        <v>-8.2003280945166146E-4</v>
      </c>
      <c r="J371" s="23">
        <v>-6.9865740999429621E-4</v>
      </c>
      <c r="K371" s="23">
        <v>1.4401291921004719E-4</v>
      </c>
      <c r="L371" s="13"/>
    </row>
    <row r="372" spans="1:12">
      <c r="A372" s="23">
        <v>-1.3737384438166027E-5</v>
      </c>
      <c r="B372" s="23">
        <v>-3.0491424604596573E-6</v>
      </c>
      <c r="C372" s="23">
        <v>-2.6247199693981528E-4</v>
      </c>
      <c r="D372" s="23">
        <v>-1.3337266786690816E-4</v>
      </c>
      <c r="E372" s="23">
        <v>-2.0866835536839277E-6</v>
      </c>
      <c r="F372" s="23">
        <v>-2.3697575658927943E-5</v>
      </c>
      <c r="G372" s="23">
        <v>-1.5298480657824018E-4</v>
      </c>
      <c r="H372" s="23">
        <v>-1.6727693692635118E-2</v>
      </c>
      <c r="I372" s="23">
        <v>-1.1443534778051516E-3</v>
      </c>
      <c r="J372" s="23">
        <v>-6.216715934790013E-3</v>
      </c>
      <c r="K372" s="23">
        <v>-2.1086508269304311E-4</v>
      </c>
      <c r="L372" s="13"/>
    </row>
    <row r="373" spans="1:12">
      <c r="A373" s="23">
        <v>-2.2822763077549929E-6</v>
      </c>
      <c r="B373" s="23">
        <v>-1.8357599041762289E-6</v>
      </c>
      <c r="C373" s="23">
        <v>-9.8876366162194376E-5</v>
      </c>
      <c r="D373" s="23">
        <v>-1.3959870062506675E-4</v>
      </c>
      <c r="E373" s="23">
        <v>-3.3715323213019108E-7</v>
      </c>
      <c r="F373" s="23">
        <v>7.3366960589881647E-5</v>
      </c>
      <c r="G373" s="23">
        <v>2.4320922732014638E-4</v>
      </c>
      <c r="H373" s="23">
        <v>-1.6727693692635118E-2</v>
      </c>
      <c r="I373" s="23">
        <v>1.0209639256137384E-3</v>
      </c>
      <c r="J373" s="23">
        <v>1.5085659999239907E-3</v>
      </c>
      <c r="K373" s="23">
        <v>-2.3136345103401583E-4</v>
      </c>
      <c r="L373" s="13"/>
    </row>
    <row r="374" spans="1:12">
      <c r="A374" s="23">
        <v>-1.4284701179255651E-5</v>
      </c>
      <c r="B374" s="23">
        <v>-3.3698209311248591E-6</v>
      </c>
      <c r="C374" s="23">
        <v>-3.7256465412978656E-4</v>
      </c>
      <c r="D374" s="23">
        <v>-1.8592038434576651E-4</v>
      </c>
      <c r="E374" s="23">
        <v>-2.4057662820703382E-6</v>
      </c>
      <c r="F374" s="23">
        <v>-2.1666936825270837E-5</v>
      </c>
      <c r="G374" s="23">
        <v>-4.1888684275165399E-4</v>
      </c>
      <c r="H374" s="23">
        <v>-1.6727693692635118E-2</v>
      </c>
      <c r="I374" s="23">
        <v>-1.0775815754970801E-3</v>
      </c>
      <c r="J374" s="23">
        <v>-7.8721334922287282E-3</v>
      </c>
      <c r="K374" s="23">
        <v>-3.5563480910116298E-4</v>
      </c>
      <c r="L374" s="13"/>
    </row>
    <row r="375" spans="1:12">
      <c r="A375" s="23">
        <v>-1.2557955404550355E-5</v>
      </c>
      <c r="B375" s="23">
        <v>-2.9347710753407686E-6</v>
      </c>
      <c r="C375" s="23">
        <v>-9.0645139456402139E-5</v>
      </c>
      <c r="D375" s="23">
        <v>-3.7491763391266187E-5</v>
      </c>
      <c r="E375" s="23">
        <v>-2.3473466020693388E-6</v>
      </c>
      <c r="F375" s="23">
        <v>-2.7217349637266924E-5</v>
      </c>
      <c r="G375" s="23">
        <v>1.5014351465945155E-4</v>
      </c>
      <c r="H375" s="23">
        <v>1.0150191040438853E-3</v>
      </c>
      <c r="I375" s="23">
        <v>5.4402176627037051E-4</v>
      </c>
      <c r="J375" s="23">
        <v>1.3096488901994996E-2</v>
      </c>
      <c r="K375" s="23">
        <v>-1.1606012911604426E-4</v>
      </c>
      <c r="L375" s="13"/>
    </row>
    <row r="376" spans="1:12">
      <c r="A376" s="23">
        <v>5.8354251655780128E-5</v>
      </c>
      <c r="B376" s="23">
        <v>5.2473375733414783E-6</v>
      </c>
      <c r="C376" s="23">
        <v>2.9725141905405746E-4</v>
      </c>
      <c r="D376" s="23">
        <v>8.0055735082767637E-5</v>
      </c>
      <c r="E376" s="23">
        <v>1.4577218886624164E-6</v>
      </c>
      <c r="F376" s="23">
        <v>1.2846496094311106E-4</v>
      </c>
      <c r="G376" s="23">
        <v>5.3304244674916746E-4</v>
      </c>
      <c r="H376" s="23">
        <v>-1.2292015493465367E-2</v>
      </c>
      <c r="I376" s="23">
        <v>-2.5724106142648744E-4</v>
      </c>
      <c r="J376" s="23">
        <v>-8.9757451971878722E-3</v>
      </c>
      <c r="K376" s="23">
        <v>3.8614989523778751E-4</v>
      </c>
      <c r="L376" s="13"/>
    </row>
    <row r="377" spans="1:12">
      <c r="A377" s="23">
        <v>1.7657466773113921E-4</v>
      </c>
      <c r="B377" s="23">
        <v>1.9923311770013E-5</v>
      </c>
      <c r="C377" s="23">
        <v>3.1462847625963988E-3</v>
      </c>
      <c r="D377" s="23">
        <v>4.8972869056960154E-4</v>
      </c>
      <c r="E377" s="23">
        <v>8.8144287345025447E-6</v>
      </c>
      <c r="F377" s="23">
        <v>3.5021072157846684E-4</v>
      </c>
      <c r="G377" s="23">
        <v>3.5164632926148703E-3</v>
      </c>
      <c r="H377" s="23">
        <v>9.6382100386193534E-2</v>
      </c>
      <c r="I377" s="23">
        <v>1.7351463461530651E-2</v>
      </c>
      <c r="J377" s="23">
        <v>5.5585539542922016E-2</v>
      </c>
      <c r="K377" s="23">
        <v>1.858188971723891E-3</v>
      </c>
      <c r="L377" s="13"/>
    </row>
    <row r="378" spans="1:12">
      <c r="A378" s="23">
        <v>2.1980498159072541E-4</v>
      </c>
      <c r="B378" s="23">
        <v>3.7357525668865853E-5</v>
      </c>
      <c r="C378" s="23">
        <v>6.3061610063864344E-4</v>
      </c>
      <c r="D378" s="23">
        <v>2.6932713093078816E-4</v>
      </c>
      <c r="E378" s="23">
        <v>1.8682069064576102E-5</v>
      </c>
      <c r="F378" s="23">
        <v>4.3576830443655285E-4</v>
      </c>
      <c r="G378" s="23">
        <v>9.8773492860570501E-4</v>
      </c>
      <c r="H378" s="23">
        <v>1.0150191040438853E-3</v>
      </c>
      <c r="I378" s="23">
        <v>6.70796069270027E-5</v>
      </c>
      <c r="J378" s="23">
        <v>-5.1131042298308699E-3</v>
      </c>
      <c r="K378" s="23">
        <v>7.7433774569495841E-4</v>
      </c>
      <c r="L378" s="13"/>
    </row>
    <row r="379" spans="1:12">
      <c r="A379" s="23">
        <v>-1.5444858496635773E-5</v>
      </c>
      <c r="B379" s="23">
        <v>-3.3470478677162307E-6</v>
      </c>
      <c r="C379" s="23">
        <v>3.8996681159825753E-5</v>
      </c>
      <c r="D379" s="23">
        <v>-4.2472589597793042E-5</v>
      </c>
      <c r="E379" s="23">
        <v>-2.7802086119815054E-6</v>
      </c>
      <c r="F379" s="23">
        <v>-4.4579311665035164E-5</v>
      </c>
      <c r="G379" s="23">
        <v>1.8471077936199534E-4</v>
      </c>
      <c r="H379" s="23">
        <v>7.6685364027985117E-3</v>
      </c>
      <c r="I379" s="23">
        <v>5.3448292308350316E-4</v>
      </c>
      <c r="J379" s="23">
        <v>3.7157894098422775E-3</v>
      </c>
      <c r="K379" s="23">
        <v>4.408337354780516E-5</v>
      </c>
      <c r="L379" s="13"/>
    </row>
    <row r="380" spans="1:12">
      <c r="A380" s="23">
        <v>-1.5101821947642979E-5</v>
      </c>
      <c r="B380" s="23">
        <v>-3.271643724429884E-6</v>
      </c>
      <c r="C380" s="23">
        <v>-2.1411354004328582E-4</v>
      </c>
      <c r="D380" s="23">
        <v>-1.2913896559136034E-4</v>
      </c>
      <c r="E380" s="23">
        <v>-2.5587702058824794E-6</v>
      </c>
      <c r="F380" s="23">
        <v>-4.0585721958842859E-5</v>
      </c>
      <c r="G380" s="23">
        <v>-2.8061778394147878E-4</v>
      </c>
      <c r="H380" s="23">
        <v>-1.4509854593050243E-2</v>
      </c>
      <c r="I380" s="23">
        <v>-1.0966592618708148E-3</v>
      </c>
      <c r="J380" s="23">
        <v>-2.9058808199125831E-3</v>
      </c>
      <c r="K380" s="23">
        <v>-1.5321342173405732E-4</v>
      </c>
      <c r="L380" s="13"/>
    </row>
    <row r="381" spans="1:12">
      <c r="A381" s="23">
        <v>-1.7387447493179232E-5</v>
      </c>
      <c r="B381" s="23">
        <v>-3.645965411124299E-6</v>
      </c>
      <c r="C381" s="23">
        <v>-2.7173212698383155E-4</v>
      </c>
      <c r="D381" s="23">
        <v>-1.5852584020986879E-4</v>
      </c>
      <c r="E381" s="23">
        <v>-3.1170954333206016E-6</v>
      </c>
      <c r="F381" s="23">
        <v>-5.7575400200440634E-5</v>
      </c>
      <c r="G381" s="23">
        <v>-3.843195780491102E-4</v>
      </c>
      <c r="H381" s="23">
        <v>-1.2292015493465367E-2</v>
      </c>
      <c r="I381" s="23">
        <v>-8.2957165263852881E-4</v>
      </c>
      <c r="J381" s="23">
        <v>4.0495429496484721E-4</v>
      </c>
      <c r="K381" s="23">
        <v>-2.4289378322581298E-4</v>
      </c>
      <c r="L381" s="13"/>
    </row>
    <row r="382" spans="1:12">
      <c r="A382" s="23">
        <v>-1.4145944822359691E-5</v>
      </c>
      <c r="B382" s="23">
        <v>-3.2237359465924736E-6</v>
      </c>
      <c r="C382" s="23">
        <v>-2.6452980361626332E-4</v>
      </c>
      <c r="D382" s="23">
        <v>-1.1992443710928567E-4</v>
      </c>
      <c r="E382" s="23">
        <v>-2.4853283224526516E-6</v>
      </c>
      <c r="F382" s="23">
        <v>-3.2767762449263007E-5</v>
      </c>
      <c r="G382" s="23">
        <v>-3.2316210972922499E-4</v>
      </c>
      <c r="H382" s="23">
        <v>-1.0074176393880493E-2</v>
      </c>
      <c r="I382" s="23">
        <v>-1.2015865369263557E-3</v>
      </c>
      <c r="J382" s="23">
        <v>-7.8721334922287282E-3</v>
      </c>
      <c r="K382" s="23">
        <v>-2.0702163862911072E-4</v>
      </c>
      <c r="L382" s="13"/>
    </row>
    <row r="383" spans="1:12">
      <c r="A383" s="23">
        <v>-1.6786169946630067E-5</v>
      </c>
      <c r="B383" s="23">
        <v>-3.5317627153639931E-6</v>
      </c>
      <c r="C383" s="23">
        <v>-2.7687664367495173E-4</v>
      </c>
      <c r="D383" s="23">
        <v>-1.3710828752180331E-4</v>
      </c>
      <c r="E383" s="23">
        <v>-3.1296139361779585E-6</v>
      </c>
      <c r="F383" s="23">
        <v>-5.7981527967172056E-5</v>
      </c>
      <c r="G383" s="23">
        <v>-3.7900153732564189E-4</v>
      </c>
      <c r="H383" s="23">
        <v>-5.6384981947107411E-3</v>
      </c>
      <c r="I383" s="23">
        <v>-3.7170717966889574E-4</v>
      </c>
      <c r="J383" s="23">
        <v>5.9230128197605642E-3</v>
      </c>
      <c r="K383" s="23">
        <v>-2.9285855605693401E-4</v>
      </c>
      <c r="L383" s="13"/>
    </row>
    <row r="384" spans="1:12">
      <c r="A384" s="23">
        <v>4.047009898918955E-5</v>
      </c>
      <c r="B384" s="23">
        <v>2.6478345575862122E-6</v>
      </c>
      <c r="C384" s="23">
        <v>-3.1391716385101683E-4</v>
      </c>
      <c r="D384" s="23">
        <v>-1.6350666641639565E-4</v>
      </c>
      <c r="E384" s="23">
        <v>-2.4316378546422094E-6</v>
      </c>
      <c r="F384" s="23">
        <v>-2.9924868082143061E-5</v>
      </c>
      <c r="G384" s="23">
        <v>-5.9704120698784123E-4</v>
      </c>
      <c r="H384" s="23">
        <v>-1.6727693692635118E-2</v>
      </c>
      <c r="I384" s="23">
        <v>-1.2492807528606926E-3</v>
      </c>
      <c r="J384" s="23">
        <v>-1.0631162754626586E-2</v>
      </c>
      <c r="K384" s="23">
        <v>-2.6467329958809651E-4</v>
      </c>
      <c r="L384" s="13"/>
    </row>
    <row r="385" spans="1:12">
      <c r="A385" s="23">
        <v>-1.6585744097780345E-5</v>
      </c>
      <c r="B385" s="23">
        <v>-3.529063685626674E-6</v>
      </c>
      <c r="C385" s="23">
        <v>-2.326338001313184E-4</v>
      </c>
      <c r="D385" s="23">
        <v>-8.6303860215229387E-5</v>
      </c>
      <c r="E385" s="23">
        <v>-2.8255534112203761E-6</v>
      </c>
      <c r="F385" s="23">
        <v>-4.4680843606718023E-5</v>
      </c>
      <c r="G385" s="23">
        <v>-2.6466366177107397E-4</v>
      </c>
      <c r="H385" s="23">
        <v>-1.6727693692635118E-2</v>
      </c>
      <c r="I385" s="23">
        <v>-6.3879478890118172E-4</v>
      </c>
      <c r="J385" s="23">
        <v>-7.320327639749157E-3</v>
      </c>
      <c r="K385" s="23">
        <v>-2.1855197082090786E-4</v>
      </c>
      <c r="L385" s="13"/>
    </row>
    <row r="386" spans="1:12">
      <c r="A386" s="23">
        <v>-7.9558695675009698E-6</v>
      </c>
      <c r="B386" s="23">
        <v>-2.8873693655791057E-6</v>
      </c>
      <c r="C386" s="23">
        <v>-4.1372078765874781E-4</v>
      </c>
      <c r="D386" s="23">
        <v>-1.9090121055229337E-4</v>
      </c>
      <c r="E386" s="23">
        <v>-2.73124735636162E-6</v>
      </c>
      <c r="F386" s="23">
        <v>-3.2158570799165874E-5</v>
      </c>
      <c r="G386" s="23">
        <v>-6.1565434951998022E-4</v>
      </c>
      <c r="H386" s="23">
        <v>-1.6727693692635118E-2</v>
      </c>
      <c r="I386" s="23">
        <v>-1.3732857142899682E-3</v>
      </c>
      <c r="J386" s="23">
        <v>-1.2286580312065302E-2</v>
      </c>
      <c r="K386" s="23">
        <v>-3.9278810171917603E-4</v>
      </c>
      <c r="L386" s="13"/>
    </row>
    <row r="387" spans="1:12">
      <c r="A387" s="23">
        <v>-2.0571135015292125E-5</v>
      </c>
      <c r="B387" s="23">
        <v>-4.0246730211418569E-6</v>
      </c>
      <c r="C387" s="23">
        <v>-3.5198658736530596E-4</v>
      </c>
      <c r="D387" s="23">
        <v>-1.4507760945224629E-4</v>
      </c>
      <c r="E387" s="23">
        <v>-3.3204515575145562E-6</v>
      </c>
      <c r="F387" s="23">
        <v>-6.8168566116018526E-5</v>
      </c>
      <c r="G387" s="23">
        <v>-4.614311685394002E-4</v>
      </c>
      <c r="H387" s="23">
        <v>-7.8563372942956171E-3</v>
      </c>
      <c r="I387" s="23">
        <v>-1.3542080279162335E-3</v>
      </c>
      <c r="J387" s="23">
        <v>-1.3390192017024445E-2</v>
      </c>
      <c r="K387" s="23">
        <v>-3.0567003627004195E-4</v>
      </c>
      <c r="L387" s="13"/>
    </row>
    <row r="388" spans="1:12">
      <c r="A388" s="23">
        <v>-2.0964278026497347E-5</v>
      </c>
      <c r="B388" s="23">
        <v>-4.1326342106346134E-6</v>
      </c>
      <c r="C388" s="23">
        <v>-4.1577859433519586E-4</v>
      </c>
      <c r="D388" s="23">
        <v>-2.0136094558599976E-4</v>
      </c>
      <c r="E388" s="23">
        <v>-3.6356396405675669E-6</v>
      </c>
      <c r="F388" s="23">
        <v>-7.6494185334012653E-5</v>
      </c>
      <c r="G388" s="23">
        <v>-6.0767728843477773E-4</v>
      </c>
      <c r="H388" s="23">
        <v>-1.6727693692635118E-2</v>
      </c>
      <c r="I388" s="23">
        <v>-1.2492807528606926E-3</v>
      </c>
      <c r="J388" s="23">
        <v>-7.320327639749157E-3</v>
      </c>
      <c r="K388" s="23">
        <v>-3.9535039776179761E-4</v>
      </c>
      <c r="L388" s="13"/>
    </row>
    <row r="389" spans="1:12">
      <c r="A389" s="23">
        <v>3.5074018443235495E-5</v>
      </c>
      <c r="B389" s="23">
        <v>4.3664417428240219E-6</v>
      </c>
      <c r="C389" s="23">
        <v>1.0360040158989116E-3</v>
      </c>
      <c r="D389" s="23">
        <v>1.7394430907579888E-4</v>
      </c>
      <c r="E389" s="23">
        <v>7.5361504982902025E-6</v>
      </c>
      <c r="F389" s="23">
        <v>3.0607817092698577E-4</v>
      </c>
      <c r="G389" s="23">
        <v>2.5379437994967075E-3</v>
      </c>
      <c r="H389" s="23">
        <v>-3.4206590951258659E-3</v>
      </c>
      <c r="I389" s="23">
        <v>5.5996086553100691E-3</v>
      </c>
      <c r="J389" s="23">
        <v>4.5101228345810158E-2</v>
      </c>
      <c r="K389" s="23">
        <v>7.2181067682121586E-4</v>
      </c>
      <c r="L389" s="13"/>
    </row>
    <row r="390" spans="1:12">
      <c r="A390" s="23">
        <v>1.3320105156546441E-5</v>
      </c>
      <c r="B390" s="23">
        <v>-6.3857152631671405E-7</v>
      </c>
      <c r="C390" s="23">
        <v>-2.2748928344019822E-4</v>
      </c>
      <c r="D390" s="23">
        <v>-1.2739567641907595E-4</v>
      </c>
      <c r="E390" s="23">
        <v>-9.3025207861652694E-7</v>
      </c>
      <c r="F390" s="23">
        <v>5.3060572253310598E-5</v>
      </c>
      <c r="G390" s="23">
        <v>-2.0084717308945467E-4</v>
      </c>
      <c r="H390" s="23">
        <v>-1.4509854593050243E-2</v>
      </c>
      <c r="I390" s="23">
        <v>-7.9141627989105941E-4</v>
      </c>
      <c r="J390" s="23">
        <v>-5.1131042298308699E-3</v>
      </c>
      <c r="K390" s="23">
        <v>-2.0702163862911072E-4</v>
      </c>
      <c r="L390" s="13"/>
    </row>
    <row r="391" spans="1:12">
      <c r="A391" s="23">
        <v>-1.9511190622336865E-5</v>
      </c>
      <c r="B391" s="23">
        <v>-3.9482567417040161E-6</v>
      </c>
      <c r="C391" s="23">
        <v>-4.1989420768809201E-4</v>
      </c>
      <c r="D391" s="23">
        <v>-2.0609273048220029E-4</v>
      </c>
      <c r="E391" s="23">
        <v>-3.3780366706583982E-6</v>
      </c>
      <c r="F391" s="23">
        <v>-6.678096291301951E-5</v>
      </c>
      <c r="G391" s="23">
        <v>-5.8906414590263875E-4</v>
      </c>
      <c r="H391" s="23">
        <v>-1.4509854593050243E-2</v>
      </c>
      <c r="I391" s="23">
        <v>-1.1634311641788863E-3</v>
      </c>
      <c r="J391" s="23">
        <v>-7.8721334922287282E-3</v>
      </c>
      <c r="K391" s="23">
        <v>-4.1072417401752717E-4</v>
      </c>
      <c r="L391" s="13"/>
    </row>
    <row r="392" spans="1:12">
      <c r="A392" s="23">
        <v>-1.8825117524351277E-5</v>
      </c>
      <c r="B392" s="23">
        <v>-3.8384399692668535E-6</v>
      </c>
      <c r="C392" s="23">
        <v>-3.3449523061549743E-4</v>
      </c>
      <c r="D392" s="23">
        <v>-1.7297023620879668E-4</v>
      </c>
      <c r="E392" s="23">
        <v>-3.3004219529427851E-6</v>
      </c>
      <c r="F392" s="23">
        <v>-6.37011606819729E-5</v>
      </c>
      <c r="G392" s="23">
        <v>-4.0559174094298331E-4</v>
      </c>
      <c r="H392" s="23">
        <v>-1.0074176393880493E-2</v>
      </c>
      <c r="I392" s="23">
        <v>-6.1971710252744703E-4</v>
      </c>
      <c r="J392" s="23">
        <v>-3.4576866723921547E-3</v>
      </c>
      <c r="K392" s="23">
        <v>-3.3513644076019027E-4</v>
      </c>
      <c r="L392" s="13"/>
    </row>
    <row r="393" spans="1:12">
      <c r="A393" s="23">
        <v>-2.0166428974345571E-5</v>
      </c>
      <c r="B393" s="23">
        <v>-3.9904290813496237E-6</v>
      </c>
      <c r="C393" s="23">
        <v>-4.2915433773210829E-4</v>
      </c>
      <c r="D393" s="23">
        <v>-1.8019243420826063E-4</v>
      </c>
      <c r="E393" s="23">
        <v>-3.3045947872285705E-6</v>
      </c>
      <c r="F393" s="23">
        <v>-6.5765643496190949E-5</v>
      </c>
      <c r="G393" s="23">
        <v>-6.0235924771130948E-4</v>
      </c>
      <c r="H393" s="23">
        <v>-1.4509854593050243E-2</v>
      </c>
      <c r="I393" s="23">
        <v>-1.2206642233000904E-3</v>
      </c>
      <c r="J393" s="23">
        <v>-1.173477445958573E-2</v>
      </c>
      <c r="K393" s="23">
        <v>-4.1200532203883794E-4</v>
      </c>
      <c r="L393" s="13"/>
    </row>
    <row r="394" spans="1:12">
      <c r="A394" s="23">
        <v>-2.0663639253222766E-5</v>
      </c>
      <c r="B394" s="23">
        <v>-3.9701863583197316E-6</v>
      </c>
      <c r="C394" s="23">
        <v>-4.3429885442322841E-4</v>
      </c>
      <c r="D394" s="23">
        <v>-1.9712724331045193E-4</v>
      </c>
      <c r="E394" s="23">
        <v>-3.5830619285666672E-6</v>
      </c>
      <c r="F394" s="23">
        <v>-7.5648085819988856E-5</v>
      </c>
      <c r="G394" s="23">
        <v>-6.3160847169038497E-4</v>
      </c>
      <c r="H394" s="23">
        <v>-1.4509854593050243E-2</v>
      </c>
      <c r="I394" s="23">
        <v>-8.7726586857286566E-4</v>
      </c>
      <c r="J394" s="23">
        <v>-1.4685155751472447E-4</v>
      </c>
      <c r="K394" s="23">
        <v>-4.4275287455029707E-4</v>
      </c>
      <c r="L394" s="13"/>
    </row>
    <row r="395" spans="1:12">
      <c r="A395" s="23">
        <v>1.105266418486616E-4</v>
      </c>
      <c r="B395" s="23">
        <v>1.3555963240960549E-5</v>
      </c>
      <c r="C395" s="23">
        <v>8.8269741850353098E-4</v>
      </c>
      <c r="D395" s="23">
        <v>4.8773636008699083E-4</v>
      </c>
      <c r="E395" s="23">
        <v>8.6480717409758893E-6</v>
      </c>
      <c r="F395" s="23">
        <v>3.2584305557458159E-4</v>
      </c>
      <c r="G395" s="23">
        <v>1.3014993312903333E-3</v>
      </c>
      <c r="H395" s="23">
        <v>-5.6384981947107411E-3</v>
      </c>
      <c r="I395" s="23">
        <v>-9.3449892769406975E-4</v>
      </c>
      <c r="J395" s="23">
        <v>-8.9757451971878722E-3</v>
      </c>
      <c r="K395" s="23">
        <v>1.1894297045996561E-3</v>
      </c>
      <c r="L395" s="13"/>
    </row>
    <row r="396" spans="1:12">
      <c r="A396" s="23">
        <v>-1.9626820919750165E-5</v>
      </c>
      <c r="B396" s="23">
        <v>-3.960571064880533E-6</v>
      </c>
      <c r="C396" s="23">
        <v>-2.6761651363093545E-4</v>
      </c>
      <c r="D396" s="23">
        <v>-1.5005843565877314E-4</v>
      </c>
      <c r="E396" s="23">
        <v>-3.4614933563741114E-6</v>
      </c>
      <c r="F396" s="23">
        <v>-6.8168566116018526E-5</v>
      </c>
      <c r="G396" s="23">
        <v>-4.0293272058124913E-4</v>
      </c>
      <c r="H396" s="23">
        <v>-1.4509854593050243E-2</v>
      </c>
      <c r="I396" s="23">
        <v>-1.0298873595627432E-3</v>
      </c>
      <c r="J396" s="23">
        <v>-5.1131042298308699E-3</v>
      </c>
      <c r="K396" s="23">
        <v>-2.2623885894877265E-4</v>
      </c>
      <c r="L396" s="13"/>
    </row>
    <row r="397" spans="1:12">
      <c r="A397" s="23">
        <v>-1.4739513682414636E-5</v>
      </c>
      <c r="B397" s="23">
        <v>-3.1599713690483144E-6</v>
      </c>
      <c r="C397" s="23">
        <v>-2.1720025005795792E-4</v>
      </c>
      <c r="D397" s="23">
        <v>-9.8755925731546526E-5</v>
      </c>
      <c r="E397" s="23">
        <v>-2.8455830157921476E-6</v>
      </c>
      <c r="F397" s="23">
        <v>-4.684685836261893E-5</v>
      </c>
      <c r="G397" s="23">
        <v>-2.8859484502668121E-4</v>
      </c>
      <c r="H397" s="23">
        <v>3.2328582036287609E-3</v>
      </c>
      <c r="I397" s="23">
        <v>-1.4277494318407915E-4</v>
      </c>
      <c r="J397" s="23">
        <v>1.3648294754474568E-2</v>
      </c>
      <c r="K397" s="23">
        <v>-2.2111426686352947E-4</v>
      </c>
      <c r="L397" s="13"/>
    </row>
    <row r="398" spans="1:12">
      <c r="A398" s="23">
        <v>-1.9838809798341216E-5</v>
      </c>
      <c r="B398" s="23">
        <v>-3.9517992182342473E-6</v>
      </c>
      <c r="C398" s="23">
        <v>-4.0034504426183544E-4</v>
      </c>
      <c r="D398" s="23">
        <v>-1.9413874758653584E-4</v>
      </c>
      <c r="E398" s="23">
        <v>-3.4631624900884258E-6</v>
      </c>
      <c r="F398" s="23">
        <v>-6.9725389221822308E-5</v>
      </c>
      <c r="G398" s="23">
        <v>-5.8108708481743637E-4</v>
      </c>
      <c r="H398" s="23">
        <v>-5.6384981947107411E-3</v>
      </c>
      <c r="I398" s="23">
        <v>-8.3911049582539616E-4</v>
      </c>
      <c r="J398" s="23">
        <v>-6.9865740999429621E-4</v>
      </c>
      <c r="K398" s="23">
        <v>-4.1328647006014875E-4</v>
      </c>
      <c r="L398" s="13"/>
    </row>
    <row r="399" spans="1:12">
      <c r="A399" s="23">
        <v>6.2023586427028884E-5</v>
      </c>
      <c r="B399" s="23">
        <v>8.5045603982096453E-6</v>
      </c>
      <c r="C399" s="23">
        <v>4.505580164494381E-4</v>
      </c>
      <c r="D399" s="23">
        <v>6.7852710876776837E-5</v>
      </c>
      <c r="E399" s="23">
        <v>4.437681946618153E-6</v>
      </c>
      <c r="F399" s="23">
        <v>1.7476352635049304E-4</v>
      </c>
      <c r="G399" s="23">
        <v>3.9477338793899225E-4</v>
      </c>
      <c r="H399" s="23">
        <v>3.2328582036287609E-3</v>
      </c>
      <c r="I399" s="23">
        <v>1.4311341826490347E-3</v>
      </c>
      <c r="J399" s="23">
        <v>5.9230128197605642E-3</v>
      </c>
      <c r="K399" s="23">
        <v>3.7461956304599034E-4</v>
      </c>
      <c r="L399" s="13"/>
    </row>
    <row r="400" spans="1:12">
      <c r="A400" s="23">
        <v>4.9258001592600436E-5</v>
      </c>
      <c r="B400" s="23">
        <v>2.9211113184897511E-6</v>
      </c>
      <c r="C400" s="23">
        <v>-1.9044876326413312E-4</v>
      </c>
      <c r="D400" s="23">
        <v>-1.1643785876471686E-4</v>
      </c>
      <c r="E400" s="23">
        <v>1.4276774818047597E-6</v>
      </c>
      <c r="F400" s="23">
        <v>1.6014292674816188E-4</v>
      </c>
      <c r="G400" s="23">
        <v>-2.5136855996240329E-4</v>
      </c>
      <c r="H400" s="23">
        <v>-7.8563372942956171E-3</v>
      </c>
      <c r="I400" s="23">
        <v>-4.8617329791130398E-4</v>
      </c>
      <c r="J400" s="23">
        <v>-5.6649100823104419E-3</v>
      </c>
      <c r="K400" s="23">
        <v>-1.9421015841600275E-4</v>
      </c>
      <c r="L400" s="13"/>
    </row>
    <row r="401" spans="1:12">
      <c r="A401" s="23">
        <v>1.0966326896130895E-4</v>
      </c>
      <c r="B401" s="23">
        <v>1.0856933503641648E-5</v>
      </c>
      <c r="C401" s="23">
        <v>4.608470498316784E-4</v>
      </c>
      <c r="D401" s="23">
        <v>-3.9235052563550585E-5</v>
      </c>
      <c r="E401" s="23">
        <v>7.079364238472865E-6</v>
      </c>
      <c r="F401" s="23">
        <v>3.4858621051154115E-4</v>
      </c>
      <c r="G401" s="23">
        <v>4.6390791734407982E-4</v>
      </c>
      <c r="H401" s="23">
        <v>-1.4509854593050243E-2</v>
      </c>
      <c r="I401" s="23">
        <v>1.9080763419924026E-3</v>
      </c>
      <c r="J401" s="23">
        <v>7.0266245247197073E-3</v>
      </c>
      <c r="K401" s="23">
        <v>3.8743104325909827E-4</v>
      </c>
      <c r="L401" s="13"/>
    </row>
    <row r="402" spans="1:12">
      <c r="A402" s="23">
        <v>-1.8223839977802112E-5</v>
      </c>
      <c r="B402" s="23">
        <v>-3.8053768549846967E-6</v>
      </c>
      <c r="C402" s="23">
        <v>-4.6825266458462144E-4</v>
      </c>
      <c r="D402" s="23">
        <v>-2.1306588717133788E-4</v>
      </c>
      <c r="E402" s="23">
        <v>-3.4634406790408118E-6</v>
      </c>
      <c r="F402" s="23">
        <v>-6.7153246699189979E-5</v>
      </c>
      <c r="G402" s="23">
        <v>-7.9114969339443323E-4</v>
      </c>
      <c r="H402" s="23">
        <v>-1.4509854593050243E-2</v>
      </c>
      <c r="I402" s="23">
        <v>-1.2111253801132232E-3</v>
      </c>
      <c r="J402" s="23">
        <v>-1.8022691149534396E-3</v>
      </c>
      <c r="K402" s="23">
        <v>-4.6068894684864816E-4</v>
      </c>
      <c r="L402" s="13"/>
    </row>
    <row r="403" spans="1:12">
      <c r="A403" s="23">
        <v>-1.8536041780818022E-5</v>
      </c>
      <c r="B403" s="23">
        <v>-3.8473805052717219E-6</v>
      </c>
      <c r="C403" s="23">
        <v>-4.5487692118770907E-4</v>
      </c>
      <c r="D403" s="23">
        <v>-2.0484752393056858E-4</v>
      </c>
      <c r="E403" s="23">
        <v>-3.4169831239923977E-6</v>
      </c>
      <c r="F403" s="23">
        <v>-6.3802692623655746E-5</v>
      </c>
      <c r="G403" s="23">
        <v>-7.0872006218067503E-4</v>
      </c>
      <c r="H403" s="23">
        <v>-1.4509854593050243E-2</v>
      </c>
      <c r="I403" s="23">
        <v>-1.1061981050576822E-3</v>
      </c>
      <c r="J403" s="23">
        <v>-6.9865740999429621E-4</v>
      </c>
      <c r="K403" s="23">
        <v>-4.4915861465685104E-4</v>
      </c>
      <c r="L403" s="13"/>
    </row>
    <row r="404" spans="1:12">
      <c r="A404" s="23">
        <v>-1.7803716563867116E-5</v>
      </c>
      <c r="B404" s="23">
        <v>-3.7272736819610309E-6</v>
      </c>
      <c r="C404" s="23">
        <v>-4.4458788780546871E-4</v>
      </c>
      <c r="D404" s="23">
        <v>-1.9737628462077828E-4</v>
      </c>
      <c r="E404" s="23">
        <v>-3.2965273076093849E-6</v>
      </c>
      <c r="F404" s="23">
        <v>-5.9538351072975831E-5</v>
      </c>
      <c r="G404" s="23">
        <v>-7.166971232658774E-4</v>
      </c>
      <c r="H404" s="23">
        <v>-1.2292015493465367E-2</v>
      </c>
      <c r="I404" s="23">
        <v>-7.8187743670419206E-4</v>
      </c>
      <c r="J404" s="23">
        <v>-1.250463262473868E-3</v>
      </c>
      <c r="K404" s="23">
        <v>-4.4659631861422941E-4</v>
      </c>
      <c r="L404" s="13"/>
    </row>
    <row r="405" spans="1:12">
      <c r="A405" s="23">
        <v>-2.127262548626615E-5</v>
      </c>
      <c r="B405" s="23">
        <v>-4.2446439447333477E-6</v>
      </c>
      <c r="C405" s="23">
        <v>-5.19697831495823E-4</v>
      </c>
      <c r="D405" s="23">
        <v>-2.1929191992949644E-4</v>
      </c>
      <c r="E405" s="23">
        <v>-3.7677793929507796E-6</v>
      </c>
      <c r="F405" s="23">
        <v>-7.7644880673085012E-5</v>
      </c>
      <c r="G405" s="23">
        <v>-8.3103499882044532E-4</v>
      </c>
      <c r="H405" s="23">
        <v>-1.2292015493465367E-2</v>
      </c>
      <c r="I405" s="23">
        <v>-1.1729700073657538E-3</v>
      </c>
      <c r="J405" s="23">
        <v>-1.0079356902147014E-2</v>
      </c>
      <c r="K405" s="23">
        <v>-5.2987093999943115E-4</v>
      </c>
      <c r="L405" s="13"/>
    </row>
    <row r="406" spans="1:12">
      <c r="A406" s="23">
        <v>3.8897526944368657E-5</v>
      </c>
      <c r="B406" s="23">
        <v>2.0715917086686268E-6</v>
      </c>
      <c r="C406" s="23">
        <v>-6.0509680856841758E-4</v>
      </c>
      <c r="D406" s="23">
        <v>-2.5789332303007961E-4</v>
      </c>
      <c r="E406" s="23">
        <v>1.673874704666114E-6</v>
      </c>
      <c r="F406" s="23">
        <v>1.6637021917137701E-4</v>
      </c>
      <c r="G406" s="23">
        <v>-1.0198254445035692E-3</v>
      </c>
      <c r="H406" s="23">
        <v>-1.4509854593050243E-2</v>
      </c>
      <c r="I406" s="23">
        <v>-1.3637468711031008E-3</v>
      </c>
      <c r="J406" s="23">
        <v>-1.1182968607106158E-2</v>
      </c>
      <c r="K406" s="23">
        <v>-6.1698900544856518E-4</v>
      </c>
      <c r="L406" s="13"/>
    </row>
    <row r="407" spans="1:12">
      <c r="A407" s="23">
        <v>-1.6778461260135848E-5</v>
      </c>
      <c r="B407" s="23">
        <v>-3.5496437873737308E-6</v>
      </c>
      <c r="C407" s="23">
        <v>-3.1083045383634476E-4</v>
      </c>
      <c r="D407" s="23">
        <v>-1.1095894993753733E-4</v>
      </c>
      <c r="E407" s="23">
        <v>-3.0236239453190024E-6</v>
      </c>
      <c r="F407" s="23">
        <v>-5.1212731854981704E-5</v>
      </c>
      <c r="G407" s="23">
        <v>-4.5877214817766602E-4</v>
      </c>
      <c r="H407" s="23">
        <v>-7.8563372942956171E-3</v>
      </c>
      <c r="I407" s="23">
        <v>-3.9078486604263044E-4</v>
      </c>
      <c r="J407" s="23">
        <v>-6.9865740999429621E-4</v>
      </c>
      <c r="K407" s="23">
        <v>-3.0438888824873113E-4</v>
      </c>
      <c r="L407" s="13"/>
    </row>
    <row r="408" spans="1:12">
      <c r="A408" s="23">
        <v>-1.6281250981258653E-5</v>
      </c>
      <c r="B408" s="23">
        <v>-3.4599010486078771E-6</v>
      </c>
      <c r="C408" s="23">
        <v>-2.9231019374831215E-4</v>
      </c>
      <c r="D408" s="23">
        <v>-1.0971374338590561E-4</v>
      </c>
      <c r="E408" s="23">
        <v>-2.8625525418876757E-6</v>
      </c>
      <c r="F408" s="23">
        <v>-4.5966914868034188E-5</v>
      </c>
      <c r="G408" s="23">
        <v>-4.00273700219515E-4</v>
      </c>
      <c r="H408" s="23">
        <v>-1.2028199955409903E-3</v>
      </c>
      <c r="I408" s="23">
        <v>-3.5262949329516099E-4</v>
      </c>
      <c r="J408" s="23">
        <v>-1.8022691149534396E-3</v>
      </c>
      <c r="K408" s="23">
        <v>-2.7876592782251526E-4</v>
      </c>
      <c r="L408" s="13"/>
    </row>
    <row r="409" spans="1:12">
      <c r="A409" s="23">
        <v>-1.8505207034841145E-5</v>
      </c>
      <c r="B409" s="23">
        <v>-3.8870225045385932E-6</v>
      </c>
      <c r="C409" s="23">
        <v>-4.6207924455527724E-4</v>
      </c>
      <c r="D409" s="23">
        <v>-2.125678045506852E-4</v>
      </c>
      <c r="E409" s="23">
        <v>-3.4328398942783834E-6</v>
      </c>
      <c r="F409" s="23">
        <v>-6.4344196312630979E-5</v>
      </c>
      <c r="G409" s="23">
        <v>-7.4062830652148464E-4</v>
      </c>
      <c r="H409" s="23">
        <v>-1.4509854593050243E-2</v>
      </c>
      <c r="I409" s="23">
        <v>-9.9173198681527385E-4</v>
      </c>
      <c r="J409" s="23">
        <v>-6.768521787269585E-3</v>
      </c>
      <c r="K409" s="23">
        <v>-4.7478157508306691E-4</v>
      </c>
      <c r="L409" s="13"/>
    </row>
    <row r="410" spans="1:12">
      <c r="A410" s="23">
        <v>-1.6801587319618507E-5</v>
      </c>
      <c r="B410" s="23">
        <v>-3.6570989087907395E-6</v>
      </c>
      <c r="C410" s="23">
        <v>-3.2317729389503311E-4</v>
      </c>
      <c r="D410" s="23">
        <v>-1.4134198979735114E-4</v>
      </c>
      <c r="E410" s="23">
        <v>-3.0205638668427596E-6</v>
      </c>
      <c r="F410" s="23">
        <v>-4.8031397682252243E-5</v>
      </c>
      <c r="G410" s="23">
        <v>-4.2420488347512224E-4</v>
      </c>
      <c r="H410" s="23">
        <v>-1.4509854593050243E-2</v>
      </c>
      <c r="I410" s="23">
        <v>-8.5818818219913096E-4</v>
      </c>
      <c r="J410" s="23">
        <v>-7.320327639749157E-3</v>
      </c>
      <c r="K410" s="23">
        <v>-2.9926429616348798E-4</v>
      </c>
      <c r="L410" s="13"/>
    </row>
    <row r="411" spans="1:12">
      <c r="A411" s="23">
        <v>-1.9873498887565208E-5</v>
      </c>
      <c r="B411" s="23">
        <v>-4.0464339483989913E-6</v>
      </c>
      <c r="C411" s="23">
        <v>-4.2092311102631604E-4</v>
      </c>
      <c r="D411" s="23">
        <v>-1.6998174048488056E-4</v>
      </c>
      <c r="E411" s="23">
        <v>-3.5396644519944964E-6</v>
      </c>
      <c r="F411" s="23">
        <v>-6.7390154563116636E-5</v>
      </c>
      <c r="G411" s="23">
        <v>-5.9172316626437298E-4</v>
      </c>
      <c r="H411" s="23">
        <v>-1.2292015493465367E-2</v>
      </c>
      <c r="I411" s="23">
        <v>-1.1061981050576822E-3</v>
      </c>
      <c r="J411" s="23">
        <v>-6.216715934790013E-3</v>
      </c>
      <c r="K411" s="23">
        <v>-4.2225450620932429E-4</v>
      </c>
      <c r="L411" s="13"/>
    </row>
    <row r="412" spans="1:12">
      <c r="A412" s="23">
        <v>-1.5375480318187792E-5</v>
      </c>
      <c r="B412" s="23">
        <v>-3.4130054069219616E-6</v>
      </c>
      <c r="C412" s="23">
        <v>-1.9662218329347732E-4</v>
      </c>
      <c r="D412" s="23">
        <v>5.8414246055174667E-6</v>
      </c>
      <c r="E412" s="23">
        <v>-2.7635172748383628E-6</v>
      </c>
      <c r="F412" s="23">
        <v>-3.7472075747235297E-5</v>
      </c>
      <c r="G412" s="23">
        <v>-1.1044048079049397E-4</v>
      </c>
      <c r="H412" s="23">
        <v>-1.0074176393880493E-2</v>
      </c>
      <c r="I412" s="23">
        <v>-2.8308824941670876E-5</v>
      </c>
      <c r="J412" s="23">
        <v>9.5676014744441895E-4</v>
      </c>
      <c r="K412" s="23">
        <v>-1.8524212226682718E-4</v>
      </c>
      <c r="L412" s="13"/>
    </row>
    <row r="413" spans="1:12">
      <c r="A413" s="23">
        <v>6.8653056812058145E-5</v>
      </c>
      <c r="B413" s="23">
        <v>1.8226387765283593E-4</v>
      </c>
      <c r="C413" s="23">
        <v>7.47911081196183E-4</v>
      </c>
      <c r="D413" s="23">
        <v>2.8451865086069508E-4</v>
      </c>
      <c r="E413" s="23">
        <v>3.0348830206068601E-4</v>
      </c>
      <c r="F413" s="23">
        <v>7.0624939707967919E-4</v>
      </c>
      <c r="G413" s="23">
        <v>2.39169767960133E-3</v>
      </c>
      <c r="H413" s="23">
        <v>-1.2028199955409903E-3</v>
      </c>
      <c r="I413" s="23">
        <v>4.5817217758856431E-4</v>
      </c>
      <c r="J413" s="23">
        <v>-6.768521787269585E-3</v>
      </c>
      <c r="K413" s="23">
        <v>8.665804032293357E-4</v>
      </c>
      <c r="L413" s="13"/>
    </row>
    <row r="414" spans="1:12">
      <c r="A414" s="23">
        <v>-9.4205200014027835E-6</v>
      </c>
      <c r="B414" s="23">
        <v>-2.5391945294649674E-6</v>
      </c>
      <c r="C414" s="23">
        <v>2.5620937762913352E-5</v>
      </c>
      <c r="D414" s="23">
        <v>-3.3507102426044699E-5</v>
      </c>
      <c r="E414" s="23">
        <v>-1.0137087643322404E-6</v>
      </c>
      <c r="F414" s="23">
        <v>2.3210181398551165E-5</v>
      </c>
      <c r="G414" s="23">
        <v>8.2553468653992262E-4</v>
      </c>
      <c r="H414" s="23">
        <v>-1.0074176393880493E-2</v>
      </c>
      <c r="I414" s="23">
        <v>-1.4686741461586417E-3</v>
      </c>
      <c r="J414" s="23">
        <v>-1.173477445958573E-2</v>
      </c>
      <c r="K414" s="23">
        <v>1.7091702765757388E-4</v>
      </c>
      <c r="L414" s="13"/>
    </row>
    <row r="415" spans="1:12">
      <c r="A415" s="23">
        <v>-2.3384805585682453E-5</v>
      </c>
      <c r="B415" s="23">
        <v>-4.6115432996501353E-6</v>
      </c>
      <c r="C415" s="23">
        <v>-9.2714355343253923E-4</v>
      </c>
      <c r="D415" s="23">
        <v>-3.470501121269103E-4</v>
      </c>
      <c r="E415" s="23">
        <v>-4.286045411245359E-6</v>
      </c>
      <c r="F415" s="23">
        <v>-9.4262275128512312E-5</v>
      </c>
      <c r="G415" s="23">
        <v>-1.5915148222764089E-3</v>
      </c>
      <c r="H415" s="23">
        <v>-1.6727693692635118E-2</v>
      </c>
      <c r="I415" s="23">
        <v>-1.7071452258303258E-3</v>
      </c>
      <c r="J415" s="23">
        <v>-1.5045609574463161E-2</v>
      </c>
      <c r="K415" s="23">
        <v>-9.9748996777787135E-4</v>
      </c>
      <c r="L415" s="13"/>
    </row>
    <row r="416" spans="1:12">
      <c r="A416" s="23">
        <v>-1.9052523775930769E-5</v>
      </c>
      <c r="B416" s="23">
        <v>-3.8357409395295344E-6</v>
      </c>
      <c r="C416" s="23">
        <v>-4.7339718127574162E-4</v>
      </c>
      <c r="D416" s="23">
        <v>-2.0310423475828417E-4</v>
      </c>
      <c r="E416" s="23">
        <v>-3.0775926020818306E-6</v>
      </c>
      <c r="F416" s="23">
        <v>-5.6357016900246369E-5</v>
      </c>
      <c r="G416" s="23">
        <v>-6.7149377711639706E-4</v>
      </c>
      <c r="H416" s="23">
        <v>-1.4509854593050243E-2</v>
      </c>
      <c r="I416" s="23">
        <v>-1.449596459784907E-3</v>
      </c>
      <c r="J416" s="23">
        <v>-8.9757451971878722E-3</v>
      </c>
      <c r="K416" s="23">
        <v>-4.4659631861422941E-4</v>
      </c>
      <c r="L416" s="13"/>
    </row>
    <row r="417" spans="1:12">
      <c r="A417" s="23">
        <v>-1.7206293360565062E-5</v>
      </c>
      <c r="B417" s="23">
        <v>-3.6392178367810018E-6</v>
      </c>
      <c r="C417" s="23">
        <v>-4.1474969099697184E-4</v>
      </c>
      <c r="D417" s="23">
        <v>-1.7371736013977571E-4</v>
      </c>
      <c r="E417" s="23">
        <v>-2.8542068733161046E-6</v>
      </c>
      <c r="F417" s="23">
        <v>-4.6373042634765609E-5</v>
      </c>
      <c r="G417" s="23">
        <v>-5.5981492192356326E-4</v>
      </c>
      <c r="H417" s="23">
        <v>-1.6727693692635118E-2</v>
      </c>
      <c r="I417" s="23">
        <v>-1.3351303415424988E-3</v>
      </c>
      <c r="J417" s="23">
        <v>-7.320327639749157E-3</v>
      </c>
      <c r="K417" s="23">
        <v>-3.8253891754868967E-4</v>
      </c>
      <c r="L417" s="13"/>
    </row>
    <row r="418" spans="1:12">
      <c r="A418" s="23">
        <v>-1.915659104360274E-5</v>
      </c>
      <c r="B418" s="23">
        <v>-3.7918817062981022E-6</v>
      </c>
      <c r="C418" s="23">
        <v>-3.9931614092361136E-4</v>
      </c>
      <c r="D418" s="23">
        <v>-1.2216580890222274E-4</v>
      </c>
      <c r="E418" s="23">
        <v>-3.0533901632242734E-6</v>
      </c>
      <c r="F418" s="23">
        <v>-5.8116903889415861E-5</v>
      </c>
      <c r="G418" s="23">
        <v>-5.6247394228529739E-4</v>
      </c>
      <c r="H418" s="23">
        <v>-1.6727693692635118E-2</v>
      </c>
      <c r="I418" s="23">
        <v>-1.1252757914314169E-3</v>
      </c>
      <c r="J418" s="23">
        <v>-7.8721334922287282E-3</v>
      </c>
      <c r="K418" s="23">
        <v>-3.7228973337820331E-4</v>
      </c>
      <c r="L418" s="13"/>
    </row>
    <row r="419" spans="1:12">
      <c r="A419" s="23">
        <v>-2.0690619655952536E-5</v>
      </c>
      <c r="B419" s="23">
        <v>-4.0034181619604708E-6</v>
      </c>
      <c r="C419" s="23">
        <v>-4.7648389129041369E-4</v>
      </c>
      <c r="D419" s="23">
        <v>-1.9214641710392507E-4</v>
      </c>
      <c r="E419" s="23">
        <v>-3.2856779384663424E-6</v>
      </c>
      <c r="F419" s="23">
        <v>-6.7491686504799495E-5</v>
      </c>
      <c r="G419" s="23">
        <v>-6.8212985856333367E-4</v>
      </c>
      <c r="H419" s="23">
        <v>-1.6727693692635118E-2</v>
      </c>
      <c r="I419" s="23">
        <v>-1.4019022438505702E-3</v>
      </c>
      <c r="J419" s="23">
        <v>-1.1182968607106158E-2</v>
      </c>
      <c r="K419" s="23">
        <v>-4.5812665080602658E-4</v>
      </c>
      <c r="L419" s="13"/>
    </row>
    <row r="420" spans="1:12">
      <c r="A420" s="23">
        <v>-2.6537658361818462E-5</v>
      </c>
      <c r="B420" s="23">
        <v>-4.932727838391085E-6</v>
      </c>
      <c r="C420" s="23">
        <v>-8.0573295952210357E-4</v>
      </c>
      <c r="D420" s="23">
        <v>-1.4706993993485702E-4</v>
      </c>
      <c r="E420" s="23">
        <v>-4.5408664916306708E-6</v>
      </c>
      <c r="F420" s="23">
        <v>-1.0823983910018539E-4</v>
      </c>
      <c r="G420" s="23">
        <v>-1.3681571118907413E-3</v>
      </c>
      <c r="H420" s="23">
        <v>-1.6727693692635118E-2</v>
      </c>
      <c r="I420" s="23">
        <v>-1.6880675394565911E-3</v>
      </c>
      <c r="J420" s="23">
        <v>-1.5045609574463161E-2</v>
      </c>
      <c r="K420" s="23">
        <v>-8.4759564928450835E-4</v>
      </c>
      <c r="L420" s="13"/>
    </row>
    <row r="421" spans="1:12">
      <c r="A421" s="23">
        <v>-2.0524882896326804E-5</v>
      </c>
      <c r="B421" s="23">
        <v>-4.0336135571467262E-6</v>
      </c>
      <c r="C421" s="23">
        <v>-3.9622943090893929E-4</v>
      </c>
      <c r="D421" s="23">
        <v>7.7836756923783295E-4</v>
      </c>
      <c r="E421" s="23">
        <v>-3.4050209990398123E-6</v>
      </c>
      <c r="F421" s="23">
        <v>-6.485185602104526E-5</v>
      </c>
      <c r="G421" s="23">
        <v>-7.166971232658774E-4</v>
      </c>
      <c r="H421" s="23">
        <v>1.0150191040438853E-3</v>
      </c>
      <c r="I421" s="23">
        <v>-6.6741131846178377E-4</v>
      </c>
      <c r="J421" s="23">
        <v>-1.3390192017024445E-2</v>
      </c>
      <c r="K421" s="23">
        <v>-3.799766215060681E-4</v>
      </c>
      <c r="L421" s="13"/>
    </row>
    <row r="422" spans="1:12">
      <c r="A422" s="23">
        <v>-1.4662426817472436E-5</v>
      </c>
      <c r="B422" s="23">
        <v>-3.0145611419502586E-6</v>
      </c>
      <c r="C422" s="23">
        <v>-1.9662218329347732E-4</v>
      </c>
      <c r="D422" s="23">
        <v>1.7409122336491478E-3</v>
      </c>
      <c r="E422" s="23">
        <v>-1.6421376077715615E-6</v>
      </c>
      <c r="F422" s="23">
        <v>-1.2122934307082447E-5</v>
      </c>
      <c r="G422" s="23">
        <v>3.8464659466617751E-5</v>
      </c>
      <c r="H422" s="23">
        <v>-1.6727693692635118E-2</v>
      </c>
      <c r="I422" s="23">
        <v>-1.4019022438505702E-3</v>
      </c>
      <c r="J422" s="23">
        <v>-1.173477445958573E-2</v>
      </c>
      <c r="K422" s="23">
        <v>-9.9405204839003914E-5</v>
      </c>
      <c r="L422" s="13"/>
    </row>
    <row r="423" spans="1:12">
      <c r="A423" s="23">
        <v>-1.3745093124660247E-5</v>
      </c>
      <c r="B423" s="23">
        <v>-3.1926971046133061E-6</v>
      </c>
      <c r="C423" s="23">
        <v>-6.6271539550896328E-4</v>
      </c>
      <c r="D423" s="23">
        <v>-2.7084347116704944E-4</v>
      </c>
      <c r="E423" s="23">
        <v>-2.0827889083505278E-6</v>
      </c>
      <c r="F423" s="23">
        <v>-1.489814071308049E-5</v>
      </c>
      <c r="G423" s="23">
        <v>-9.4271385401327912E-4</v>
      </c>
      <c r="H423" s="23">
        <v>-1.2292015493465367E-2</v>
      </c>
      <c r="I423" s="23">
        <v>-1.0585038891233454E-3</v>
      </c>
      <c r="J423" s="23">
        <v>-6.768521787269585E-3</v>
      </c>
      <c r="K423" s="23">
        <v>-7.1563740308949644E-4</v>
      </c>
      <c r="L423" s="13"/>
    </row>
    <row r="424" spans="1:12">
      <c r="A424" s="23">
        <v>-2.6242801103414546E-5</v>
      </c>
      <c r="B424" s="23">
        <v>-4.9030385112805771E-6</v>
      </c>
      <c r="C424" s="23">
        <v>-8.1807979958079197E-4</v>
      </c>
      <c r="D424" s="23">
        <v>-1.6400474903704835E-4</v>
      </c>
      <c r="E424" s="23">
        <v>-4.4974690150584991E-6</v>
      </c>
      <c r="F424" s="23">
        <v>-1.0580307249979686E-4</v>
      </c>
      <c r="G424" s="23">
        <v>-1.3841112340611461E-3</v>
      </c>
      <c r="H424" s="23">
        <v>-1.6727693692635118E-2</v>
      </c>
      <c r="I424" s="23">
        <v>-1.6499121667091215E-3</v>
      </c>
      <c r="J424" s="23">
        <v>-1.4493803721983589E-2</v>
      </c>
      <c r="K424" s="23">
        <v>-8.6296942554023792E-4</v>
      </c>
      <c r="L424" s="13"/>
    </row>
    <row r="425" spans="1:12">
      <c r="A425" s="23">
        <v>-6.098076122393931E-6</v>
      </c>
      <c r="B425" s="23">
        <v>-1.2387682641530046E-6</v>
      </c>
      <c r="C425" s="23">
        <v>4.9685866666951948E-4</v>
      </c>
      <c r="D425" s="23">
        <v>2.4006226647036301E-3</v>
      </c>
      <c r="E425" s="23">
        <v>3.9504009054900036E-7</v>
      </c>
      <c r="F425" s="23">
        <v>3.7492341195272799E-5</v>
      </c>
      <c r="G425" s="23">
        <v>1.2562959851408529E-3</v>
      </c>
      <c r="H425" s="23">
        <v>-7.8563372942956171E-3</v>
      </c>
      <c r="I425" s="23">
        <v>3.2462837297242132E-4</v>
      </c>
      <c r="J425" s="23">
        <v>-7.8721334922287282E-3</v>
      </c>
      <c r="K425" s="23">
        <v>6.8593853222451357E-4</v>
      </c>
      <c r="L425" s="13"/>
    </row>
    <row r="426" spans="1:12">
      <c r="A426" s="23">
        <v>-1.7106080436140199E-5</v>
      </c>
      <c r="B426" s="23">
        <v>-3.4993743585161661E-6</v>
      </c>
      <c r="C426" s="23">
        <v>-5.4336260827497567E-4</v>
      </c>
      <c r="D426" s="23">
        <v>6.6109421704492425E-5</v>
      </c>
      <c r="E426" s="23">
        <v>-2.176816774256898E-6</v>
      </c>
      <c r="F426" s="23">
        <v>-2.5389774686975529E-5</v>
      </c>
      <c r="G426" s="23">
        <v>-5.8640512554090462E-4</v>
      </c>
      <c r="H426" s="23">
        <v>-1.6727693692635118E-2</v>
      </c>
      <c r="I426" s="23">
        <v>-1.6880675394565911E-3</v>
      </c>
      <c r="J426" s="23">
        <v>-1.5045609574463161E-2</v>
      </c>
      <c r="K426" s="23">
        <v>-5.1962175582894474E-4</v>
      </c>
      <c r="L426" s="13"/>
    </row>
    <row r="427" spans="1:12">
      <c r="A427" s="23">
        <v>-1.9727033844175027E-5</v>
      </c>
      <c r="B427" s="23">
        <v>-3.852947254104942E-6</v>
      </c>
      <c r="C427" s="23">
        <v>-8.0470405618387954E-4</v>
      </c>
      <c r="D427" s="23">
        <v>-9.7510719179914806E-5</v>
      </c>
      <c r="E427" s="23">
        <v>-2.7701938096956195E-6</v>
      </c>
      <c r="F427" s="23">
        <v>-4.8640589332349375E-5</v>
      </c>
      <c r="G427" s="23">
        <v>-1.2591372770596415E-3</v>
      </c>
      <c r="H427" s="23">
        <v>-1.6727693692635118E-2</v>
      </c>
      <c r="I427" s="23">
        <v>-1.6785286962697236E-3</v>
      </c>
      <c r="J427" s="23">
        <v>-1.5045609574463161E-2</v>
      </c>
      <c r="K427" s="23">
        <v>-8.4503335324188672E-4</v>
      </c>
      <c r="L427" s="13"/>
    </row>
    <row r="428" spans="1:12">
      <c r="A428" s="23">
        <v>-2.1343930836337685E-5</v>
      </c>
      <c r="B428" s="23">
        <v>-4.1611427122350438E-6</v>
      </c>
      <c r="C428" s="23">
        <v>-9.2817245677076325E-4</v>
      </c>
      <c r="D428" s="23">
        <v>-3.4829531867854204E-4</v>
      </c>
      <c r="E428" s="23">
        <v>-3.5936331087573246E-6</v>
      </c>
      <c r="F428" s="23">
        <v>-7.8186384362060246E-5</v>
      </c>
      <c r="G428" s="23">
        <v>-1.5808787408294722E-3</v>
      </c>
      <c r="H428" s="23">
        <v>-1.6727693692635118E-2</v>
      </c>
      <c r="I428" s="23">
        <v>-1.6499121667091215E-3</v>
      </c>
      <c r="J428" s="23">
        <v>-1.5045609574463161E-2</v>
      </c>
      <c r="K428" s="23">
        <v>-1.000052263820493E-3</v>
      </c>
      <c r="L428" s="13"/>
    </row>
    <row r="429" spans="1:12">
      <c r="A429" s="23">
        <v>-1.910648458139031E-5</v>
      </c>
      <c r="B429" s="23">
        <v>-3.7689399535308915E-6</v>
      </c>
      <c r="C429" s="23">
        <v>-7.4091204921398958E-4</v>
      </c>
      <c r="D429" s="23">
        <v>-1.1317320836201326E-6</v>
      </c>
      <c r="E429" s="23">
        <v>-2.6258137434074359E-6</v>
      </c>
      <c r="F429" s="23">
        <v>-4.3056332539792336E-5</v>
      </c>
      <c r="G429" s="23">
        <v>-1.0995960553555934E-3</v>
      </c>
      <c r="H429" s="23">
        <v>-1.6727693692635118E-2</v>
      </c>
      <c r="I429" s="23">
        <v>-1.6689898530828562E-3</v>
      </c>
      <c r="J429" s="23">
        <v>-1.5045609574463161E-2</v>
      </c>
      <c r="K429" s="23">
        <v>-7.6944561998454981E-4</v>
      </c>
      <c r="L429" s="13"/>
    </row>
    <row r="430" spans="1:12">
      <c r="A430" s="23">
        <v>-2.6125243634377688E-5</v>
      </c>
      <c r="B430" s="23">
        <v>-4.9064122984522255E-6</v>
      </c>
      <c r="C430" s="23">
        <v>-7.6149011597847018E-4</v>
      </c>
      <c r="D430" s="23">
        <v>-1.3337266786690816E-4</v>
      </c>
      <c r="E430" s="23">
        <v>-4.498025392963271E-6</v>
      </c>
      <c r="F430" s="23">
        <v>-1.0461853318016355E-4</v>
      </c>
      <c r="G430" s="23">
        <v>-1.3282718064647292E-3</v>
      </c>
      <c r="H430" s="23">
        <v>-1.6727693692635118E-2</v>
      </c>
      <c r="I430" s="23">
        <v>-1.6689898530828562E-3</v>
      </c>
      <c r="J430" s="23">
        <v>-1.4493803721983589E-2</v>
      </c>
      <c r="K430" s="23">
        <v>-7.9378743238945498E-4</v>
      </c>
      <c r="L430" s="13"/>
    </row>
    <row r="431" spans="1:12">
      <c r="A431" s="23">
        <v>-4.9880252672262397E-6</v>
      </c>
      <c r="B431" s="23">
        <v>-1.0047961237991723E-6</v>
      </c>
      <c r="C431" s="23">
        <v>4.9891647334596753E-4</v>
      </c>
      <c r="D431" s="23">
        <v>1.6497631140697064E-3</v>
      </c>
      <c r="E431" s="23">
        <v>-7.1204593649451329E-8</v>
      </c>
      <c r="F431" s="23">
        <v>2.3683997126404493E-5</v>
      </c>
      <c r="G431" s="23">
        <v>6.6865248519760848E-4</v>
      </c>
      <c r="H431" s="23">
        <v>9.8863755023833877E-3</v>
      </c>
      <c r="I431" s="23">
        <v>3.0555068659868662E-4</v>
      </c>
      <c r="J431" s="23">
        <v>-7.320327639749157E-3</v>
      </c>
      <c r="K431" s="23">
        <v>6.8978197628844602E-4</v>
      </c>
      <c r="L431" s="13"/>
    </row>
    <row r="432" spans="1:12">
      <c r="A432" s="23">
        <v>-1.6003738267466728E-5</v>
      </c>
      <c r="B432" s="23">
        <v>-3.2559556140817179E-6</v>
      </c>
      <c r="C432" s="23">
        <v>-4.8780182801087802E-4</v>
      </c>
      <c r="D432" s="23">
        <v>3.6620420064773553E-4</v>
      </c>
      <c r="E432" s="23">
        <v>-2.098089300731742E-6</v>
      </c>
      <c r="F432" s="23">
        <v>-2.1057745175173708E-5</v>
      </c>
      <c r="G432" s="23">
        <v>-6.7149377711639706E-4</v>
      </c>
      <c r="H432" s="23">
        <v>-1.4509854593050243E-2</v>
      </c>
      <c r="I432" s="23">
        <v>-1.5640625780273154E-3</v>
      </c>
      <c r="J432" s="23">
        <v>-1.4493803721983589E-2</v>
      </c>
      <c r="K432" s="23">
        <v>-4.5300205872078343E-4</v>
      </c>
      <c r="L432" s="13"/>
    </row>
    <row r="433" spans="1:12">
      <c r="A433" s="23">
        <v>-1.3136106891616861E-5</v>
      </c>
      <c r="B433" s="23">
        <v>-2.8678013999835433E-6</v>
      </c>
      <c r="C433" s="23">
        <v>-3.4889987735063388E-4</v>
      </c>
      <c r="D433" s="23">
        <v>6.2670141124909014E-4</v>
      </c>
      <c r="E433" s="23">
        <v>-1.4941410851023632E-6</v>
      </c>
      <c r="F433" s="23">
        <v>-2.7754111074933959E-7</v>
      </c>
      <c r="G433" s="23">
        <v>-3.7634251696390777E-4</v>
      </c>
      <c r="H433" s="23">
        <v>7.6685364027985117E-3</v>
      </c>
      <c r="I433" s="23">
        <v>-8.0095512307792676E-4</v>
      </c>
      <c r="J433" s="23">
        <v>-1.2838386164544874E-2</v>
      </c>
      <c r="K433" s="23">
        <v>-3.197626645044607E-4</v>
      </c>
      <c r="L433" s="13"/>
    </row>
    <row r="434" spans="1:12">
      <c r="A434" s="23">
        <v>-8.487768935602154E-6</v>
      </c>
      <c r="B434" s="23">
        <v>-2.2358910627337559E-6</v>
      </c>
      <c r="C434" s="23">
        <v>1.3880030496755675E-4</v>
      </c>
      <c r="D434" s="23">
        <v>2.0395127647304329E-3</v>
      </c>
      <c r="E434" s="23">
        <v>-9.1022247404475583E-7</v>
      </c>
      <c r="F434" s="23">
        <v>2.2871741592941649E-5</v>
      </c>
      <c r="G434" s="23">
        <v>2.4320922732014638E-4</v>
      </c>
      <c r="H434" s="23">
        <v>1.8757731900722888E-2</v>
      </c>
      <c r="I434" s="23">
        <v>-4.9571214109817138E-4</v>
      </c>
      <c r="J434" s="23">
        <v>-1.5045609574463161E-2</v>
      </c>
      <c r="K434" s="23">
        <v>2.9903182978865343E-4</v>
      </c>
      <c r="L434" s="13"/>
    </row>
    <row r="435" spans="1:12">
      <c r="A435" s="23">
        <v>2.0993786287812371E-4</v>
      </c>
      <c r="B435" s="23">
        <v>7.2148018982906489E-5</v>
      </c>
      <c r="C435" s="23">
        <v>4.5981814649345438E-4</v>
      </c>
      <c r="D435" s="23">
        <v>1.6971060680025105E-4</v>
      </c>
      <c r="E435" s="23">
        <v>1.5566352797856138E-5</v>
      </c>
      <c r="F435" s="23">
        <v>1.1086609105141617E-4</v>
      </c>
      <c r="G435" s="23">
        <v>-3.6836545587870534E-4</v>
      </c>
      <c r="H435" s="23">
        <v>-1.6727693692635118E-2</v>
      </c>
      <c r="I435" s="23">
        <v>-4.0986255241636513E-4</v>
      </c>
      <c r="J435" s="23">
        <v>-7.8721334922287282E-3</v>
      </c>
      <c r="K435" s="23">
        <v>5.949770227114471E-4</v>
      </c>
      <c r="L435" s="13"/>
    </row>
    <row r="436" spans="1:12">
      <c r="A436" s="23">
        <v>-1.5953631805254298E-5</v>
      </c>
      <c r="B436" s="23">
        <v>-3.3279859701964162E-6</v>
      </c>
      <c r="C436" s="23">
        <v>-8.4688909305106477E-4</v>
      </c>
      <c r="D436" s="23">
        <v>-3.306133856453717E-4</v>
      </c>
      <c r="E436" s="23">
        <v>-2.204913858447855E-6</v>
      </c>
      <c r="F436" s="23">
        <v>-3.0500215751679241E-5</v>
      </c>
      <c r="G436" s="23">
        <v>-1.3867702544228802E-3</v>
      </c>
      <c r="H436" s="23">
        <v>-1.2292015493465367E-2</v>
      </c>
      <c r="I436" s="23">
        <v>-1.4019022438505702E-3</v>
      </c>
      <c r="J436" s="23">
        <v>-6.768521787269585E-3</v>
      </c>
      <c r="K436" s="23">
        <v>-9.3855715879757483E-4</v>
      </c>
      <c r="L436" s="13"/>
    </row>
    <row r="437" spans="1:12">
      <c r="A437" s="23">
        <v>-1.7557038596052073E-5</v>
      </c>
      <c r="B437" s="23">
        <v>-3.6861134784669177E-6</v>
      </c>
      <c r="C437" s="23">
        <v>-3.7668026748268271E-4</v>
      </c>
      <c r="D437" s="23">
        <v>-1.7570969062238645E-4</v>
      </c>
      <c r="E437" s="23">
        <v>-2.9237541114125321E-6</v>
      </c>
      <c r="F437" s="23">
        <v>-4.9114405060202696E-5</v>
      </c>
      <c r="G437" s="23">
        <v>-6.6617573639292881E-4</v>
      </c>
      <c r="H437" s="23">
        <v>-1.4509854593050243E-2</v>
      </c>
      <c r="I437" s="23">
        <v>-9.8219314362840661E-4</v>
      </c>
      <c r="J437" s="23">
        <v>-1.0079356902147014E-2</v>
      </c>
      <c r="K437" s="23">
        <v>-3.5307251305854135E-4</v>
      </c>
      <c r="L437" s="13"/>
    </row>
    <row r="438" spans="1:12">
      <c r="A438" s="23">
        <v>-1.9060232462424988E-5</v>
      </c>
      <c r="B438" s="23">
        <v>-3.7881705404092887E-6</v>
      </c>
      <c r="C438" s="23">
        <v>-3.9108491421781916E-4</v>
      </c>
      <c r="D438" s="23">
        <v>-1.8666750827674554E-4</v>
      </c>
      <c r="E438" s="23">
        <v>-2.9117919864599467E-6</v>
      </c>
      <c r="F438" s="23">
        <v>-5.3581810494248329E-5</v>
      </c>
      <c r="G438" s="23">
        <v>-6.2363141060518259E-4</v>
      </c>
      <c r="H438" s="23">
        <v>-1.4509854593050243E-2</v>
      </c>
      <c r="I438" s="23">
        <v>-1.4400576165980398E-3</v>
      </c>
      <c r="J438" s="23">
        <v>-1.1182968607106158E-2</v>
      </c>
      <c r="K438" s="23">
        <v>-3.5563480910116298E-4</v>
      </c>
      <c r="L438" s="13"/>
    </row>
    <row r="439" spans="1:12">
      <c r="A439" s="23">
        <v>-2.3440693562765548E-5</v>
      </c>
      <c r="B439" s="23">
        <v>-4.5784801853679789E-6</v>
      </c>
      <c r="C439" s="23">
        <v>-9.4360600684412373E-4</v>
      </c>
      <c r="D439" s="23">
        <v>-3.5252902095408989E-4</v>
      </c>
      <c r="E439" s="23">
        <v>-4.2496026584828309E-6</v>
      </c>
      <c r="F439" s="23">
        <v>-9.5176062603658014E-5</v>
      </c>
      <c r="G439" s="23">
        <v>-1.6074689444468136E-3</v>
      </c>
      <c r="H439" s="23">
        <v>-1.6727693692635118E-2</v>
      </c>
      <c r="I439" s="23">
        <v>-1.7071452258303258E-3</v>
      </c>
      <c r="J439" s="23">
        <v>-1.5045609574463161E-2</v>
      </c>
      <c r="K439" s="23">
        <v>-1.0179883361188442E-3</v>
      </c>
      <c r="L439" s="13"/>
    </row>
    <row r="440" spans="1:12">
      <c r="A440" s="23">
        <v>3.94525523719525E-5</v>
      </c>
      <c r="B440" s="23">
        <v>2.7225705413687865E-5</v>
      </c>
      <c r="C440" s="23">
        <v>6.8411907422629304E-4</v>
      </c>
      <c r="D440" s="23">
        <v>1.2488317094150935E-4</v>
      </c>
      <c r="E440" s="23">
        <v>4.6563278628481596E-5</v>
      </c>
      <c r="F440" s="23">
        <v>4.0761011260984098E-4</v>
      </c>
      <c r="G440" s="23">
        <v>1.8040541796580853E-3</v>
      </c>
      <c r="H440" s="23">
        <v>5.4506973032136365E-3</v>
      </c>
      <c r="I440" s="23">
        <v>4.6266466502495988E-3</v>
      </c>
      <c r="J440" s="23">
        <v>3.8479558116055294E-2</v>
      </c>
      <c r="K440" s="23">
        <v>4.5148844432463806E-4</v>
      </c>
      <c r="L440" s="13"/>
    </row>
    <row r="441" spans="1:12">
      <c r="A441" s="23">
        <v>-1.6709083081687867E-5</v>
      </c>
      <c r="B441" s="23">
        <v>-3.3521085484737037E-6</v>
      </c>
      <c r="C441" s="23">
        <v>-3.4684207067418583E-4</v>
      </c>
      <c r="D441" s="23">
        <v>-1.7670585586369183E-4</v>
      </c>
      <c r="E441" s="23">
        <v>-2.4324724214993664E-6</v>
      </c>
      <c r="F441" s="23">
        <v>-4.5899226906912282E-5</v>
      </c>
      <c r="G441" s="23">
        <v>-6.6617573639292881E-4</v>
      </c>
      <c r="H441" s="23">
        <v>-1.4509854593050243E-2</v>
      </c>
      <c r="I441" s="23">
        <v>-1.1157369482445495E-3</v>
      </c>
      <c r="J441" s="23">
        <v>-9.5275510496674442E-3</v>
      </c>
      <c r="K441" s="23">
        <v>-3.1720036846183912E-4</v>
      </c>
      <c r="L441" s="13"/>
    </row>
    <row r="442" spans="1:12">
      <c r="A442" s="23">
        <v>-1.6759189543900296E-5</v>
      </c>
      <c r="B442" s="23">
        <v>-3.44134521916381E-6</v>
      </c>
      <c r="C442" s="23">
        <v>-3.3243742393904938E-4</v>
      </c>
      <c r="D442" s="23">
        <v>-1.5678255103758441E-4</v>
      </c>
      <c r="E442" s="23">
        <v>-2.7418185365522774E-6</v>
      </c>
      <c r="F442" s="23">
        <v>-5.1517327680030274E-5</v>
      </c>
      <c r="G442" s="23">
        <v>-7.1403810290414328E-4</v>
      </c>
      <c r="H442" s="23">
        <v>-1.6727693692635118E-2</v>
      </c>
      <c r="I442" s="23">
        <v>-1.2492807528606926E-3</v>
      </c>
      <c r="J442" s="23">
        <v>-4.0094925248717267E-3</v>
      </c>
      <c r="K442" s="23">
        <v>-2.8389051990775841E-4</v>
      </c>
      <c r="L442" s="13"/>
    </row>
    <row r="443" spans="1:12">
      <c r="A443" s="23">
        <v>-1.8493644005099815E-5</v>
      </c>
      <c r="B443" s="23">
        <v>-3.6675576490228502E-6</v>
      </c>
      <c r="C443" s="23">
        <v>-2.2131586341085405E-4</v>
      </c>
      <c r="D443" s="23">
        <v>-1.2415813938483348E-4</v>
      </c>
      <c r="E443" s="23">
        <v>-2.7688028649336911E-6</v>
      </c>
      <c r="F443" s="23">
        <v>-5.3378746610882618E-5</v>
      </c>
      <c r="G443" s="23">
        <v>-7.1137908254240915E-4</v>
      </c>
      <c r="H443" s="23">
        <v>-1.4509854593050243E-2</v>
      </c>
      <c r="I443" s="23">
        <v>-1.182508850552621E-3</v>
      </c>
      <c r="J443" s="23">
        <v>-1.1182968607106158E-2</v>
      </c>
      <c r="K443" s="23">
        <v>-1.6090030986192207E-4</v>
      </c>
      <c r="L443" s="13"/>
    </row>
    <row r="444" spans="1:12">
      <c r="A444" s="23">
        <v>1.6343906594498819E-4</v>
      </c>
      <c r="B444" s="23">
        <v>1.6061674973343982E-5</v>
      </c>
      <c r="C444" s="23">
        <v>1.083013489245346E-2</v>
      </c>
      <c r="D444" s="23">
        <v>4.1566129438146736E-3</v>
      </c>
      <c r="E444" s="23">
        <v>-5.7851523934937204E-8</v>
      </c>
      <c r="F444" s="23">
        <v>6.2672262732620896E-5</v>
      </c>
      <c r="G444" s="23">
        <v>1.97423148280907E-3</v>
      </c>
      <c r="H444" s="23">
        <v>5.4506973032136365E-3</v>
      </c>
      <c r="I444" s="23">
        <v>1.7200688198254363E-4</v>
      </c>
      <c r="J444" s="23">
        <v>-3.4576866723921547E-3</v>
      </c>
      <c r="K444" s="23">
        <v>1.3483326117098049E-2</v>
      </c>
      <c r="L444" s="13"/>
    </row>
    <row r="445" spans="1:12">
      <c r="A445" s="23">
        <v>-1.308214608615732E-5</v>
      </c>
      <c r="B445" s="23">
        <v>-2.8806217912358084E-6</v>
      </c>
      <c r="C445" s="23">
        <v>1.4629989012618846E-3</v>
      </c>
      <c r="D445" s="23">
        <v>4.6980538574349417E-4</v>
      </c>
      <c r="E445" s="23">
        <v>-1.9620549030151291E-6</v>
      </c>
      <c r="F445" s="23">
        <v>-2.2614568280977486E-5</v>
      </c>
      <c r="G445" s="23">
        <v>7.5690944530895678E-5</v>
      </c>
      <c r="H445" s="23">
        <v>-3.4206590951258659E-3</v>
      </c>
      <c r="I445" s="23">
        <v>-8.6772702538599831E-4</v>
      </c>
      <c r="J445" s="23">
        <v>-1.8022691149534396E-3</v>
      </c>
      <c r="K445" s="23">
        <v>1.9171217807041876E-3</v>
      </c>
      <c r="L445" s="13"/>
    </row>
    <row r="446" spans="1:12">
      <c r="A446" s="23">
        <v>6.0077244108331555E-7</v>
      </c>
      <c r="B446" s="23">
        <v>-1.3247998370300446E-6</v>
      </c>
      <c r="C446" s="23">
        <v>9.5060503882631704E-4</v>
      </c>
      <c r="D446" s="23">
        <v>1.85649250661137E-4</v>
      </c>
      <c r="E446" s="23">
        <v>-2.0338276527306428E-6</v>
      </c>
      <c r="F446" s="23">
        <v>-3.3309266138238233E-5</v>
      </c>
      <c r="G446" s="23">
        <v>-5.3322471830622191E-4</v>
      </c>
      <c r="H446" s="23">
        <v>-1.2292015493465367E-2</v>
      </c>
      <c r="I446" s="23">
        <v>-1.1443534778051516E-3</v>
      </c>
      <c r="J446" s="23">
        <v>-1.173477445958573E-2</v>
      </c>
      <c r="K446" s="23">
        <v>1.3008895824536953E-3</v>
      </c>
      <c r="L446" s="13"/>
    </row>
    <row r="447" spans="1:12">
      <c r="A447" s="23">
        <v>2.5145230238680037E-5</v>
      </c>
      <c r="B447" s="23">
        <v>2.2436445834174059E-5</v>
      </c>
      <c r="C447" s="23">
        <v>1.412582637688907E-3</v>
      </c>
      <c r="D447" s="23">
        <v>3.2685567361617339E-4</v>
      </c>
      <c r="E447" s="23">
        <v>3.9886743771224532E-5</v>
      </c>
      <c r="F447" s="23">
        <v>3.1799125208444078E-4</v>
      </c>
      <c r="G447" s="23">
        <v>1.4158372068449011E-3</v>
      </c>
      <c r="H447" s="23">
        <v>-3.4206590951258659E-3</v>
      </c>
      <c r="I447" s="23">
        <v>5.2494407989663581E-4</v>
      </c>
      <c r="J447" s="23">
        <v>-6.9865740999429621E-4</v>
      </c>
      <c r="K447" s="23">
        <v>1.6954831730174201E-3</v>
      </c>
      <c r="L447" s="13"/>
    </row>
    <row r="448" spans="1:12">
      <c r="A448" s="23">
        <v>1.2564653880112874E-5</v>
      </c>
      <c r="B448" s="23">
        <v>5.3786806043716169E-7</v>
      </c>
      <c r="C448" s="23">
        <v>9.7735652562014178E-4</v>
      </c>
      <c r="D448" s="23">
        <v>3.0618524485908694E-4</v>
      </c>
      <c r="E448" s="23">
        <v>-6.2702612051610192E-7</v>
      </c>
      <c r="F448" s="23">
        <v>1.6915201014214144E-5</v>
      </c>
      <c r="G448" s="23">
        <v>1.1291722959517362E-4</v>
      </c>
      <c r="H448" s="23">
        <v>-1.0074176393880493E-2</v>
      </c>
      <c r="I448" s="23">
        <v>-2.9539643417395689E-4</v>
      </c>
      <c r="J448" s="23">
        <v>-3.4576866723921547E-3</v>
      </c>
      <c r="K448" s="23">
        <v>1.2765477700487902E-3</v>
      </c>
      <c r="L448" s="13"/>
    </row>
    <row r="449" spans="1:12">
      <c r="A449" s="23">
        <v>-1.4631592071495554E-5</v>
      </c>
      <c r="B449" s="23">
        <v>-3.0958694127869905E-6</v>
      </c>
      <c r="C449" s="23">
        <v>4.4850020977299E-4</v>
      </c>
      <c r="D449" s="23">
        <v>5.6645851912091405E-5</v>
      </c>
      <c r="E449" s="23">
        <v>-2.1609600039709124E-6</v>
      </c>
      <c r="F449" s="23">
        <v>-3.2429322643653491E-5</v>
      </c>
      <c r="G449" s="23">
        <v>-3.0986700792055431E-4</v>
      </c>
      <c r="H449" s="23">
        <v>-1.6727693692635118E-2</v>
      </c>
      <c r="I449" s="23">
        <v>-7.9141627989105941E-4</v>
      </c>
      <c r="J449" s="23">
        <v>9.5676014744441895E-4</v>
      </c>
      <c r="K449" s="23">
        <v>6.5262868367043292E-4</v>
      </c>
      <c r="L449" s="13"/>
    </row>
    <row r="450" spans="1:12">
      <c r="A450" s="23">
        <v>-1.5845710194335217E-5</v>
      </c>
      <c r="B450" s="23">
        <v>-3.2350381336174964E-6</v>
      </c>
      <c r="C450" s="23">
        <v>3.1988729249498617E-4</v>
      </c>
      <c r="D450" s="23">
        <v>2.5266646810972209E-5</v>
      </c>
      <c r="E450" s="23">
        <v>-2.1662455940662411E-6</v>
      </c>
      <c r="F450" s="23">
        <v>-3.1617067110190647E-5</v>
      </c>
      <c r="G450" s="23">
        <v>-3.4709329298483223E-4</v>
      </c>
      <c r="H450" s="23">
        <v>-7.8563372942956171E-3</v>
      </c>
      <c r="I450" s="23">
        <v>-1.2397419096738251E-3</v>
      </c>
      <c r="J450" s="23">
        <v>-6.768521787269585E-3</v>
      </c>
      <c r="K450" s="23">
        <v>5.3091962164590731E-4</v>
      </c>
      <c r="L450" s="13"/>
    </row>
    <row r="451" spans="1:12">
      <c r="A451" s="23">
        <v>-1.5668410404968154E-5</v>
      </c>
      <c r="B451" s="23">
        <v>-3.2562929927988826E-6</v>
      </c>
      <c r="C451" s="23">
        <v>2.1185244198146293E-4</v>
      </c>
      <c r="D451" s="23">
        <v>-1.1093384496673846E-5</v>
      </c>
      <c r="E451" s="23">
        <v>-2.3420610119740105E-6</v>
      </c>
      <c r="F451" s="23">
        <v>-3.5610656816382952E-5</v>
      </c>
      <c r="G451" s="23">
        <v>-4.4547704636899534E-4</v>
      </c>
      <c r="H451" s="23">
        <v>-1.0074176393880493E-2</v>
      </c>
      <c r="I451" s="23">
        <v>-7.7233859351732471E-4</v>
      </c>
      <c r="J451" s="23">
        <v>-1.4685155751472447E-4</v>
      </c>
      <c r="K451" s="23">
        <v>3.6308923085419316E-4</v>
      </c>
      <c r="L451" s="13"/>
    </row>
    <row r="452" spans="1:12">
      <c r="A452" s="23">
        <v>-8.6342339789923352E-6</v>
      </c>
      <c r="B452" s="23">
        <v>-2.2396022286225694E-6</v>
      </c>
      <c r="C452" s="23">
        <v>4.7010717987569468E-4</v>
      </c>
      <c r="D452" s="23">
        <v>1.019713703914858E-4</v>
      </c>
      <c r="E452" s="23">
        <v>-1.5617410005320909E-6</v>
      </c>
      <c r="F452" s="23">
        <v>-6.3017696505987491E-6</v>
      </c>
      <c r="G452" s="23">
        <v>4.3782700190086028E-5</v>
      </c>
      <c r="H452" s="23">
        <v>1.4322053701553138E-2</v>
      </c>
      <c r="I452" s="23">
        <v>1.8154572516941098E-4</v>
      </c>
      <c r="J452" s="23">
        <v>2.3580800099106861E-2</v>
      </c>
      <c r="K452" s="23">
        <v>6.2059998313766308E-4</v>
      </c>
      <c r="L452" s="13"/>
    </row>
    <row r="453" spans="1:12">
      <c r="A453" s="23">
        <v>-1.0615366408006896E-5</v>
      </c>
      <c r="B453" s="23">
        <v>-2.640745523331591E-6</v>
      </c>
      <c r="C453" s="23">
        <v>1.7378301846717378E-4</v>
      </c>
      <c r="D453" s="23">
        <v>-6.3364946296744696E-7</v>
      </c>
      <c r="E453" s="23">
        <v>-2.0085124580635427E-6</v>
      </c>
      <c r="F453" s="23">
        <v>-1.6793403624493789E-5</v>
      </c>
      <c r="G453" s="23">
        <v>-3.9495565949604675E-4</v>
      </c>
      <c r="H453" s="23">
        <v>-5.6384981947107411E-3</v>
      </c>
      <c r="I453" s="23">
        <v>-1.9046915911841595E-4</v>
      </c>
      <c r="J453" s="23">
        <v>1.420010060695414E-2</v>
      </c>
      <c r="K453" s="23">
        <v>2.8878264561816707E-4</v>
      </c>
      <c r="L453" s="13"/>
    </row>
    <row r="454" spans="1:12">
      <c r="A454" s="23">
        <v>-1.9680781725209705E-5</v>
      </c>
      <c r="B454" s="23">
        <v>-3.8924205640132313E-6</v>
      </c>
      <c r="C454" s="23">
        <v>2.3563131086465289E-5</v>
      </c>
      <c r="D454" s="23">
        <v>-5.79131508380263E-5</v>
      </c>
      <c r="E454" s="23">
        <v>-3.2383858165607714E-6</v>
      </c>
      <c r="F454" s="23">
        <v>-6.6645586990775698E-5</v>
      </c>
      <c r="G454" s="23">
        <v>-5.73110023732234E-4</v>
      </c>
      <c r="H454" s="23">
        <v>-1.4509854593050243E-2</v>
      </c>
      <c r="I454" s="23">
        <v>-1.4972906757192439E-3</v>
      </c>
      <c r="J454" s="23">
        <v>-1.173477445958573E-2</v>
      </c>
      <c r="K454" s="23">
        <v>1.7476047172150627E-4</v>
      </c>
      <c r="L454" s="13"/>
    </row>
    <row r="455" spans="1:12">
      <c r="A455" s="23">
        <v>2.7211158219131018E-5</v>
      </c>
      <c r="B455" s="23">
        <v>2.2146402847465286E-6</v>
      </c>
      <c r="C455" s="23">
        <v>1.3961201842773226E-3</v>
      </c>
      <c r="D455" s="23">
        <v>4.9197006236253863E-4</v>
      </c>
      <c r="E455" s="23">
        <v>-2.1439904778753842E-6</v>
      </c>
      <c r="F455" s="23">
        <v>-3.5069153127407726E-5</v>
      </c>
      <c r="G455" s="23">
        <v>1.9851516934478787E-5</v>
      </c>
      <c r="H455" s="23">
        <v>-3.4206590951258659E-3</v>
      </c>
      <c r="I455" s="23">
        <v>-2.3816337505275272E-4</v>
      </c>
      <c r="J455" s="23">
        <v>-5.1131042298308699E-3</v>
      </c>
      <c r="K455" s="23">
        <v>1.7761954983600001E-3</v>
      </c>
      <c r="L455" s="13"/>
    </row>
    <row r="456" spans="1:12">
      <c r="A456" s="23">
        <v>-1.306672871316888E-5</v>
      </c>
      <c r="B456" s="23">
        <v>-2.8988402419627108E-6</v>
      </c>
      <c r="C456" s="23">
        <v>3.2194509917143422E-4</v>
      </c>
      <c r="D456" s="23">
        <v>4.6684199499037694E-5</v>
      </c>
      <c r="E456" s="23">
        <v>-1.9776334843487288E-6</v>
      </c>
      <c r="F456" s="23">
        <v>-2.1734624786392743E-5</v>
      </c>
      <c r="G456" s="23">
        <v>-2.0033788491533282E-5</v>
      </c>
      <c r="H456" s="23">
        <v>-5.6384981947107411E-3</v>
      </c>
      <c r="I456" s="23">
        <v>-4.8617329791130398E-4</v>
      </c>
      <c r="J456" s="23">
        <v>2.6121777048831339E-3</v>
      </c>
      <c r="K456" s="23">
        <v>4.9376632902789431E-4</v>
      </c>
      <c r="L456" s="13"/>
    </row>
    <row r="457" spans="1:12">
      <c r="A457" s="23">
        <v>-1.6801587319618507E-5</v>
      </c>
      <c r="B457" s="23">
        <v>-3.493807609682946E-6</v>
      </c>
      <c r="C457" s="23">
        <v>1.305690782617645E-4</v>
      </c>
      <c r="D457" s="23">
        <v>-2.454161525429636E-5</v>
      </c>
      <c r="E457" s="23">
        <v>-2.9501820618891747E-6</v>
      </c>
      <c r="F457" s="23">
        <v>-5.1686547582835032E-5</v>
      </c>
      <c r="G457" s="23">
        <v>-4.5877214817766602E-4</v>
      </c>
      <c r="H457" s="23">
        <v>-1.2292015493465367E-2</v>
      </c>
      <c r="I457" s="23">
        <v>-4.7663445472443663E-4</v>
      </c>
      <c r="J457" s="23">
        <v>2.6121777048831339E-3</v>
      </c>
      <c r="K457" s="23">
        <v>2.4394246487228921E-4</v>
      </c>
      <c r="L457" s="13"/>
    </row>
    <row r="458" spans="1:12">
      <c r="A458" s="23">
        <v>8.0000243331550093E-5</v>
      </c>
      <c r="B458" s="23">
        <v>1.0728314465653101E-4</v>
      </c>
      <c r="C458" s="23">
        <v>3.7224706320018561E-3</v>
      </c>
      <c r="D458" s="23">
        <v>1.2948792468546679E-3</v>
      </c>
      <c r="E458" s="23">
        <v>1.7573781496821504E-4</v>
      </c>
      <c r="F458" s="23">
        <v>6.9135804563286044E-4</v>
      </c>
      <c r="G458" s="23">
        <v>7.4890397130456723E-3</v>
      </c>
      <c r="H458" s="23">
        <v>0.30707681484675675</v>
      </c>
      <c r="I458" s="23">
        <v>1.3039906341066608E-2</v>
      </c>
      <c r="J458" s="23">
        <v>8.4831249724339322E-2</v>
      </c>
      <c r="K458" s="23">
        <v>3.5646781361098703E-3</v>
      </c>
      <c r="L458" s="13"/>
    </row>
    <row r="459" spans="1:12">
      <c r="A459" s="23">
        <v>-1.5664556061721047E-5</v>
      </c>
      <c r="B459" s="23">
        <v>-3.3225879107217781E-6</v>
      </c>
      <c r="C459" s="23">
        <v>3.7544807275908382E-4</v>
      </c>
      <c r="D459" s="23">
        <v>1.1292918804584489E-4</v>
      </c>
      <c r="E459" s="23">
        <v>-2.3239787300689394E-6</v>
      </c>
      <c r="F459" s="23">
        <v>-2.9586428276533545E-5</v>
      </c>
      <c r="G459" s="23">
        <v>2.4586824768188054E-4</v>
      </c>
      <c r="H459" s="23">
        <v>-5.6384981947107411E-3</v>
      </c>
      <c r="I459" s="23">
        <v>-9.5357661406780445E-4</v>
      </c>
      <c r="J459" s="23">
        <v>-8.9757451971878722E-3</v>
      </c>
      <c r="K459" s="23">
        <v>5.8985243062620394E-4</v>
      </c>
      <c r="L459" s="13"/>
    </row>
    <row r="460" spans="1:12">
      <c r="A460" s="23">
        <v>-7.6475221077321667E-6</v>
      </c>
      <c r="B460" s="23">
        <v>-2.1562696854828482E-6</v>
      </c>
      <c r="C460" s="23">
        <v>5.1743673343400008E-4</v>
      </c>
      <c r="D460" s="23">
        <v>1.4879113673283825E-4</v>
      </c>
      <c r="E460" s="23">
        <v>-1.4315485708155784E-6</v>
      </c>
      <c r="F460" s="23">
        <v>5.611311506856263E-6</v>
      </c>
      <c r="G460" s="23">
        <v>3.4159298070430947E-4</v>
      </c>
      <c r="H460" s="23">
        <v>2.5411249199477515E-2</v>
      </c>
      <c r="I460" s="23">
        <v>3.3416721615928867E-4</v>
      </c>
      <c r="J460" s="23">
        <v>2.7995246918943433E-2</v>
      </c>
      <c r="K460" s="23">
        <v>6.9490656837368917E-4</v>
      </c>
      <c r="L460" s="13"/>
    </row>
    <row r="461" spans="1:12">
      <c r="A461" s="23">
        <v>2.6889389718591885E-4</v>
      </c>
      <c r="B461" s="23">
        <v>7.8963237758995295E-5</v>
      </c>
      <c r="C461" s="23">
        <v>8.096452814896248E-4</v>
      </c>
      <c r="D461" s="23">
        <v>2.6608959389654572E-4</v>
      </c>
      <c r="E461" s="23">
        <v>-2.2207706287338403E-6</v>
      </c>
      <c r="F461" s="23">
        <v>-1.5845772168787141E-5</v>
      </c>
      <c r="G461" s="23">
        <v>-5.4601053194077074E-5</v>
      </c>
      <c r="H461" s="23">
        <v>1.0150191040438853E-3</v>
      </c>
      <c r="I461" s="23">
        <v>-4.2894023879009989E-4</v>
      </c>
      <c r="J461" s="23">
        <v>3.7157894098422775E-3</v>
      </c>
      <c r="K461" s="23">
        <v>1.0625960504898873E-3</v>
      </c>
      <c r="L461" s="13"/>
    </row>
    <row r="462" spans="1:12">
      <c r="A462" s="23">
        <v>2.778976430111679E-4</v>
      </c>
      <c r="B462" s="23">
        <v>7.1423329498436359E-5</v>
      </c>
      <c r="C462" s="23">
        <v>1.6008719485839046E-3</v>
      </c>
      <c r="D462" s="23">
        <v>4.9495855808645475E-4</v>
      </c>
      <c r="E462" s="23">
        <v>1.8095646752947024E-5</v>
      </c>
      <c r="F462" s="23">
        <v>2.3649494689366901E-4</v>
      </c>
      <c r="G462" s="23">
        <v>1.1180269263306778E-3</v>
      </c>
      <c r="H462" s="23">
        <v>3.2328582036287609E-3</v>
      </c>
      <c r="I462" s="23">
        <v>8.49264748250126E-4</v>
      </c>
      <c r="J462" s="23">
        <v>4.819401114801421E-3</v>
      </c>
      <c r="K462" s="23">
        <v>1.9414635931090927E-3</v>
      </c>
      <c r="L462" s="13"/>
    </row>
    <row r="463" spans="1:12">
      <c r="A463" s="23">
        <v>-1.4500544401093814E-5</v>
      </c>
      <c r="B463" s="23">
        <v>-3.201637640618175E-6</v>
      </c>
      <c r="C463" s="23">
        <v>2.4683515548107999E-4</v>
      </c>
      <c r="D463" s="23">
        <v>4.0981354332330669E-6</v>
      </c>
      <c r="E463" s="23">
        <v>-2.6633692519795065E-6</v>
      </c>
      <c r="F463" s="23">
        <v>-3.9807310405940968E-5</v>
      </c>
      <c r="G463" s="23">
        <v>-8.1191256811418447E-5</v>
      </c>
      <c r="H463" s="23">
        <v>-7.8563372942956171E-3</v>
      </c>
      <c r="I463" s="23">
        <v>-4.8617329791130398E-4</v>
      </c>
      <c r="J463" s="23">
        <v>5.9230128197605642E-3</v>
      </c>
      <c r="K463" s="23">
        <v>3.9896137545089545E-4</v>
      </c>
      <c r="L463" s="13"/>
    </row>
    <row r="464" spans="1:12">
      <c r="A464" s="23">
        <v>-1.7668814550218265E-5</v>
      </c>
      <c r="B464" s="23">
        <v>-3.7694460216066389E-6</v>
      </c>
      <c r="C464" s="23">
        <v>2.3563131086465289E-5</v>
      </c>
      <c r="D464" s="23">
        <v>-7.6840290422828354E-5</v>
      </c>
      <c r="E464" s="23">
        <v>-3.206950464941186E-6</v>
      </c>
      <c r="F464" s="23">
        <v>-5.5206321561174009E-5</v>
      </c>
      <c r="G464" s="23">
        <v>-4.4281802600726122E-4</v>
      </c>
      <c r="H464" s="23">
        <v>-1.0074176393880493E-2</v>
      </c>
      <c r="I464" s="23">
        <v>-1.2588195960475598E-3</v>
      </c>
      <c r="J464" s="23">
        <v>-3.4576866723921547E-3</v>
      </c>
      <c r="K464" s="23">
        <v>1.5298095535922276E-4</v>
      </c>
      <c r="L464" s="13"/>
    </row>
    <row r="465" spans="1:12">
      <c r="A465" s="23">
        <v>3.6071601738291451E-6</v>
      </c>
      <c r="B465" s="23">
        <v>3.6705981386714933E-6</v>
      </c>
      <c r="C465" s="23">
        <v>2.6947102892200864E-4</v>
      </c>
      <c r="D465" s="23">
        <v>-3.6221451868835611E-6</v>
      </c>
      <c r="E465" s="23">
        <v>8.6477935520235042E-6</v>
      </c>
      <c r="F465" s="23">
        <v>1.1722875939687509E-4</v>
      </c>
      <c r="G465" s="23">
        <v>1.687566571915905E-4</v>
      </c>
      <c r="H465" s="23">
        <v>-1.4509854593050243E-2</v>
      </c>
      <c r="I465" s="23">
        <v>2.0062341154314568E-4</v>
      </c>
      <c r="J465" s="23">
        <v>5.371206967280993E-3</v>
      </c>
      <c r="K465" s="23">
        <v>3.4259086251322044E-4</v>
      </c>
      <c r="L465" s="13"/>
    </row>
    <row r="466" spans="1:12">
      <c r="A466" s="23">
        <v>2.4662745726845738E-6</v>
      </c>
      <c r="B466" s="23">
        <v>2.7926727373029454E-7</v>
      </c>
      <c r="C466" s="23">
        <v>6.6559881413826049E-4</v>
      </c>
      <c r="D466" s="23">
        <v>1.7070677204155643E-4</v>
      </c>
      <c r="E466" s="23">
        <v>3.1594037104058108E-6</v>
      </c>
      <c r="F466" s="23">
        <v>1.1303210580731708E-4</v>
      </c>
      <c r="G466" s="23">
        <v>1.1658892928418923E-3</v>
      </c>
      <c r="H466" s="23">
        <v>-5.6384981947107411E-3</v>
      </c>
      <c r="I466" s="23">
        <v>8.1110937550265649E-4</v>
      </c>
      <c r="J466" s="23">
        <v>4.819401114801421E-3</v>
      </c>
      <c r="K466" s="23">
        <v>7.6536970954578292E-4</v>
      </c>
      <c r="L466" s="13"/>
    </row>
    <row r="467" spans="1:12">
      <c r="A467" s="23">
        <v>-8.6342339789923352E-6</v>
      </c>
      <c r="B467" s="23">
        <v>-2.1984420251284562E-6</v>
      </c>
      <c r="C467" s="23">
        <v>3.2811851920077842E-4</v>
      </c>
      <c r="D467" s="23">
        <v>7.4825867565914429E-5</v>
      </c>
      <c r="E467" s="23">
        <v>-1.3923239285291929E-6</v>
      </c>
      <c r="F467" s="23">
        <v>6.7009034495730908E-7</v>
      </c>
      <c r="G467" s="23">
        <v>3.0702571600176568E-4</v>
      </c>
      <c r="H467" s="23">
        <v>5.4506973032136365E-3</v>
      </c>
      <c r="I467" s="23">
        <v>1.3385150923507418E-4</v>
      </c>
      <c r="J467" s="23">
        <v>1.8614547426790713E-2</v>
      </c>
      <c r="K467" s="23">
        <v>4.7583025672954317E-4</v>
      </c>
      <c r="L467" s="13"/>
    </row>
    <row r="468" spans="1:12">
      <c r="A468" s="23">
        <v>-8.9657074982437992E-6</v>
      </c>
      <c r="B468" s="23">
        <v>-2.5009020450667553E-6</v>
      </c>
      <c r="C468" s="23">
        <v>-4.9191744136377411E-4</v>
      </c>
      <c r="D468" s="23">
        <v>-2.2900453103222383E-4</v>
      </c>
      <c r="E468" s="23">
        <v>-8.2648759937665677E-7</v>
      </c>
      <c r="F468" s="23">
        <v>3.0926608966448165E-5</v>
      </c>
      <c r="G468" s="23">
        <v>-5.8906414590263875E-4</v>
      </c>
      <c r="H468" s="23">
        <v>-7.8563372942956171E-3</v>
      </c>
      <c r="I468" s="23">
        <v>-6.1971710252744703E-4</v>
      </c>
      <c r="J468" s="23">
        <v>-7.8721334922287282E-3</v>
      </c>
      <c r="K468" s="23">
        <v>-5.4140127219122827E-4</v>
      </c>
      <c r="L468" s="13"/>
    </row>
    <row r="469" spans="1:12">
      <c r="A469" s="23">
        <v>-1.209543421489715E-5</v>
      </c>
      <c r="B469" s="23">
        <v>-2.7913851205457021E-6</v>
      </c>
      <c r="C469" s="23">
        <v>1.439448216586769E-4</v>
      </c>
      <c r="D469" s="23">
        <v>-2.2051202151032929E-5</v>
      </c>
      <c r="E469" s="23">
        <v>-2.26361172740124E-6</v>
      </c>
      <c r="F469" s="23">
        <v>-2.9654116237655448E-5</v>
      </c>
      <c r="G469" s="23">
        <v>-1.1575852151396225E-4</v>
      </c>
      <c r="H469" s="23">
        <v>-1.2028199955409903E-3</v>
      </c>
      <c r="I469" s="23">
        <v>-1.8093031593154857E-4</v>
      </c>
      <c r="J469" s="23">
        <v>1.6407324016872428E-2</v>
      </c>
      <c r="K469" s="23">
        <v>2.541916490427756E-4</v>
      </c>
      <c r="L469" s="13"/>
    </row>
    <row r="470" spans="1:12">
      <c r="A470" s="23">
        <v>-1.6897945900796259E-5</v>
      </c>
      <c r="B470" s="23">
        <v>-3.5287263069095094E-6</v>
      </c>
      <c r="C470" s="23">
        <v>-7.109597603014555E-5</v>
      </c>
      <c r="D470" s="23">
        <v>-1.0074825621415726E-4</v>
      </c>
      <c r="E470" s="23">
        <v>-2.6344376009313929E-6</v>
      </c>
      <c r="F470" s="23">
        <v>-4.0619565939403812E-5</v>
      </c>
      <c r="G470" s="23">
        <v>-3.9229663913431257E-4</v>
      </c>
      <c r="H470" s="23">
        <v>-1.6727693692635118E-2</v>
      </c>
      <c r="I470" s="23">
        <v>-1.2683584392344273E-3</v>
      </c>
      <c r="J470" s="23">
        <v>-6.768521787269585E-3</v>
      </c>
      <c r="K470" s="23">
        <v>4.2802225526494365E-5</v>
      </c>
      <c r="L470" s="13"/>
    </row>
    <row r="471" spans="1:12">
      <c r="A471" s="23">
        <v>-1.3251737189030161E-5</v>
      </c>
      <c r="B471" s="23">
        <v>-2.9944871082789492E-6</v>
      </c>
      <c r="C471" s="23">
        <v>8.0152814688786987E-5</v>
      </c>
      <c r="D471" s="23">
        <v>-4.9445746286930641E-5</v>
      </c>
      <c r="E471" s="23">
        <v>-2.3913004565462815E-6</v>
      </c>
      <c r="F471" s="23">
        <v>-3.2090882838043975E-5</v>
      </c>
      <c r="G471" s="23">
        <v>-9.9804399343557417E-5</v>
      </c>
      <c r="H471" s="23">
        <v>-7.8563372942956171E-3</v>
      </c>
      <c r="I471" s="23">
        <v>-4.0986255241636513E-4</v>
      </c>
      <c r="J471" s="23">
        <v>8.1302362296788513E-3</v>
      </c>
      <c r="K471" s="23">
        <v>1.7988506380674945E-4</v>
      </c>
      <c r="L471" s="13"/>
    </row>
    <row r="472" spans="1:12">
      <c r="A472" s="23">
        <v>1.5262694153089901E-5</v>
      </c>
      <c r="B472" s="23">
        <v>1.6581340907830879E-6</v>
      </c>
      <c r="C472" s="23">
        <v>6.0283571050659466E-4</v>
      </c>
      <c r="D472" s="23">
        <v>1.0271849432246483E-4</v>
      </c>
      <c r="E472" s="23">
        <v>-2.935438047412732E-6</v>
      </c>
      <c r="F472" s="23">
        <v>-5.0095880496470298E-5</v>
      </c>
      <c r="G472" s="23">
        <v>-3.0986700792055431E-4</v>
      </c>
      <c r="H472" s="23">
        <v>-1.6727693692635118E-2</v>
      </c>
      <c r="I472" s="23">
        <v>-1.0108096731890085E-3</v>
      </c>
      <c r="J472" s="23">
        <v>-7.8721334922287282E-3</v>
      </c>
      <c r="K472" s="23">
        <v>8.6529925520802489E-4</v>
      </c>
      <c r="L472" s="13"/>
    </row>
    <row r="473" spans="1:12">
      <c r="A473" s="23">
        <v>-1.5907379686288979E-5</v>
      </c>
      <c r="B473" s="23">
        <v>-3.4705284781985706E-6</v>
      </c>
      <c r="C473" s="23">
        <v>2.6021089887799236E-4</v>
      </c>
      <c r="D473" s="23">
        <v>6.8375898468228377E-6</v>
      </c>
      <c r="E473" s="23">
        <v>-3.0013688291281456E-6</v>
      </c>
      <c r="F473" s="23">
        <v>-5.2228051271810259E-5</v>
      </c>
      <c r="G473" s="23">
        <v>-5.1461157577408292E-4</v>
      </c>
      <c r="H473" s="23">
        <v>-1.6727693692635118E-2</v>
      </c>
      <c r="I473" s="23">
        <v>-1.0871204186839476E-3</v>
      </c>
      <c r="J473" s="23">
        <v>-4.5612983773512979E-3</v>
      </c>
      <c r="K473" s="23">
        <v>4.3483352004759773E-4</v>
      </c>
      <c r="L473" s="13"/>
    </row>
    <row r="474" spans="1:12">
      <c r="A474" s="23">
        <v>4.4478615966183987E-5</v>
      </c>
      <c r="B474" s="23">
        <v>-3.1790332665681293E-6</v>
      </c>
      <c r="C474" s="23">
        <v>1.8539821697870162E-3</v>
      </c>
      <c r="D474" s="23">
        <v>4.3792809802172228E-4</v>
      </c>
      <c r="E474" s="23">
        <v>1.3748387994015517E-5</v>
      </c>
      <c r="F474" s="23">
        <v>4.6907078130852936E-4</v>
      </c>
      <c r="G474" s="23">
        <v>3.742480023362272E-3</v>
      </c>
      <c r="H474" s="23">
        <v>-1.2028199955409903E-3</v>
      </c>
      <c r="I474" s="23">
        <v>3.8158449793658736E-3</v>
      </c>
      <c r="J474" s="23">
        <v>1.088926549207671E-2</v>
      </c>
      <c r="K474" s="23">
        <v>1.9017480044484581E-3</v>
      </c>
      <c r="L474" s="13"/>
    </row>
    <row r="475" spans="1:12">
      <c r="A475" s="23">
        <v>4.9319671084554199E-5</v>
      </c>
      <c r="B475" s="23">
        <v>-3.6916802273001378E-6</v>
      </c>
      <c r="C475" s="23">
        <v>-3.6433342742399436E-4</v>
      </c>
      <c r="D475" s="23">
        <v>-2.1007739144742176E-4</v>
      </c>
      <c r="E475" s="23">
        <v>-1.215117565859495E-6</v>
      </c>
      <c r="F475" s="23">
        <v>2.6120763726793017E-5</v>
      </c>
      <c r="G475" s="23">
        <v>-1.1873437272928199E-3</v>
      </c>
      <c r="H475" s="23">
        <v>-1.4509854593050243E-2</v>
      </c>
      <c r="I475" s="23">
        <v>-7.4372206395672267E-4</v>
      </c>
      <c r="J475" s="23">
        <v>-1.2286580312065302E-2</v>
      </c>
      <c r="K475" s="23">
        <v>-3.9406924974048685E-4</v>
      </c>
      <c r="L475" s="13"/>
    </row>
    <row r="476" spans="1:12">
      <c r="A476" s="23">
        <v>-1.6327503100223971E-5</v>
      </c>
      <c r="B476" s="23">
        <v>-3.553692331979709E-6</v>
      </c>
      <c r="C476" s="23">
        <v>2.2111257202547921E-4</v>
      </c>
      <c r="D476" s="23">
        <v>9.0789616397599233E-6</v>
      </c>
      <c r="E476" s="23">
        <v>-3.2450623514180285E-6</v>
      </c>
      <c r="F476" s="23">
        <v>-5.9809102917463447E-5</v>
      </c>
      <c r="G476" s="23">
        <v>-3.4709329298483223E-4</v>
      </c>
      <c r="H476" s="23">
        <v>-1.4509854593050243E-2</v>
      </c>
      <c r="I476" s="23">
        <v>-1.0012708300021413E-3</v>
      </c>
      <c r="J476" s="23">
        <v>2.0603718524035623E-3</v>
      </c>
      <c r="K476" s="23">
        <v>3.7846300710992273E-4</v>
      </c>
      <c r="L476" s="13"/>
    </row>
    <row r="477" spans="1:12">
      <c r="A477" s="23">
        <v>-1.5325373855975362E-5</v>
      </c>
      <c r="B477" s="23">
        <v>-3.2871631454194677E-6</v>
      </c>
      <c r="C477" s="23">
        <v>1.9641889190810246E-4</v>
      </c>
      <c r="D477" s="23">
        <v>6.1155708866426714E-7</v>
      </c>
      <c r="E477" s="23">
        <v>-2.8005164055056624E-6</v>
      </c>
      <c r="F477" s="23">
        <v>-4.8132929623935095E-5</v>
      </c>
      <c r="G477" s="23">
        <v>-3.3645721153789567E-4</v>
      </c>
      <c r="H477" s="23">
        <v>-1.2028199955409903E-3</v>
      </c>
      <c r="I477" s="23">
        <v>-9.0588239813346771E-4</v>
      </c>
      <c r="J477" s="23">
        <v>4.819401114801421E-3</v>
      </c>
      <c r="K477" s="23">
        <v>3.5155889866239604E-4</v>
      </c>
      <c r="L477" s="13"/>
    </row>
    <row r="478" spans="1:12">
      <c r="A478" s="23">
        <v>-4.8646862833187187E-6</v>
      </c>
      <c r="B478" s="23">
        <v>-1.5376858075610729E-6</v>
      </c>
      <c r="C478" s="23">
        <v>8.6006154506260233E-4</v>
      </c>
      <c r="D478" s="23">
        <v>3.2785183885747875E-4</v>
      </c>
      <c r="E478" s="23">
        <v>-2.2577697594011399E-6</v>
      </c>
      <c r="F478" s="23">
        <v>-2.5525150609219337E-5</v>
      </c>
      <c r="G478" s="23">
        <v>2.884125734696267E-4</v>
      </c>
      <c r="H478" s="23">
        <v>0.10747129588411791</v>
      </c>
      <c r="I478" s="23">
        <v>1.7268383214419228E-3</v>
      </c>
      <c r="J478" s="23">
        <v>3.9583169821014438E-2</v>
      </c>
      <c r="K478" s="23">
        <v>1.0651583465325089E-3</v>
      </c>
      <c r="L478" s="13"/>
    </row>
    <row r="479" spans="1:12">
      <c r="A479" s="23">
        <v>-1.7479951731109873E-5</v>
      </c>
      <c r="B479" s="23">
        <v>-3.6945479463960392E-6</v>
      </c>
      <c r="C479" s="23">
        <v>-8.8495851656535389E-4</v>
      </c>
      <c r="D479" s="23">
        <v>-3.3733750102418297E-4</v>
      </c>
      <c r="E479" s="23">
        <v>-2.8555978180780331E-6</v>
      </c>
      <c r="F479" s="23">
        <v>-4.7862177779447485E-5</v>
      </c>
      <c r="G479" s="23">
        <v>-1.4745179263601067E-3</v>
      </c>
      <c r="H479" s="23">
        <v>-1.6727693692635118E-2</v>
      </c>
      <c r="I479" s="23">
        <v>-1.6594510098959889E-3</v>
      </c>
      <c r="J479" s="23">
        <v>-1.3941997869504017E-2</v>
      </c>
      <c r="K479" s="23">
        <v>-9.4880634296806113E-4</v>
      </c>
      <c r="L479" s="13"/>
    </row>
    <row r="480" spans="1:12">
      <c r="A480" s="23">
        <v>1.0170790449927383E-4</v>
      </c>
      <c r="B480" s="23">
        <v>-3.4337541980276003E-6</v>
      </c>
      <c r="C480" s="23">
        <v>2.1019478742990076E-3</v>
      </c>
      <c r="D480" s="23">
        <v>5.5298518339249268E-4</v>
      </c>
      <c r="E480" s="23">
        <v>2.556674254037591E-7</v>
      </c>
      <c r="F480" s="23">
        <v>7.945887709085296E-5</v>
      </c>
      <c r="G480" s="23">
        <v>4.9847518204662361E-4</v>
      </c>
      <c r="H480" s="23">
        <v>-1.0074176393880493E-2</v>
      </c>
      <c r="I480" s="23">
        <v>7.6618450113870049E-5</v>
      </c>
      <c r="J480" s="23">
        <v>4.819401114801421E-3</v>
      </c>
      <c r="K480" s="23">
        <v>2.5999736760628418E-3</v>
      </c>
      <c r="L480" s="13"/>
    </row>
    <row r="481" spans="1:12">
      <c r="A481" s="23">
        <v>-1.6346774816459523E-5</v>
      </c>
      <c r="B481" s="23">
        <v>-3.5479568937879066E-6</v>
      </c>
      <c r="C481" s="23">
        <v>1.7481192180539783E-4</v>
      </c>
      <c r="D481" s="23">
        <v>-6.3615996004733318E-6</v>
      </c>
      <c r="E481" s="23">
        <v>-3.1040205525584728E-6</v>
      </c>
      <c r="F481" s="23">
        <v>-5.4495597969394025E-5</v>
      </c>
      <c r="G481" s="23">
        <v>-4.2686390383685636E-4</v>
      </c>
      <c r="H481" s="23">
        <v>-1.2292015493465367E-2</v>
      </c>
      <c r="I481" s="23">
        <v>-1.0489650459364782E-3</v>
      </c>
      <c r="J481" s="23">
        <v>-6.9865740999429621E-4</v>
      </c>
      <c r="K481" s="23">
        <v>3.2593593823618012E-4</v>
      </c>
      <c r="L481" s="13"/>
    </row>
    <row r="482" spans="1:12">
      <c r="A482" s="23">
        <v>-1.7283380225507262E-5</v>
      </c>
      <c r="B482" s="23">
        <v>-3.6174569095238682E-6</v>
      </c>
      <c r="C482" s="23">
        <v>1.3982920830578078E-4</v>
      </c>
      <c r="D482" s="23">
        <v>-1.9062706427116817E-5</v>
      </c>
      <c r="E482" s="23">
        <v>-3.1727332237977437E-6</v>
      </c>
      <c r="F482" s="23">
        <v>-6.0316762625877721E-5</v>
      </c>
      <c r="G482" s="23">
        <v>-4.6940822962460258E-4</v>
      </c>
      <c r="H482" s="23">
        <v>-1.2292015493465367E-2</v>
      </c>
      <c r="I482" s="23">
        <v>-9.249600845072024E-4</v>
      </c>
      <c r="J482" s="23">
        <v>-1.8022691149534396E-3</v>
      </c>
      <c r="K482" s="23">
        <v>2.8109575749030229E-4</v>
      </c>
      <c r="L482" s="13"/>
    </row>
    <row r="483" spans="1:12">
      <c r="A483" s="23">
        <v>-1.7036702257692218E-5</v>
      </c>
      <c r="B483" s="23">
        <v>-3.6167821520895385E-6</v>
      </c>
      <c r="C483" s="23">
        <v>-8.8495851656535389E-4</v>
      </c>
      <c r="D483" s="23">
        <v>-3.3708845971385659E-4</v>
      </c>
      <c r="E483" s="23">
        <v>-2.7398712138855771E-6</v>
      </c>
      <c r="F483" s="23">
        <v>-4.4613155645596117E-5</v>
      </c>
      <c r="G483" s="23">
        <v>-1.4771769467218409E-3</v>
      </c>
      <c r="H483" s="23">
        <v>-1.6727693692635118E-2</v>
      </c>
      <c r="I483" s="23">
        <v>-1.5926791075879174E-3</v>
      </c>
      <c r="J483" s="23">
        <v>-1.3941997869504017E-2</v>
      </c>
      <c r="K483" s="23">
        <v>-9.5393093505330439E-4</v>
      </c>
      <c r="L483" s="13"/>
    </row>
    <row r="484" spans="1:12">
      <c r="A484" s="23">
        <v>-1.7294943255248592E-5</v>
      </c>
      <c r="B484" s="23">
        <v>-3.6743052233661475E-6</v>
      </c>
      <c r="C484" s="23">
        <v>9.6615268100371475E-5</v>
      </c>
      <c r="D484" s="23">
        <v>-4.5212044011382815E-5</v>
      </c>
      <c r="E484" s="23">
        <v>-3.2130706218936717E-6</v>
      </c>
      <c r="F484" s="23">
        <v>-5.9876790878585353E-5</v>
      </c>
      <c r="G484" s="23">
        <v>-4.614311685394002E-4</v>
      </c>
      <c r="H484" s="23">
        <v>-1.2292015493465367E-2</v>
      </c>
      <c r="I484" s="23">
        <v>-1.1729700073657538E-3</v>
      </c>
      <c r="J484" s="23">
        <v>-1.250463262473868E-3</v>
      </c>
      <c r="K484" s="23">
        <v>2.4266131685097842E-4</v>
      </c>
      <c r="L484" s="13"/>
    </row>
    <row r="485" spans="1:12">
      <c r="A485" s="23">
        <v>-1.7537766879816524E-5</v>
      </c>
      <c r="B485" s="23">
        <v>-3.765228787642078E-6</v>
      </c>
      <c r="C485" s="23">
        <v>3.1794357792257533E-5</v>
      </c>
      <c r="D485" s="23">
        <v>-6.7625761940753672E-5</v>
      </c>
      <c r="E485" s="23">
        <v>-3.4072465106588982E-6</v>
      </c>
      <c r="F485" s="23">
        <v>-6.4141132429265275E-5</v>
      </c>
      <c r="G485" s="23">
        <v>-5.8640512554090462E-4</v>
      </c>
      <c r="H485" s="23">
        <v>-1.4509854593050243E-2</v>
      </c>
      <c r="I485" s="23">
        <v>-1.287436125608162E-3</v>
      </c>
      <c r="J485" s="23">
        <v>-3.4576866723921547E-3</v>
      </c>
      <c r="K485" s="23">
        <v>1.7091702765757388E-4</v>
      </c>
      <c r="L485" s="13"/>
    </row>
    <row r="486" spans="1:12">
      <c r="A486" s="23">
        <v>-8.3027604597408728E-6</v>
      </c>
      <c r="B486" s="23">
        <v>-2.0866009803883043E-6</v>
      </c>
      <c r="C486" s="23">
        <v>4.9480085999307143E-4</v>
      </c>
      <c r="D486" s="23">
        <v>1.450555170779431E-4</v>
      </c>
      <c r="E486" s="23">
        <v>-2.2305072420673403E-6</v>
      </c>
      <c r="F486" s="23">
        <v>-2.972180419877735E-5</v>
      </c>
      <c r="G486" s="23">
        <v>1.2355331104211016E-4</v>
      </c>
      <c r="H486" s="23">
        <v>2.9846927398647267E-2</v>
      </c>
      <c r="I486" s="23">
        <v>9.3511433693193213E-4</v>
      </c>
      <c r="J486" s="23">
        <v>2.9098858623902577E-2</v>
      </c>
      <c r="K486" s="23">
        <v>5.9882046677537954E-4</v>
      </c>
      <c r="L486" s="13"/>
    </row>
    <row r="487" spans="1:12">
      <c r="A487" s="23">
        <v>-1.7745901415160465E-5</v>
      </c>
      <c r="B487" s="23">
        <v>-3.7208634863348983E-6</v>
      </c>
      <c r="C487" s="23">
        <v>5.0314617880290091E-5</v>
      </c>
      <c r="D487" s="23">
        <v>-3.6495598149960811E-5</v>
      </c>
      <c r="E487" s="23">
        <v>-3.3265717144670418E-6</v>
      </c>
      <c r="F487" s="23">
        <v>-6.4513416215435744E-5</v>
      </c>
      <c r="G487" s="23">
        <v>-4.8270333143327326E-4</v>
      </c>
      <c r="H487" s="23">
        <v>-1.4509854593050243E-2</v>
      </c>
      <c r="I487" s="23">
        <v>-1.0012708300021413E-3</v>
      </c>
      <c r="J487" s="23">
        <v>4.0495429496484721E-4</v>
      </c>
      <c r="K487" s="23">
        <v>1.721981756788847E-4</v>
      </c>
      <c r="L487" s="13"/>
    </row>
    <row r="488" spans="1:12">
      <c r="A488" s="23">
        <v>-1.6820859035854056E-5</v>
      </c>
      <c r="B488" s="23">
        <v>-3.5607772850401713E-6</v>
      </c>
      <c r="C488" s="23">
        <v>2.5620937762913352E-5</v>
      </c>
      <c r="D488" s="23">
        <v>-4.6706291873340868E-5</v>
      </c>
      <c r="E488" s="23">
        <v>-3.0970658287488302E-6</v>
      </c>
      <c r="F488" s="23">
        <v>-5.6390860880807322E-5</v>
      </c>
      <c r="G488" s="23">
        <v>-4.8536235179500744E-4</v>
      </c>
      <c r="H488" s="23">
        <v>-1.4509854593050243E-2</v>
      </c>
      <c r="I488" s="23">
        <v>-9.5357661406780445E-4</v>
      </c>
      <c r="J488" s="23">
        <v>1.5085659999239907E-3</v>
      </c>
      <c r="K488" s="23">
        <v>1.3760717910349323E-4</v>
      </c>
      <c r="L488" s="13"/>
    </row>
    <row r="489" spans="1:12">
      <c r="A489" s="23">
        <v>-1.507869588816032E-5</v>
      </c>
      <c r="B489" s="23">
        <v>-3.3035260132019636E-6</v>
      </c>
      <c r="C489" s="23">
        <v>3.0765454454033502E-5</v>
      </c>
      <c r="D489" s="23">
        <v>-7.086329897499613E-5</v>
      </c>
      <c r="E489" s="23">
        <v>-3.0058198523663169E-6</v>
      </c>
      <c r="F489" s="23">
        <v>-5.2972618844151196E-5</v>
      </c>
      <c r="G489" s="23">
        <v>-4.6940822962460258E-4</v>
      </c>
      <c r="H489" s="23">
        <v>-1.4509854593050243E-2</v>
      </c>
      <c r="I489" s="23">
        <v>-7.0556669120925316E-4</v>
      </c>
      <c r="J489" s="23">
        <v>1.0337459639597138E-2</v>
      </c>
      <c r="K489" s="23">
        <v>1.2479569889038526E-4</v>
      </c>
      <c r="L489" s="13"/>
    </row>
    <row r="490" spans="1:12">
      <c r="A490" s="23">
        <v>6.1499395745421922E-5</v>
      </c>
      <c r="B490" s="23">
        <v>-4.0491329781363095E-6</v>
      </c>
      <c r="C490" s="23">
        <v>-1.7810192320544474E-4</v>
      </c>
      <c r="D490" s="23">
        <v>-1.6475187296802738E-4</v>
      </c>
      <c r="E490" s="23">
        <v>-3.1267260432024852E-7</v>
      </c>
      <c r="F490" s="23">
        <v>6.9170307000323631E-5</v>
      </c>
      <c r="G490" s="23">
        <v>-1.0464156481209104E-3</v>
      </c>
      <c r="H490" s="23">
        <v>-1.6727693692635118E-2</v>
      </c>
      <c r="I490" s="23">
        <v>-4.8617329791130398E-4</v>
      </c>
      <c r="J490" s="23">
        <v>-1.0079356902147014E-2</v>
      </c>
      <c r="K490" s="23">
        <v>-1.9036671435207036E-4</v>
      </c>
      <c r="L490" s="13"/>
    </row>
    <row r="491" spans="1:12">
      <c r="A491" s="23">
        <v>-1.0784957510879736E-5</v>
      </c>
      <c r="B491" s="23">
        <v>-2.6739773269723301E-6</v>
      </c>
      <c r="C491" s="23">
        <v>2.6021089887799236E-4</v>
      </c>
      <c r="D491" s="23">
        <v>5.166502570556455E-5</v>
      </c>
      <c r="E491" s="23">
        <v>-2.2972725906399108E-6</v>
      </c>
      <c r="F491" s="23">
        <v>-2.1734624786392743E-5</v>
      </c>
      <c r="G491" s="23">
        <v>2.2725510514974155E-4</v>
      </c>
      <c r="H491" s="23">
        <v>2.0975571000307763E-2</v>
      </c>
      <c r="I491" s="23">
        <v>5.7540763740135338E-5</v>
      </c>
      <c r="J491" s="23">
        <v>1.5303712311913284E-2</v>
      </c>
      <c r="K491" s="23">
        <v>3.9383678336565224E-4</v>
      </c>
      <c r="L491" s="13"/>
    </row>
    <row r="492" spans="1:12">
      <c r="A492" s="23">
        <v>-1.6589598441027456E-5</v>
      </c>
      <c r="B492" s="23">
        <v>-3.473902265370219E-6</v>
      </c>
      <c r="C492" s="23">
        <v>-1.19454432926675E-4</v>
      </c>
      <c r="D492" s="23">
        <v>-1.0498195848970509E-4</v>
      </c>
      <c r="E492" s="23">
        <v>-3.1257192908445582E-6</v>
      </c>
      <c r="F492" s="23">
        <v>-5.7575400200440634E-5</v>
      </c>
      <c r="G492" s="23">
        <v>-5.0929353505061467E-4</v>
      </c>
      <c r="H492" s="23">
        <v>5.4506973032136365E-3</v>
      </c>
      <c r="I492" s="23">
        <v>-5.1478982747190608E-4</v>
      </c>
      <c r="J492" s="23">
        <v>7.5784303771992793E-3</v>
      </c>
      <c r="K492" s="23">
        <v>-6.0970764199680052E-5</v>
      </c>
      <c r="L492" s="13"/>
    </row>
    <row r="493" spans="1:12">
      <c r="A493" s="23">
        <v>-1.7969453323492849E-5</v>
      </c>
      <c r="B493" s="23">
        <v>-3.7576377665058686E-6</v>
      </c>
      <c r="C493" s="23">
        <v>-1.9867998996992537E-4</v>
      </c>
      <c r="D493" s="23">
        <v>-1.0946470207557927E-4</v>
      </c>
      <c r="E493" s="23">
        <v>-3.3772021038012412E-6</v>
      </c>
      <c r="F493" s="23">
        <v>-6.3565784759729089E-5</v>
      </c>
      <c r="G493" s="23">
        <v>-5.8906414590263875E-4</v>
      </c>
      <c r="H493" s="23">
        <v>-5.6384981947107411E-3</v>
      </c>
      <c r="I493" s="23">
        <v>-1.2015865369263557E-3</v>
      </c>
      <c r="J493" s="23">
        <v>-6.9865740999429621E-4</v>
      </c>
      <c r="K493" s="23">
        <v>-1.2246586922259824E-4</v>
      </c>
      <c r="L493" s="13"/>
    </row>
    <row r="494" spans="1:12">
      <c r="A494" s="23">
        <v>-2.0289767958253093E-5</v>
      </c>
      <c r="B494" s="23">
        <v>-3.978114758173106E-6</v>
      </c>
      <c r="C494" s="23">
        <v>-4.0034504426183544E-4</v>
      </c>
      <c r="D494" s="23">
        <v>-1.8367901255282942E-4</v>
      </c>
      <c r="E494" s="23">
        <v>-3.596693187233567E-6</v>
      </c>
      <c r="F494" s="23">
        <v>-7.6629561256256465E-5</v>
      </c>
      <c r="G494" s="23">
        <v>-8.3103499882044532E-4</v>
      </c>
      <c r="H494" s="23">
        <v>-1.6727693692635118E-2</v>
      </c>
      <c r="I494" s="23">
        <v>-1.2015865369263557E-3</v>
      </c>
      <c r="J494" s="23">
        <v>-2.9058808199125831E-3</v>
      </c>
      <c r="K494" s="23">
        <v>-3.7869547348475728E-4</v>
      </c>
      <c r="L494" s="13"/>
    </row>
    <row r="495" spans="1:12">
      <c r="A495" s="23">
        <v>-1.9715470814433694E-5</v>
      </c>
      <c r="B495" s="23">
        <v>-3.8116183612522465E-6</v>
      </c>
      <c r="C495" s="23">
        <v>-3.0980155049812068E-4</v>
      </c>
      <c r="D495" s="23">
        <v>-1.5678255103758441E-4</v>
      </c>
      <c r="E495" s="23">
        <v>-3.3794276154203271E-6</v>
      </c>
      <c r="F495" s="23">
        <v>-7.1823716016601309E-5</v>
      </c>
      <c r="G495" s="23">
        <v>-6.6617573639292881E-4</v>
      </c>
      <c r="H495" s="23">
        <v>-7.8563372942956171E-3</v>
      </c>
      <c r="I495" s="23">
        <v>-8.2003280945166146E-4</v>
      </c>
      <c r="J495" s="23">
        <v>-5.1131042298308699E-3</v>
      </c>
      <c r="K495" s="23">
        <v>-2.967020001208664E-4</v>
      </c>
      <c r="L495" s="13"/>
    </row>
    <row r="496" spans="1:12">
      <c r="A496" s="23">
        <v>-1.8986999940729899E-5</v>
      </c>
      <c r="B496" s="23">
        <v>-3.7529144644655603E-6</v>
      </c>
      <c r="C496" s="23">
        <v>-3.0877264715989665E-4</v>
      </c>
      <c r="D496" s="23">
        <v>-1.4756802255550973E-4</v>
      </c>
      <c r="E496" s="23">
        <v>-3.4372909175165547E-6</v>
      </c>
      <c r="F496" s="23">
        <v>-7.0740708638650855E-5</v>
      </c>
      <c r="G496" s="23">
        <v>-6.4756259386078983E-4</v>
      </c>
      <c r="H496" s="23">
        <v>-1.2028199955409903E-3</v>
      </c>
      <c r="I496" s="23">
        <v>-8.3911049582539616E-4</v>
      </c>
      <c r="J496" s="23">
        <v>5.9230128197605642E-3</v>
      </c>
      <c r="K496" s="23">
        <v>-2.9413970407824477E-4</v>
      </c>
      <c r="L496" s="13"/>
    </row>
    <row r="497" spans="1:12">
      <c r="A497" s="23">
        <v>-1.8925330448776137E-5</v>
      </c>
      <c r="B497" s="23">
        <v>-3.7987979699999818E-6</v>
      </c>
      <c r="C497" s="23">
        <v>-3.7256465412978656E-4</v>
      </c>
      <c r="D497" s="23">
        <v>-1.6973269917455424E-4</v>
      </c>
      <c r="E497" s="23">
        <v>-3.6245120824721385E-6</v>
      </c>
      <c r="F497" s="23">
        <v>-7.5005050189330777E-5</v>
      </c>
      <c r="G497" s="23">
        <v>-7.9114969339443323E-4</v>
      </c>
      <c r="H497" s="23">
        <v>-1.6727693692635118E-2</v>
      </c>
      <c r="I497" s="23">
        <v>-8.3911049582539616E-4</v>
      </c>
      <c r="J497" s="23">
        <v>4.0495429496484721E-4</v>
      </c>
      <c r="K497" s="23">
        <v>-3.5819710514378456E-4</v>
      </c>
      <c r="L497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91C0-0D8E-154A-8E27-630DBDC413FB}">
  <dimension ref="A1:X493"/>
  <sheetViews>
    <sheetView zoomScale="71" workbookViewId="0">
      <selection activeCell="R39" sqref="R39"/>
    </sheetView>
  </sheetViews>
  <sheetFormatPr baseColWidth="10" defaultRowHeight="16"/>
  <sheetData>
    <row r="1" spans="1:24">
      <c r="B1" s="5" t="s">
        <v>0</v>
      </c>
      <c r="C1" s="5" t="s">
        <v>1</v>
      </c>
      <c r="D1" s="5" t="s">
        <v>2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107</v>
      </c>
    </row>
    <row r="2" spans="1:24">
      <c r="A2" s="5">
        <v>1</v>
      </c>
      <c r="B2" s="5">
        <v>2752</v>
      </c>
      <c r="C2" s="5">
        <v>5091</v>
      </c>
      <c r="D2" s="5">
        <v>178</v>
      </c>
      <c r="E2" s="5">
        <v>159</v>
      </c>
      <c r="F2" s="5">
        <v>3078</v>
      </c>
      <c r="G2" s="5">
        <v>1640</v>
      </c>
      <c r="H2" s="5">
        <v>119</v>
      </c>
      <c r="I2" s="5">
        <v>4</v>
      </c>
      <c r="J2" s="5">
        <v>79</v>
      </c>
      <c r="K2" s="5">
        <v>17</v>
      </c>
      <c r="L2" s="5">
        <v>109</v>
      </c>
      <c r="N2" s="37">
        <f t="array" ref="N2:X6">LINEST(L2:L493,B2:K493,TRUE,TRUE)</f>
        <v>1.2930568782315257</v>
      </c>
      <c r="O2" s="38">
        <v>-0.9502126725358675</v>
      </c>
      <c r="P2" s="38">
        <v>0.91567041536210758</v>
      </c>
      <c r="Q2" s="38">
        <v>-7.8453825181438504E-3</v>
      </c>
      <c r="R2" s="38">
        <v>-1.9201609487080578E-4</v>
      </c>
      <c r="S2" s="38">
        <v>4.0607879110364616E-5</v>
      </c>
      <c r="T2" s="38">
        <v>5.9272017787362517E-3</v>
      </c>
      <c r="U2" s="38">
        <v>1.0220826920291408</v>
      </c>
      <c r="V2" s="38">
        <v>1.4302121075494744E-4</v>
      </c>
      <c r="W2" s="38">
        <v>-7.2740079981862779E-4</v>
      </c>
      <c r="X2" s="39">
        <v>-10.048190644160734</v>
      </c>
    </row>
    <row r="3" spans="1:24">
      <c r="A3" s="5">
        <v>2</v>
      </c>
      <c r="B3" s="5">
        <v>10460</v>
      </c>
      <c r="C3" s="5">
        <v>19057</v>
      </c>
      <c r="D3" s="5">
        <v>1457</v>
      </c>
      <c r="E3" s="5">
        <v>1674</v>
      </c>
      <c r="F3" s="5">
        <v>11710</v>
      </c>
      <c r="G3" s="5">
        <v>6112</v>
      </c>
      <c r="H3" s="5">
        <v>1108</v>
      </c>
      <c r="I3" s="5">
        <v>5</v>
      </c>
      <c r="J3" s="5">
        <v>130</v>
      </c>
      <c r="K3" s="5">
        <v>29</v>
      </c>
      <c r="L3" s="5">
        <v>1361</v>
      </c>
      <c r="N3" s="31">
        <v>9.2986095952686143E-2</v>
      </c>
      <c r="O3" s="13">
        <v>1.1337086239602336E-2</v>
      </c>
      <c r="P3" s="13">
        <v>0.1426393303670071</v>
      </c>
      <c r="Q3" s="13">
        <v>8.0315341064967679E-3</v>
      </c>
      <c r="R3" s="13">
        <v>7.1612199462161034E-4</v>
      </c>
      <c r="S3" s="13">
        <v>2.0411542691031474E-4</v>
      </c>
      <c r="T3" s="13">
        <v>8.9494880258274875E-4</v>
      </c>
      <c r="U3" s="13">
        <v>6.3931553692247256E-3</v>
      </c>
      <c r="V3" s="13">
        <v>9.2077151877707181E-5</v>
      </c>
      <c r="W3" s="13">
        <v>2.6103873940077054E-4</v>
      </c>
      <c r="X3" s="32">
        <v>2.1537321040764845</v>
      </c>
    </row>
    <row r="4" spans="1:24">
      <c r="A4" s="5">
        <v>3</v>
      </c>
      <c r="B4" s="5">
        <v>2413</v>
      </c>
      <c r="C4" s="5">
        <v>4373</v>
      </c>
      <c r="D4" s="5">
        <v>177</v>
      </c>
      <c r="E4" s="5">
        <v>154</v>
      </c>
      <c r="F4" s="5">
        <v>2812</v>
      </c>
      <c r="G4" s="5">
        <v>1503</v>
      </c>
      <c r="H4" s="5">
        <v>132</v>
      </c>
      <c r="I4" s="5">
        <v>0</v>
      </c>
      <c r="J4" s="5">
        <v>66</v>
      </c>
      <c r="K4" s="5">
        <v>14</v>
      </c>
      <c r="L4" s="5">
        <v>113</v>
      </c>
      <c r="N4" s="31">
        <v>0.99853496588080826</v>
      </c>
      <c r="O4" s="13">
        <v>27.994872163636593</v>
      </c>
      <c r="P4" s="13" t="e">
        <v>#N/A</v>
      </c>
      <c r="Q4" s="13" t="e">
        <v>#N/A</v>
      </c>
      <c r="R4" s="13" t="e">
        <v>#N/A</v>
      </c>
      <c r="S4" s="13" t="e">
        <v>#N/A</v>
      </c>
      <c r="T4" s="13" t="e">
        <v>#N/A</v>
      </c>
      <c r="U4" s="13" t="e">
        <v>#N/A</v>
      </c>
      <c r="V4" s="13" t="e">
        <v>#N/A</v>
      </c>
      <c r="W4" s="13" t="e">
        <v>#N/A</v>
      </c>
      <c r="X4" s="32" t="e">
        <v>#N/A</v>
      </c>
    </row>
    <row r="5" spans="1:24">
      <c r="A5" s="5">
        <v>4</v>
      </c>
      <c r="B5" s="5">
        <v>50128</v>
      </c>
      <c r="C5" s="5">
        <v>87991</v>
      </c>
      <c r="D5" s="5">
        <v>2211</v>
      </c>
      <c r="E5" s="5">
        <v>1119</v>
      </c>
      <c r="F5" s="5">
        <v>61027</v>
      </c>
      <c r="G5" s="5">
        <v>32048</v>
      </c>
      <c r="H5" s="5">
        <v>1386</v>
      </c>
      <c r="I5" s="5">
        <v>58</v>
      </c>
      <c r="J5" s="5">
        <v>1572</v>
      </c>
      <c r="K5" s="5">
        <v>147</v>
      </c>
      <c r="L5" s="5">
        <v>790</v>
      </c>
      <c r="N5" s="31">
        <v>32783.899862595841</v>
      </c>
      <c r="O5" s="13">
        <v>481</v>
      </c>
      <c r="P5" s="13" t="e">
        <v>#N/A</v>
      </c>
      <c r="Q5" s="13" t="e">
        <v>#N/A</v>
      </c>
      <c r="R5" s="13" t="e">
        <v>#N/A</v>
      </c>
      <c r="S5" s="13" t="e">
        <v>#N/A</v>
      </c>
      <c r="T5" s="13" t="e">
        <v>#N/A</v>
      </c>
      <c r="U5" s="13" t="e">
        <v>#N/A</v>
      </c>
      <c r="V5" s="13" t="e">
        <v>#N/A</v>
      </c>
      <c r="W5" s="13" t="e">
        <v>#N/A</v>
      </c>
      <c r="X5" s="32" t="e">
        <v>#N/A</v>
      </c>
    </row>
    <row r="6" spans="1:24">
      <c r="A6" s="5">
        <v>5</v>
      </c>
      <c r="B6" s="5">
        <v>7244</v>
      </c>
      <c r="C6" s="5">
        <v>13594</v>
      </c>
      <c r="D6" s="5">
        <v>671</v>
      </c>
      <c r="E6" s="5">
        <v>580</v>
      </c>
      <c r="F6" s="5">
        <v>6228</v>
      </c>
      <c r="G6" s="5">
        <v>3200</v>
      </c>
      <c r="H6" s="5">
        <v>396</v>
      </c>
      <c r="I6" s="5">
        <v>19</v>
      </c>
      <c r="J6" s="5">
        <v>325</v>
      </c>
      <c r="K6" s="5">
        <v>49</v>
      </c>
      <c r="L6" s="5">
        <v>410</v>
      </c>
      <c r="N6" s="33">
        <v>256931641.6778256</v>
      </c>
      <c r="O6" s="58">
        <v>376965.88924746879</v>
      </c>
      <c r="P6" s="58" t="e">
        <v>#N/A</v>
      </c>
      <c r="Q6" s="58" t="e">
        <v>#N/A</v>
      </c>
      <c r="R6" s="58" t="e">
        <v>#N/A</v>
      </c>
      <c r="S6" s="58" t="e">
        <v>#N/A</v>
      </c>
      <c r="T6" s="58" t="e">
        <v>#N/A</v>
      </c>
      <c r="U6" s="58" t="e">
        <v>#N/A</v>
      </c>
      <c r="V6" s="58" t="e">
        <v>#N/A</v>
      </c>
      <c r="W6" s="58" t="e">
        <v>#N/A</v>
      </c>
      <c r="X6" s="35" t="e">
        <v>#N/A</v>
      </c>
    </row>
    <row r="7" spans="1:24">
      <c r="A7" s="5">
        <v>6</v>
      </c>
      <c r="B7" s="5">
        <v>10472</v>
      </c>
      <c r="C7" s="5">
        <v>20849</v>
      </c>
      <c r="D7" s="5">
        <v>1191</v>
      </c>
      <c r="E7" s="5">
        <v>1389</v>
      </c>
      <c r="F7" s="5">
        <v>16034</v>
      </c>
      <c r="G7" s="5">
        <v>7852</v>
      </c>
      <c r="H7" s="5">
        <v>1016</v>
      </c>
      <c r="I7" s="5">
        <v>1</v>
      </c>
      <c r="J7" s="5">
        <v>152</v>
      </c>
      <c r="K7" s="5">
        <v>33</v>
      </c>
      <c r="L7" s="5">
        <v>1073</v>
      </c>
    </row>
    <row r="8" spans="1:24">
      <c r="A8" s="5">
        <v>7</v>
      </c>
      <c r="B8" s="5">
        <v>11692</v>
      </c>
      <c r="C8" s="5">
        <v>19479</v>
      </c>
      <c r="D8" s="5">
        <v>481</v>
      </c>
      <c r="E8" s="5">
        <v>364</v>
      </c>
      <c r="F8" s="5">
        <v>15432</v>
      </c>
      <c r="G8" s="5">
        <v>9328</v>
      </c>
      <c r="H8" s="5">
        <v>379</v>
      </c>
      <c r="I8" s="5">
        <v>3</v>
      </c>
      <c r="J8" s="5">
        <v>249</v>
      </c>
      <c r="K8" s="5">
        <v>27</v>
      </c>
      <c r="L8" s="5">
        <v>265</v>
      </c>
    </row>
    <row r="9" spans="1:24">
      <c r="A9" s="5">
        <v>8</v>
      </c>
      <c r="B9" s="5">
        <v>13720</v>
      </c>
      <c r="C9" s="5">
        <v>24137</v>
      </c>
      <c r="D9" s="5">
        <v>537</v>
      </c>
      <c r="E9" s="5">
        <v>305</v>
      </c>
      <c r="F9" s="5">
        <v>19728</v>
      </c>
      <c r="G9" s="5">
        <v>11056</v>
      </c>
      <c r="H9" s="5">
        <v>422</v>
      </c>
      <c r="I9" s="5">
        <v>0</v>
      </c>
      <c r="J9" s="5">
        <v>325</v>
      </c>
      <c r="K9" s="5">
        <v>14</v>
      </c>
      <c r="L9" s="5">
        <v>232</v>
      </c>
    </row>
    <row r="10" spans="1:24">
      <c r="A10" s="5">
        <v>9</v>
      </c>
      <c r="B10" s="5">
        <v>11844</v>
      </c>
      <c r="C10" s="5">
        <v>22538</v>
      </c>
      <c r="D10" s="5">
        <v>1530</v>
      </c>
      <c r="E10" s="5">
        <v>1692</v>
      </c>
      <c r="F10" s="5">
        <v>15220</v>
      </c>
      <c r="G10" s="5">
        <v>7912</v>
      </c>
      <c r="H10" s="5">
        <v>1250</v>
      </c>
      <c r="I10" s="5">
        <v>0</v>
      </c>
      <c r="J10" s="5">
        <v>161</v>
      </c>
      <c r="K10" s="5">
        <v>31</v>
      </c>
      <c r="L10" s="5">
        <v>1407</v>
      </c>
    </row>
    <row r="11" spans="1:24">
      <c r="A11" s="5">
        <v>10</v>
      </c>
      <c r="B11" s="5">
        <v>4694</v>
      </c>
      <c r="C11" s="5">
        <v>8668</v>
      </c>
      <c r="D11" s="5">
        <v>280</v>
      </c>
      <c r="E11" s="5">
        <v>250</v>
      </c>
      <c r="F11" s="5">
        <v>4309</v>
      </c>
      <c r="G11" s="5">
        <v>2324</v>
      </c>
      <c r="H11" s="5">
        <v>199</v>
      </c>
      <c r="I11" s="5">
        <v>3</v>
      </c>
      <c r="J11" s="5">
        <v>113</v>
      </c>
      <c r="K11" s="5">
        <v>26</v>
      </c>
      <c r="L11" s="5">
        <v>183</v>
      </c>
    </row>
    <row r="12" spans="1:24">
      <c r="A12" s="5">
        <v>11</v>
      </c>
      <c r="B12" s="5">
        <v>21744</v>
      </c>
      <c r="C12" s="5">
        <v>42334</v>
      </c>
      <c r="D12" s="5">
        <v>4258</v>
      </c>
      <c r="E12" s="5">
        <v>4540</v>
      </c>
      <c r="F12" s="5">
        <v>37849</v>
      </c>
      <c r="G12" s="5">
        <v>18952</v>
      </c>
      <c r="H12" s="5">
        <v>3798</v>
      </c>
      <c r="I12" s="5">
        <v>0</v>
      </c>
      <c r="J12" s="5">
        <v>233</v>
      </c>
      <c r="K12" s="5">
        <v>19</v>
      </c>
      <c r="L12" s="5">
        <v>4100</v>
      </c>
    </row>
    <row r="13" spans="1:24">
      <c r="A13" s="5">
        <v>12</v>
      </c>
      <c r="B13" s="5">
        <v>3112</v>
      </c>
      <c r="C13" s="5">
        <v>5590</v>
      </c>
      <c r="D13" s="5">
        <v>208</v>
      </c>
      <c r="E13" s="5">
        <v>145</v>
      </c>
      <c r="F13" s="5">
        <v>3887</v>
      </c>
      <c r="G13" s="5">
        <v>2174</v>
      </c>
      <c r="H13" s="5">
        <v>165</v>
      </c>
      <c r="I13" s="5">
        <v>0</v>
      </c>
      <c r="J13" s="5">
        <v>88</v>
      </c>
      <c r="K13" s="5">
        <v>18</v>
      </c>
      <c r="L13" s="5">
        <v>127</v>
      </c>
    </row>
    <row r="14" spans="1:24">
      <c r="A14" s="5">
        <v>13</v>
      </c>
      <c r="B14" s="5">
        <v>2847</v>
      </c>
      <c r="C14" s="5">
        <v>5133</v>
      </c>
      <c r="D14" s="5">
        <v>193</v>
      </c>
      <c r="E14" s="5">
        <v>133</v>
      </c>
      <c r="F14" s="5">
        <v>3779</v>
      </c>
      <c r="G14" s="5">
        <v>2072</v>
      </c>
      <c r="H14" s="5">
        <v>152</v>
      </c>
      <c r="I14" s="5">
        <v>0</v>
      </c>
      <c r="J14" s="5">
        <v>90</v>
      </c>
      <c r="K14" s="5">
        <v>14</v>
      </c>
      <c r="L14" s="5">
        <v>115</v>
      </c>
    </row>
    <row r="15" spans="1:24">
      <c r="A15" s="5">
        <v>14</v>
      </c>
      <c r="B15" s="5">
        <v>2549</v>
      </c>
      <c r="C15" s="5">
        <v>4896</v>
      </c>
      <c r="D15" s="5">
        <v>249</v>
      </c>
      <c r="E15" s="5">
        <v>168</v>
      </c>
      <c r="F15" s="5">
        <v>3631</v>
      </c>
      <c r="G15" s="5">
        <v>1917</v>
      </c>
      <c r="H15" s="5">
        <v>183</v>
      </c>
      <c r="I15" s="5">
        <v>5</v>
      </c>
      <c r="J15" s="5">
        <v>137</v>
      </c>
      <c r="K15" s="5">
        <v>10</v>
      </c>
      <c r="L15" s="5">
        <v>134</v>
      </c>
    </row>
    <row r="16" spans="1:24">
      <c r="A16" s="5">
        <v>15</v>
      </c>
      <c r="B16" s="5">
        <v>22784</v>
      </c>
      <c r="C16" s="5">
        <v>39941</v>
      </c>
      <c r="D16" s="5">
        <v>887</v>
      </c>
      <c r="E16" s="5">
        <v>417</v>
      </c>
      <c r="F16" s="5">
        <v>34415</v>
      </c>
      <c r="G16" s="5">
        <v>19312</v>
      </c>
      <c r="H16" s="5">
        <v>684</v>
      </c>
      <c r="I16" s="5">
        <v>2</v>
      </c>
      <c r="J16" s="5">
        <v>577</v>
      </c>
      <c r="K16" s="5">
        <v>20</v>
      </c>
      <c r="L16" s="5">
        <v>337</v>
      </c>
    </row>
    <row r="17" spans="1:12">
      <c r="A17" s="5">
        <v>16</v>
      </c>
      <c r="B17" s="5">
        <v>10060</v>
      </c>
      <c r="C17" s="5">
        <v>19680</v>
      </c>
      <c r="D17" s="5">
        <v>1264</v>
      </c>
      <c r="E17" s="5">
        <v>1425</v>
      </c>
      <c r="F17" s="5">
        <v>17272</v>
      </c>
      <c r="G17" s="5">
        <v>8548</v>
      </c>
      <c r="H17" s="5">
        <v>1162</v>
      </c>
      <c r="I17" s="5">
        <v>4</v>
      </c>
      <c r="J17" s="5">
        <v>86</v>
      </c>
      <c r="K17" s="5">
        <v>18</v>
      </c>
      <c r="L17" s="5">
        <v>1209</v>
      </c>
    </row>
    <row r="18" spans="1:12">
      <c r="A18" s="5">
        <v>17</v>
      </c>
      <c r="B18" s="5">
        <v>1722</v>
      </c>
      <c r="C18" s="5">
        <v>2981</v>
      </c>
      <c r="D18" s="5">
        <v>163</v>
      </c>
      <c r="E18" s="5">
        <v>148</v>
      </c>
      <c r="F18" s="5">
        <v>1868</v>
      </c>
      <c r="G18" s="5">
        <v>1050</v>
      </c>
      <c r="H18" s="5">
        <v>123</v>
      </c>
      <c r="I18" s="5">
        <v>2</v>
      </c>
      <c r="J18" s="5">
        <v>40</v>
      </c>
      <c r="K18" s="5">
        <v>12</v>
      </c>
      <c r="L18" s="5">
        <v>123</v>
      </c>
    </row>
    <row r="19" spans="1:12">
      <c r="A19" s="5">
        <v>18</v>
      </c>
      <c r="B19" s="5">
        <v>53264</v>
      </c>
      <c r="C19" s="5">
        <v>111785</v>
      </c>
      <c r="D19" s="5">
        <v>1706</v>
      </c>
      <c r="E19" s="5">
        <v>1655</v>
      </c>
      <c r="F19" s="5">
        <v>92512</v>
      </c>
      <c r="G19" s="5">
        <v>39776</v>
      </c>
      <c r="H19" s="5">
        <v>1307</v>
      </c>
      <c r="I19" s="5">
        <v>15</v>
      </c>
      <c r="J19" s="5">
        <v>678</v>
      </c>
      <c r="K19" s="5">
        <v>20</v>
      </c>
      <c r="L19" s="5">
        <v>1103</v>
      </c>
    </row>
    <row r="20" spans="1:12">
      <c r="A20" s="5">
        <v>19</v>
      </c>
      <c r="B20" s="5">
        <v>3930</v>
      </c>
      <c r="C20" s="5">
        <v>7509</v>
      </c>
      <c r="D20" s="5">
        <v>130</v>
      </c>
      <c r="E20" s="5">
        <v>112</v>
      </c>
      <c r="F20" s="5">
        <v>5009</v>
      </c>
      <c r="G20" s="5">
        <v>2410</v>
      </c>
      <c r="H20" s="5">
        <v>101</v>
      </c>
      <c r="I20" s="5">
        <v>4</v>
      </c>
      <c r="J20" s="5">
        <v>54</v>
      </c>
      <c r="K20" s="5">
        <v>17</v>
      </c>
      <c r="L20" s="5">
        <v>86</v>
      </c>
    </row>
    <row r="21" spans="1:12">
      <c r="A21" s="5">
        <v>20</v>
      </c>
      <c r="B21" s="5">
        <v>1591</v>
      </c>
      <c r="C21" s="5">
        <v>2825</v>
      </c>
      <c r="D21" s="5">
        <v>121</v>
      </c>
      <c r="E21" s="5">
        <v>111</v>
      </c>
      <c r="F21" s="5">
        <v>2116</v>
      </c>
      <c r="G21" s="5">
        <v>1161</v>
      </c>
      <c r="H21" s="5">
        <v>100</v>
      </c>
      <c r="I21" s="5">
        <v>0</v>
      </c>
      <c r="J21" s="5">
        <v>34</v>
      </c>
      <c r="K21" s="5">
        <v>8</v>
      </c>
      <c r="L21" s="5">
        <v>88</v>
      </c>
    </row>
    <row r="22" spans="1:12">
      <c r="A22" s="5">
        <v>21</v>
      </c>
      <c r="B22" s="5">
        <v>2848</v>
      </c>
      <c r="C22" s="5">
        <v>5066</v>
      </c>
      <c r="D22" s="5">
        <v>200</v>
      </c>
      <c r="E22" s="5">
        <v>184</v>
      </c>
      <c r="F22" s="5">
        <v>3561</v>
      </c>
      <c r="G22" s="5">
        <v>1963</v>
      </c>
      <c r="H22" s="5">
        <v>157</v>
      </c>
      <c r="I22" s="5">
        <v>3</v>
      </c>
      <c r="J22" s="5">
        <v>66</v>
      </c>
      <c r="K22" s="5">
        <v>12</v>
      </c>
      <c r="L22" s="5">
        <v>142</v>
      </c>
    </row>
    <row r="23" spans="1:12">
      <c r="A23" s="5">
        <v>22</v>
      </c>
      <c r="B23" s="5">
        <v>1384</v>
      </c>
      <c r="C23" s="5">
        <v>2467</v>
      </c>
      <c r="D23" s="5">
        <v>15</v>
      </c>
      <c r="E23" s="5">
        <v>20</v>
      </c>
      <c r="F23" s="5">
        <v>2196</v>
      </c>
      <c r="G23" s="5">
        <v>1172</v>
      </c>
      <c r="H23" s="5">
        <v>15</v>
      </c>
      <c r="I23" s="5">
        <v>0</v>
      </c>
      <c r="J23" s="5">
        <v>0</v>
      </c>
      <c r="K23" s="5">
        <v>0</v>
      </c>
      <c r="L23" s="5">
        <v>15</v>
      </c>
    </row>
    <row r="24" spans="1:12">
      <c r="A24" s="5">
        <v>23</v>
      </c>
      <c r="B24" s="5">
        <v>3454</v>
      </c>
      <c r="C24" s="5">
        <v>6853</v>
      </c>
      <c r="D24" s="5">
        <v>118</v>
      </c>
      <c r="E24" s="5">
        <v>130</v>
      </c>
      <c r="F24" s="5">
        <v>6282</v>
      </c>
      <c r="G24" s="5">
        <v>3100</v>
      </c>
      <c r="H24" s="5">
        <v>106</v>
      </c>
      <c r="I24" s="5">
        <v>0</v>
      </c>
      <c r="J24" s="5">
        <v>16</v>
      </c>
      <c r="K24" s="5">
        <v>2</v>
      </c>
      <c r="L24" s="5">
        <v>104</v>
      </c>
    </row>
    <row r="25" spans="1:12">
      <c r="A25" s="5">
        <v>24</v>
      </c>
      <c r="B25" s="5">
        <v>2723</v>
      </c>
      <c r="C25" s="5">
        <v>4888</v>
      </c>
      <c r="D25" s="5">
        <v>176</v>
      </c>
      <c r="E25" s="5">
        <v>143</v>
      </c>
      <c r="F25" s="5">
        <v>2964</v>
      </c>
      <c r="G25" s="5">
        <v>1621</v>
      </c>
      <c r="H25" s="5">
        <v>143</v>
      </c>
      <c r="I25" s="5">
        <v>0</v>
      </c>
      <c r="J25" s="5">
        <v>72</v>
      </c>
      <c r="K25" s="5">
        <v>24</v>
      </c>
      <c r="L25" s="5">
        <v>118</v>
      </c>
    </row>
    <row r="26" spans="1:12">
      <c r="A26" s="5">
        <v>25</v>
      </c>
      <c r="B26" s="5">
        <v>8488</v>
      </c>
      <c r="C26" s="5">
        <v>15294</v>
      </c>
      <c r="D26" s="5">
        <v>1341</v>
      </c>
      <c r="E26" s="5">
        <v>1489</v>
      </c>
      <c r="F26" s="5">
        <v>9684</v>
      </c>
      <c r="G26" s="5">
        <v>5244</v>
      </c>
      <c r="H26" s="5">
        <v>995</v>
      </c>
      <c r="I26" s="5">
        <v>3</v>
      </c>
      <c r="J26" s="5">
        <v>99</v>
      </c>
      <c r="K26" s="5">
        <v>19</v>
      </c>
      <c r="L26" s="5">
        <v>1270</v>
      </c>
    </row>
    <row r="27" spans="1:12">
      <c r="A27" s="5">
        <v>26</v>
      </c>
      <c r="B27" s="5">
        <v>8284</v>
      </c>
      <c r="C27" s="5">
        <v>15104</v>
      </c>
      <c r="D27" s="5">
        <v>1521</v>
      </c>
      <c r="E27" s="5">
        <v>1711</v>
      </c>
      <c r="F27" s="5">
        <v>10266</v>
      </c>
      <c r="G27" s="5">
        <v>5372</v>
      </c>
      <c r="H27" s="5">
        <v>1200</v>
      </c>
      <c r="I27" s="5">
        <v>0</v>
      </c>
      <c r="J27" s="5">
        <v>88</v>
      </c>
      <c r="K27" s="5">
        <v>18</v>
      </c>
      <c r="L27" s="5">
        <v>1462</v>
      </c>
    </row>
    <row r="28" spans="1:12">
      <c r="A28" s="5">
        <v>27</v>
      </c>
      <c r="B28" s="5">
        <v>19552</v>
      </c>
      <c r="C28" s="5">
        <v>34143</v>
      </c>
      <c r="D28" s="5">
        <v>2806</v>
      </c>
      <c r="E28" s="5">
        <v>3420</v>
      </c>
      <c r="F28" s="5">
        <v>17748</v>
      </c>
      <c r="G28" s="5">
        <v>9824</v>
      </c>
      <c r="H28" s="5">
        <v>1779</v>
      </c>
      <c r="I28" s="5">
        <v>10</v>
      </c>
      <c r="J28" s="5">
        <v>412</v>
      </c>
      <c r="K28" s="5">
        <v>72</v>
      </c>
      <c r="L28" s="5">
        <v>2531</v>
      </c>
    </row>
    <row r="29" spans="1:12">
      <c r="A29" s="5">
        <v>28</v>
      </c>
      <c r="B29" s="5">
        <v>2478</v>
      </c>
      <c r="C29" s="5">
        <v>4306</v>
      </c>
      <c r="D29" s="5">
        <v>212</v>
      </c>
      <c r="E29" s="5">
        <v>149</v>
      </c>
      <c r="F29" s="5">
        <v>2612</v>
      </c>
      <c r="G29" s="5">
        <v>1443</v>
      </c>
      <c r="H29" s="5">
        <v>166</v>
      </c>
      <c r="I29" s="5">
        <v>0</v>
      </c>
      <c r="J29" s="5">
        <v>100</v>
      </c>
      <c r="K29" s="5">
        <v>17</v>
      </c>
      <c r="L29" s="5">
        <v>124</v>
      </c>
    </row>
    <row r="30" spans="1:12">
      <c r="A30" s="5">
        <v>29</v>
      </c>
      <c r="B30" s="5">
        <v>9560</v>
      </c>
      <c r="C30" s="5">
        <v>18264</v>
      </c>
      <c r="D30" s="5">
        <v>973</v>
      </c>
      <c r="E30" s="5">
        <v>885</v>
      </c>
      <c r="F30" s="5">
        <v>9217</v>
      </c>
      <c r="G30" s="5">
        <v>4748</v>
      </c>
      <c r="H30" s="5">
        <v>621</v>
      </c>
      <c r="I30" s="5">
        <v>36</v>
      </c>
      <c r="J30" s="5">
        <v>523</v>
      </c>
      <c r="K30" s="5">
        <v>63</v>
      </c>
      <c r="L30" s="5">
        <v>559</v>
      </c>
    </row>
    <row r="31" spans="1:12">
      <c r="A31" s="5">
        <v>30</v>
      </c>
      <c r="B31" s="5">
        <v>36208</v>
      </c>
      <c r="C31" s="5">
        <v>61262</v>
      </c>
      <c r="D31" s="5">
        <v>1141</v>
      </c>
      <c r="E31" s="5">
        <v>1728</v>
      </c>
      <c r="F31" s="5">
        <v>30131</v>
      </c>
      <c r="G31" s="5">
        <v>14112</v>
      </c>
      <c r="H31" s="5">
        <v>559</v>
      </c>
      <c r="I31" s="5">
        <v>18</v>
      </c>
      <c r="J31" s="5">
        <v>143</v>
      </c>
      <c r="K31" s="5">
        <v>13</v>
      </c>
      <c r="L31" s="5">
        <v>1068</v>
      </c>
    </row>
    <row r="32" spans="1:12">
      <c r="A32" s="5">
        <v>31</v>
      </c>
      <c r="B32" s="5">
        <v>4940</v>
      </c>
      <c r="C32" s="5">
        <v>9390</v>
      </c>
      <c r="D32" s="5">
        <v>385</v>
      </c>
      <c r="E32" s="5">
        <v>501</v>
      </c>
      <c r="F32" s="5">
        <v>5860</v>
      </c>
      <c r="G32" s="5">
        <v>2930</v>
      </c>
      <c r="H32" s="5">
        <v>273</v>
      </c>
      <c r="I32" s="5">
        <v>33</v>
      </c>
      <c r="J32" s="5">
        <v>107</v>
      </c>
      <c r="K32" s="5">
        <v>22</v>
      </c>
      <c r="L32" s="5">
        <v>306</v>
      </c>
    </row>
    <row r="33" spans="1:12">
      <c r="A33" s="5">
        <v>32</v>
      </c>
      <c r="B33" s="5">
        <v>1683</v>
      </c>
      <c r="C33" s="5">
        <v>2929</v>
      </c>
      <c r="D33" s="5">
        <v>192</v>
      </c>
      <c r="E33" s="5">
        <v>221</v>
      </c>
      <c r="F33" s="5">
        <v>1585</v>
      </c>
      <c r="G33" s="5">
        <v>858</v>
      </c>
      <c r="H33" s="5">
        <v>131</v>
      </c>
      <c r="I33" s="5">
        <v>1</v>
      </c>
      <c r="J33" s="5">
        <v>27</v>
      </c>
      <c r="K33" s="5">
        <v>11</v>
      </c>
      <c r="L33" s="5">
        <v>171</v>
      </c>
    </row>
    <row r="34" spans="1:12">
      <c r="A34" s="5">
        <v>33</v>
      </c>
      <c r="B34" s="5">
        <v>5280</v>
      </c>
      <c r="C34" s="5">
        <v>9578</v>
      </c>
      <c r="D34" s="5">
        <v>368</v>
      </c>
      <c r="E34" s="5">
        <v>345</v>
      </c>
      <c r="F34" s="5">
        <v>4480</v>
      </c>
      <c r="G34" s="5">
        <v>2422</v>
      </c>
      <c r="H34" s="5">
        <v>268</v>
      </c>
      <c r="I34" s="5">
        <v>2</v>
      </c>
      <c r="J34" s="5">
        <v>155</v>
      </c>
      <c r="K34" s="5">
        <v>47</v>
      </c>
      <c r="L34" s="5">
        <v>237</v>
      </c>
    </row>
    <row r="35" spans="1:12">
      <c r="A35" s="5">
        <v>34</v>
      </c>
      <c r="B35" s="5">
        <v>3002</v>
      </c>
      <c r="C35" s="5">
        <v>5318</v>
      </c>
      <c r="D35" s="5">
        <v>268</v>
      </c>
      <c r="E35" s="5">
        <v>247</v>
      </c>
      <c r="F35" s="5">
        <v>3039</v>
      </c>
      <c r="G35" s="5">
        <v>1676</v>
      </c>
      <c r="H35" s="5">
        <v>194</v>
      </c>
      <c r="I35" s="5">
        <v>4</v>
      </c>
      <c r="J35" s="5">
        <v>98</v>
      </c>
      <c r="K35" s="5">
        <v>23</v>
      </c>
      <c r="L35" s="5">
        <v>185</v>
      </c>
    </row>
    <row r="36" spans="1:12">
      <c r="A36" s="5">
        <v>35</v>
      </c>
      <c r="B36" s="5">
        <v>3766</v>
      </c>
      <c r="C36" s="5">
        <v>7149</v>
      </c>
      <c r="D36" s="5">
        <v>298</v>
      </c>
      <c r="E36" s="5">
        <v>431</v>
      </c>
      <c r="F36" s="5">
        <v>5782</v>
      </c>
      <c r="G36" s="5">
        <v>2938</v>
      </c>
      <c r="H36" s="5">
        <v>244</v>
      </c>
      <c r="I36" s="5">
        <v>2</v>
      </c>
      <c r="J36" s="5">
        <v>56</v>
      </c>
      <c r="K36" s="5">
        <v>17</v>
      </c>
      <c r="L36" s="5">
        <v>260</v>
      </c>
    </row>
    <row r="37" spans="1:12">
      <c r="A37" s="5">
        <v>36</v>
      </c>
      <c r="B37" s="5">
        <v>4512</v>
      </c>
      <c r="C37" s="5">
        <v>7808</v>
      </c>
      <c r="D37" s="5">
        <v>423</v>
      </c>
      <c r="E37" s="5">
        <v>431</v>
      </c>
      <c r="F37" s="5">
        <v>5183</v>
      </c>
      <c r="G37" s="5">
        <v>2954</v>
      </c>
      <c r="H37" s="5">
        <v>316</v>
      </c>
      <c r="I37" s="5">
        <v>6</v>
      </c>
      <c r="J37" s="5">
        <v>172</v>
      </c>
      <c r="K37" s="5">
        <v>21</v>
      </c>
      <c r="L37" s="5">
        <v>284</v>
      </c>
    </row>
    <row r="38" spans="1:12">
      <c r="A38" s="5">
        <v>37</v>
      </c>
      <c r="B38" s="5">
        <v>2690</v>
      </c>
      <c r="C38" s="5">
        <v>4628</v>
      </c>
      <c r="D38" s="5">
        <v>252</v>
      </c>
      <c r="E38" s="5">
        <v>226</v>
      </c>
      <c r="F38" s="5">
        <v>3052</v>
      </c>
      <c r="G38" s="5">
        <v>1727</v>
      </c>
      <c r="H38" s="5">
        <v>199</v>
      </c>
      <c r="I38" s="5">
        <v>0</v>
      </c>
      <c r="J38" s="5">
        <v>96</v>
      </c>
      <c r="K38" s="5">
        <v>17</v>
      </c>
      <c r="L38" s="5">
        <v>168</v>
      </c>
    </row>
    <row r="39" spans="1:12">
      <c r="A39" s="5">
        <v>38</v>
      </c>
      <c r="B39" s="5">
        <v>19800</v>
      </c>
      <c r="C39" s="5">
        <v>28663</v>
      </c>
      <c r="D39" s="5">
        <v>479</v>
      </c>
      <c r="E39" s="5">
        <v>805</v>
      </c>
      <c r="F39" s="5">
        <v>5187</v>
      </c>
      <c r="G39" s="5">
        <v>2752</v>
      </c>
      <c r="H39" s="5">
        <v>248</v>
      </c>
      <c r="I39" s="5">
        <v>16</v>
      </c>
      <c r="J39" s="5">
        <v>76</v>
      </c>
      <c r="K39" s="5">
        <v>8</v>
      </c>
      <c r="L39" s="5">
        <v>424</v>
      </c>
    </row>
    <row r="40" spans="1:12">
      <c r="A40" s="5">
        <v>39</v>
      </c>
      <c r="B40" s="5">
        <v>17576</v>
      </c>
      <c r="C40" s="5">
        <v>33058</v>
      </c>
      <c r="D40" s="5">
        <v>5352</v>
      </c>
      <c r="E40" s="5">
        <v>6547</v>
      </c>
      <c r="F40" s="5">
        <v>23135</v>
      </c>
      <c r="G40" s="5">
        <v>11792</v>
      </c>
      <c r="H40" s="5">
        <v>4104</v>
      </c>
      <c r="I40" s="5">
        <v>11</v>
      </c>
      <c r="J40" s="5">
        <v>227</v>
      </c>
      <c r="K40" s="5">
        <v>31</v>
      </c>
      <c r="L40" s="5">
        <v>5202</v>
      </c>
    </row>
    <row r="41" spans="1:12">
      <c r="A41" s="5">
        <v>40</v>
      </c>
      <c r="B41" s="5">
        <v>3290</v>
      </c>
      <c r="C41" s="5">
        <v>6085</v>
      </c>
      <c r="D41" s="5">
        <v>306</v>
      </c>
      <c r="E41" s="5">
        <v>402</v>
      </c>
      <c r="F41" s="5">
        <v>4986</v>
      </c>
      <c r="G41" s="5">
        <v>2584</v>
      </c>
      <c r="H41" s="5">
        <v>247</v>
      </c>
      <c r="I41" s="5">
        <v>1</v>
      </c>
      <c r="J41" s="5">
        <v>44</v>
      </c>
      <c r="K41" s="5">
        <v>14</v>
      </c>
      <c r="L41" s="5">
        <v>284</v>
      </c>
    </row>
    <row r="42" spans="1:12">
      <c r="A42" s="5">
        <v>41</v>
      </c>
      <c r="B42" s="5">
        <v>13280</v>
      </c>
      <c r="C42" s="5">
        <v>24198</v>
      </c>
      <c r="D42" s="5">
        <v>2055</v>
      </c>
      <c r="E42" s="5">
        <v>2720</v>
      </c>
      <c r="F42" s="5">
        <v>17627</v>
      </c>
      <c r="G42" s="5">
        <v>9344</v>
      </c>
      <c r="H42" s="5">
        <v>1716</v>
      </c>
      <c r="I42" s="5">
        <v>7</v>
      </c>
      <c r="J42" s="5">
        <v>216</v>
      </c>
      <c r="K42" s="5">
        <v>39</v>
      </c>
      <c r="L42" s="5">
        <v>1912</v>
      </c>
    </row>
    <row r="43" spans="1:12">
      <c r="A43" s="5">
        <v>42</v>
      </c>
      <c r="B43" s="5">
        <v>18480</v>
      </c>
      <c r="C43" s="5">
        <v>28438</v>
      </c>
      <c r="D43" s="5">
        <v>517</v>
      </c>
      <c r="E43" s="5">
        <v>460</v>
      </c>
      <c r="F43" s="5">
        <v>12078</v>
      </c>
      <c r="G43" s="5">
        <v>6752</v>
      </c>
      <c r="H43" s="5">
        <v>319</v>
      </c>
      <c r="I43" s="5">
        <v>6</v>
      </c>
      <c r="J43" s="5">
        <v>187</v>
      </c>
      <c r="K43" s="5">
        <v>18</v>
      </c>
      <c r="L43" s="5">
        <v>366</v>
      </c>
    </row>
    <row r="44" spans="1:12">
      <c r="A44" s="5">
        <v>43</v>
      </c>
      <c r="B44" s="5">
        <v>7268</v>
      </c>
      <c r="C44" s="5">
        <v>13989</v>
      </c>
      <c r="D44" s="5">
        <v>2087</v>
      </c>
      <c r="E44" s="5">
        <v>12074</v>
      </c>
      <c r="F44" s="5">
        <v>13544</v>
      </c>
      <c r="G44" s="5">
        <v>7096</v>
      </c>
      <c r="H44" s="5">
        <v>1975</v>
      </c>
      <c r="I44" s="5">
        <v>7</v>
      </c>
      <c r="J44" s="5">
        <v>26</v>
      </c>
      <c r="K44" s="5">
        <v>3</v>
      </c>
      <c r="L44" s="5">
        <v>2079</v>
      </c>
    </row>
    <row r="45" spans="1:12">
      <c r="A45" s="5">
        <v>44</v>
      </c>
      <c r="B45" s="5">
        <v>2645</v>
      </c>
      <c r="C45" s="5">
        <v>4270</v>
      </c>
      <c r="D45" s="5">
        <v>134</v>
      </c>
      <c r="E45" s="5">
        <v>170</v>
      </c>
      <c r="F45" s="5">
        <v>2330</v>
      </c>
      <c r="G45" s="5">
        <v>1377</v>
      </c>
      <c r="H45" s="5">
        <v>101</v>
      </c>
      <c r="I45" s="5">
        <v>7</v>
      </c>
      <c r="J45" s="5">
        <v>29</v>
      </c>
      <c r="K45" s="5">
        <v>10</v>
      </c>
      <c r="L45" s="5">
        <v>109</v>
      </c>
    </row>
    <row r="46" spans="1:12">
      <c r="A46" s="5">
        <v>45</v>
      </c>
      <c r="B46" s="5">
        <v>4284</v>
      </c>
      <c r="C46" s="5">
        <v>8387</v>
      </c>
      <c r="D46" s="5">
        <v>355</v>
      </c>
      <c r="E46" s="5">
        <v>513</v>
      </c>
      <c r="F46" s="5">
        <v>7283</v>
      </c>
      <c r="G46" s="5">
        <v>3634</v>
      </c>
      <c r="H46" s="5">
        <v>291</v>
      </c>
      <c r="I46" s="5">
        <v>0</v>
      </c>
      <c r="J46" s="5">
        <v>47</v>
      </c>
      <c r="K46" s="5">
        <v>11</v>
      </c>
      <c r="L46" s="5">
        <v>316</v>
      </c>
    </row>
    <row r="47" spans="1:12">
      <c r="A47" s="5">
        <v>46</v>
      </c>
      <c r="B47" s="5">
        <v>7968</v>
      </c>
      <c r="C47" s="5">
        <v>13023</v>
      </c>
      <c r="D47" s="5">
        <v>206</v>
      </c>
      <c r="E47" s="5">
        <v>223</v>
      </c>
      <c r="F47" s="5">
        <v>6734</v>
      </c>
      <c r="G47" s="5">
        <v>3492</v>
      </c>
      <c r="H47" s="5">
        <v>138</v>
      </c>
      <c r="I47" s="5">
        <v>4</v>
      </c>
      <c r="J47" s="5">
        <v>57</v>
      </c>
      <c r="K47" s="5">
        <v>10</v>
      </c>
      <c r="L47" s="5">
        <v>158</v>
      </c>
    </row>
    <row r="48" spans="1:12">
      <c r="A48" s="5">
        <v>47</v>
      </c>
      <c r="B48" s="5">
        <v>16576</v>
      </c>
      <c r="C48" s="5">
        <v>30612</v>
      </c>
      <c r="D48" s="5">
        <v>3572</v>
      </c>
      <c r="E48" s="5">
        <v>4802</v>
      </c>
      <c r="F48" s="5">
        <v>24363</v>
      </c>
      <c r="G48" s="5">
        <v>12888</v>
      </c>
      <c r="H48" s="5">
        <v>3014</v>
      </c>
      <c r="I48" s="5">
        <v>4</v>
      </c>
      <c r="J48" s="5">
        <v>174</v>
      </c>
      <c r="K48" s="5">
        <v>36</v>
      </c>
      <c r="L48" s="5">
        <v>3464</v>
      </c>
    </row>
    <row r="49" spans="1:12">
      <c r="A49" s="5">
        <v>48</v>
      </c>
      <c r="B49" s="5">
        <v>1925</v>
      </c>
      <c r="C49" s="5">
        <v>3481</v>
      </c>
      <c r="D49" s="5">
        <v>97</v>
      </c>
      <c r="E49" s="5">
        <v>126</v>
      </c>
      <c r="F49" s="5">
        <v>2307</v>
      </c>
      <c r="G49" s="5">
        <v>1180</v>
      </c>
      <c r="H49" s="5">
        <v>77</v>
      </c>
      <c r="I49" s="5">
        <v>6</v>
      </c>
      <c r="J49" s="5">
        <v>18</v>
      </c>
      <c r="K49" s="5">
        <v>8</v>
      </c>
      <c r="L49" s="5">
        <v>83</v>
      </c>
    </row>
    <row r="50" spans="1:12">
      <c r="A50" s="5">
        <v>49</v>
      </c>
      <c r="B50" s="5">
        <v>3786</v>
      </c>
      <c r="C50" s="5">
        <v>7329</v>
      </c>
      <c r="D50" s="5">
        <v>338</v>
      </c>
      <c r="E50" s="5">
        <v>450</v>
      </c>
      <c r="F50" s="5">
        <v>6336</v>
      </c>
      <c r="G50" s="5">
        <v>3216</v>
      </c>
      <c r="H50" s="5">
        <v>280</v>
      </c>
      <c r="I50" s="5">
        <v>0</v>
      </c>
      <c r="J50" s="5">
        <v>77</v>
      </c>
      <c r="K50" s="5">
        <v>15</v>
      </c>
      <c r="L50" s="5">
        <v>283</v>
      </c>
    </row>
    <row r="51" spans="1:12">
      <c r="A51" s="5">
        <v>50</v>
      </c>
      <c r="B51" s="5">
        <v>1536</v>
      </c>
      <c r="C51" s="5">
        <v>3094</v>
      </c>
      <c r="D51" s="5">
        <v>84</v>
      </c>
      <c r="E51" s="5">
        <v>99</v>
      </c>
      <c r="F51" s="5">
        <v>2903</v>
      </c>
      <c r="G51" s="5">
        <v>1407</v>
      </c>
      <c r="H51" s="5">
        <v>76</v>
      </c>
      <c r="I51" s="5">
        <v>1</v>
      </c>
      <c r="J51" s="5">
        <v>12</v>
      </c>
      <c r="K51" s="5">
        <v>1</v>
      </c>
      <c r="L51" s="5">
        <v>76</v>
      </c>
    </row>
    <row r="52" spans="1:12">
      <c r="A52" s="5">
        <v>51</v>
      </c>
      <c r="B52" s="5">
        <v>1728</v>
      </c>
      <c r="C52" s="5">
        <v>3155</v>
      </c>
      <c r="D52" s="5">
        <v>108</v>
      </c>
      <c r="E52" s="5">
        <v>95</v>
      </c>
      <c r="F52" s="5">
        <v>2313</v>
      </c>
      <c r="G52" s="5">
        <v>1232</v>
      </c>
      <c r="H52" s="5">
        <v>77</v>
      </c>
      <c r="I52" s="5">
        <v>1</v>
      </c>
      <c r="J52" s="5">
        <v>48</v>
      </c>
      <c r="K52" s="5">
        <v>9</v>
      </c>
      <c r="L52" s="5">
        <v>65</v>
      </c>
    </row>
    <row r="53" spans="1:12">
      <c r="A53" s="5">
        <v>52</v>
      </c>
      <c r="B53" s="5">
        <v>25248</v>
      </c>
      <c r="C53" s="5">
        <v>40125</v>
      </c>
      <c r="D53" s="5">
        <v>726</v>
      </c>
      <c r="E53" s="5">
        <v>863</v>
      </c>
      <c r="F53" s="5">
        <v>16132</v>
      </c>
      <c r="G53" s="5">
        <v>8608</v>
      </c>
      <c r="H53" s="5">
        <v>451</v>
      </c>
      <c r="I53" s="5">
        <v>24</v>
      </c>
      <c r="J53" s="5">
        <v>285</v>
      </c>
      <c r="K53" s="5">
        <v>28</v>
      </c>
      <c r="L53" s="5">
        <v>467</v>
      </c>
    </row>
    <row r="54" spans="1:12">
      <c r="A54" s="5">
        <v>53</v>
      </c>
      <c r="B54" s="5">
        <v>4894</v>
      </c>
      <c r="C54" s="5">
        <v>8899</v>
      </c>
      <c r="D54" s="5">
        <v>355</v>
      </c>
      <c r="E54" s="5">
        <v>264</v>
      </c>
      <c r="F54" s="5">
        <v>4914</v>
      </c>
      <c r="G54" s="5">
        <v>2712</v>
      </c>
      <c r="H54" s="5">
        <v>246</v>
      </c>
      <c r="I54" s="5">
        <v>9</v>
      </c>
      <c r="J54" s="5">
        <v>202</v>
      </c>
      <c r="K54" s="5">
        <v>31</v>
      </c>
      <c r="L54" s="5">
        <v>181</v>
      </c>
    </row>
    <row r="55" spans="1:12">
      <c r="A55" s="5">
        <v>54</v>
      </c>
      <c r="B55" s="5">
        <v>2935</v>
      </c>
      <c r="C55" s="5">
        <v>5439</v>
      </c>
      <c r="D55" s="5">
        <v>237</v>
      </c>
      <c r="E55" s="5">
        <v>401</v>
      </c>
      <c r="F55" s="5">
        <v>3901</v>
      </c>
      <c r="G55" s="5">
        <v>2044</v>
      </c>
      <c r="H55" s="5">
        <v>201</v>
      </c>
      <c r="I55" s="5">
        <v>4</v>
      </c>
      <c r="J55" s="5">
        <v>64</v>
      </c>
      <c r="K55" s="5">
        <v>19</v>
      </c>
      <c r="L55" s="5">
        <v>182</v>
      </c>
    </row>
    <row r="56" spans="1:12">
      <c r="A56" s="5">
        <v>55</v>
      </c>
      <c r="B56" s="5">
        <v>2425</v>
      </c>
      <c r="C56" s="5">
        <v>4462</v>
      </c>
      <c r="D56" s="5">
        <v>260</v>
      </c>
      <c r="E56" s="5">
        <v>433</v>
      </c>
      <c r="F56" s="5">
        <v>3017</v>
      </c>
      <c r="G56" s="5">
        <v>1510</v>
      </c>
      <c r="H56" s="5">
        <v>175</v>
      </c>
      <c r="I56" s="5">
        <v>4</v>
      </c>
      <c r="J56" s="5">
        <v>66</v>
      </c>
      <c r="K56" s="5">
        <v>13</v>
      </c>
      <c r="L56" s="5">
        <v>213</v>
      </c>
    </row>
    <row r="57" spans="1:12">
      <c r="A57" s="5">
        <v>56</v>
      </c>
      <c r="B57" s="5">
        <v>16416</v>
      </c>
      <c r="C57" s="5">
        <v>31950</v>
      </c>
      <c r="D57" s="5">
        <v>459</v>
      </c>
      <c r="E57" s="5">
        <v>539</v>
      </c>
      <c r="F57" s="5">
        <v>21436</v>
      </c>
      <c r="G57" s="5">
        <v>9568</v>
      </c>
      <c r="H57" s="5">
        <v>363</v>
      </c>
      <c r="I57" s="5">
        <v>2</v>
      </c>
      <c r="J57" s="5">
        <v>65</v>
      </c>
      <c r="K57" s="5">
        <v>14</v>
      </c>
      <c r="L57" s="5">
        <v>411</v>
      </c>
    </row>
    <row r="58" spans="1:12">
      <c r="A58" s="5">
        <v>57</v>
      </c>
      <c r="B58" s="5">
        <v>5812</v>
      </c>
      <c r="C58" s="5">
        <v>10465</v>
      </c>
      <c r="D58" s="5">
        <v>343</v>
      </c>
      <c r="E58" s="5">
        <v>301</v>
      </c>
      <c r="F58" s="5">
        <v>4976</v>
      </c>
      <c r="G58" s="5">
        <v>2764</v>
      </c>
      <c r="H58" s="5">
        <v>240</v>
      </c>
      <c r="I58" s="5">
        <v>2</v>
      </c>
      <c r="J58" s="5">
        <v>164</v>
      </c>
      <c r="K58" s="5">
        <v>54</v>
      </c>
      <c r="L58" s="5">
        <v>204</v>
      </c>
    </row>
    <row r="59" spans="1:12">
      <c r="A59" s="5">
        <v>58</v>
      </c>
      <c r="B59" s="5">
        <v>2545</v>
      </c>
      <c r="C59" s="5">
        <v>4846</v>
      </c>
      <c r="D59" s="5">
        <v>165</v>
      </c>
      <c r="E59" s="5">
        <v>167</v>
      </c>
      <c r="F59" s="5">
        <v>3675</v>
      </c>
      <c r="G59" s="5">
        <v>1901</v>
      </c>
      <c r="H59" s="5">
        <v>134</v>
      </c>
      <c r="I59" s="5">
        <v>0</v>
      </c>
      <c r="J59" s="5">
        <v>40</v>
      </c>
      <c r="K59" s="5">
        <v>13</v>
      </c>
      <c r="L59" s="5">
        <v>131</v>
      </c>
    </row>
    <row r="60" spans="1:12">
      <c r="A60" s="5">
        <v>59</v>
      </c>
      <c r="B60" s="5">
        <v>2257</v>
      </c>
      <c r="C60" s="5">
        <v>4372</v>
      </c>
      <c r="D60" s="5">
        <v>230</v>
      </c>
      <c r="E60" s="5">
        <v>327</v>
      </c>
      <c r="F60" s="5">
        <v>3188</v>
      </c>
      <c r="G60" s="5">
        <v>1557</v>
      </c>
      <c r="H60" s="5">
        <v>168</v>
      </c>
      <c r="I60" s="5">
        <v>3</v>
      </c>
      <c r="J60" s="5">
        <v>76</v>
      </c>
      <c r="K60" s="5">
        <v>11</v>
      </c>
      <c r="L60" s="5">
        <v>173</v>
      </c>
    </row>
    <row r="61" spans="1:12">
      <c r="A61" s="5">
        <v>60</v>
      </c>
      <c r="B61" s="5">
        <v>27072</v>
      </c>
      <c r="C61" s="5">
        <v>84885</v>
      </c>
      <c r="D61" s="5">
        <v>421</v>
      </c>
      <c r="E61" s="5">
        <v>487</v>
      </c>
      <c r="F61" s="5">
        <v>35637</v>
      </c>
      <c r="G61" s="5">
        <v>9712</v>
      </c>
      <c r="H61" s="5">
        <v>263</v>
      </c>
      <c r="I61" s="5">
        <v>4</v>
      </c>
      <c r="J61" s="5">
        <v>139</v>
      </c>
      <c r="K61" s="5">
        <v>17</v>
      </c>
      <c r="L61" s="5">
        <v>304</v>
      </c>
    </row>
    <row r="62" spans="1:12">
      <c r="A62" s="5">
        <v>61</v>
      </c>
      <c r="B62" s="5">
        <v>10940</v>
      </c>
      <c r="C62" s="5">
        <v>27951</v>
      </c>
      <c r="D62" s="5">
        <v>417</v>
      </c>
      <c r="E62" s="5">
        <v>591</v>
      </c>
      <c r="F62" s="5">
        <v>15066</v>
      </c>
      <c r="G62" s="5">
        <v>5100</v>
      </c>
      <c r="H62" s="5">
        <v>319</v>
      </c>
      <c r="I62" s="5">
        <v>8</v>
      </c>
      <c r="J62" s="5">
        <v>101</v>
      </c>
      <c r="K62" s="5">
        <v>14</v>
      </c>
      <c r="L62" s="5">
        <v>335</v>
      </c>
    </row>
    <row r="63" spans="1:12">
      <c r="A63" s="5">
        <v>62</v>
      </c>
      <c r="B63" s="5">
        <v>50912</v>
      </c>
      <c r="C63" s="5">
        <v>164528</v>
      </c>
      <c r="D63" s="5">
        <v>630</v>
      </c>
      <c r="E63" s="5">
        <v>952</v>
      </c>
      <c r="F63" s="5">
        <v>54653</v>
      </c>
      <c r="G63" s="5">
        <v>12704</v>
      </c>
      <c r="H63" s="5">
        <v>346</v>
      </c>
      <c r="I63" s="5">
        <v>8</v>
      </c>
      <c r="J63" s="5">
        <v>144</v>
      </c>
      <c r="K63" s="5">
        <v>10</v>
      </c>
      <c r="L63" s="5">
        <v>513</v>
      </c>
    </row>
    <row r="64" spans="1:12">
      <c r="A64" s="5">
        <v>63</v>
      </c>
      <c r="B64" s="5">
        <v>28752</v>
      </c>
      <c r="C64" s="5">
        <v>47358</v>
      </c>
      <c r="D64" s="5">
        <v>802</v>
      </c>
      <c r="E64" s="5">
        <v>1268</v>
      </c>
      <c r="F64" s="5">
        <v>14091</v>
      </c>
      <c r="G64" s="5">
        <v>7456</v>
      </c>
      <c r="H64" s="5">
        <v>408</v>
      </c>
      <c r="I64" s="5">
        <v>10</v>
      </c>
      <c r="J64" s="5">
        <v>179</v>
      </c>
      <c r="K64" s="5">
        <v>13</v>
      </c>
      <c r="L64" s="5">
        <v>654</v>
      </c>
    </row>
    <row r="65" spans="1:12">
      <c r="A65" s="5">
        <v>64</v>
      </c>
      <c r="B65" s="5">
        <v>27216</v>
      </c>
      <c r="C65" s="5">
        <v>81908</v>
      </c>
      <c r="D65" s="5">
        <v>541</v>
      </c>
      <c r="E65" s="5">
        <v>540</v>
      </c>
      <c r="F65" s="5">
        <v>26869</v>
      </c>
      <c r="G65" s="5">
        <v>7760</v>
      </c>
      <c r="H65" s="5">
        <v>315</v>
      </c>
      <c r="I65" s="5">
        <v>4</v>
      </c>
      <c r="J65" s="5">
        <v>219</v>
      </c>
      <c r="K65" s="5">
        <v>22</v>
      </c>
      <c r="L65" s="5">
        <v>335</v>
      </c>
    </row>
    <row r="66" spans="1:12">
      <c r="A66" s="5">
        <v>65</v>
      </c>
      <c r="B66" s="5">
        <v>2352</v>
      </c>
      <c r="C66" s="5">
        <v>5234</v>
      </c>
      <c r="D66" s="5">
        <v>232</v>
      </c>
      <c r="E66" s="5">
        <v>258</v>
      </c>
      <c r="F66" s="5">
        <v>4101</v>
      </c>
      <c r="G66" s="5">
        <v>1761</v>
      </c>
      <c r="H66" s="5">
        <v>181</v>
      </c>
      <c r="I66" s="5">
        <v>2</v>
      </c>
      <c r="J66" s="5">
        <v>60</v>
      </c>
      <c r="K66" s="5">
        <v>7</v>
      </c>
      <c r="L66" s="5">
        <v>182</v>
      </c>
    </row>
    <row r="67" spans="1:12">
      <c r="A67" s="5">
        <v>66</v>
      </c>
      <c r="B67" s="5">
        <v>3416</v>
      </c>
      <c r="C67" s="5">
        <v>6167</v>
      </c>
      <c r="D67" s="5">
        <v>356</v>
      </c>
      <c r="E67" s="5">
        <v>641</v>
      </c>
      <c r="F67" s="5">
        <v>4530</v>
      </c>
      <c r="G67" s="5">
        <v>2388</v>
      </c>
      <c r="H67" s="5">
        <v>280</v>
      </c>
      <c r="I67" s="5">
        <v>19</v>
      </c>
      <c r="J67" s="5">
        <v>77</v>
      </c>
      <c r="K67" s="5">
        <v>23</v>
      </c>
      <c r="L67" s="5">
        <v>298</v>
      </c>
    </row>
    <row r="68" spans="1:12">
      <c r="A68" s="5">
        <v>67</v>
      </c>
      <c r="B68" s="5">
        <v>2149</v>
      </c>
      <c r="C68" s="5">
        <v>4120</v>
      </c>
      <c r="D68" s="5">
        <v>197</v>
      </c>
      <c r="E68" s="5">
        <v>219</v>
      </c>
      <c r="F68" s="5">
        <v>3302</v>
      </c>
      <c r="G68" s="5">
        <v>1640</v>
      </c>
      <c r="H68" s="5">
        <v>161</v>
      </c>
      <c r="I68" s="5">
        <v>0</v>
      </c>
      <c r="J68" s="5">
        <v>48</v>
      </c>
      <c r="K68" s="5">
        <v>7</v>
      </c>
      <c r="L68" s="5">
        <v>156</v>
      </c>
    </row>
    <row r="69" spans="1:12">
      <c r="A69" s="5">
        <v>68</v>
      </c>
      <c r="B69" s="5">
        <v>53456</v>
      </c>
      <c r="C69" s="5">
        <v>93790</v>
      </c>
      <c r="D69" s="5">
        <v>1576</v>
      </c>
      <c r="E69" s="5">
        <v>1469</v>
      </c>
      <c r="F69" s="5">
        <v>32646</v>
      </c>
      <c r="G69" s="5">
        <v>14912</v>
      </c>
      <c r="H69" s="5">
        <v>884</v>
      </c>
      <c r="I69" s="5">
        <v>20</v>
      </c>
      <c r="J69" s="5">
        <v>697</v>
      </c>
      <c r="K69" s="5">
        <v>70</v>
      </c>
      <c r="L69" s="5">
        <v>995</v>
      </c>
    </row>
    <row r="70" spans="1:12">
      <c r="A70" s="5">
        <v>69</v>
      </c>
      <c r="B70" s="5">
        <v>2168</v>
      </c>
      <c r="C70" s="5">
        <v>3891</v>
      </c>
      <c r="D70" s="5">
        <v>211</v>
      </c>
      <c r="E70" s="5">
        <v>202</v>
      </c>
      <c r="F70" s="5">
        <v>2873</v>
      </c>
      <c r="G70" s="5">
        <v>1539</v>
      </c>
      <c r="H70" s="5">
        <v>171</v>
      </c>
      <c r="I70" s="5">
        <v>0</v>
      </c>
      <c r="J70" s="5">
        <v>53</v>
      </c>
      <c r="K70" s="5">
        <v>17</v>
      </c>
      <c r="L70" s="5">
        <v>168</v>
      </c>
    </row>
    <row r="71" spans="1:12">
      <c r="A71" s="5">
        <v>70</v>
      </c>
      <c r="B71" s="5">
        <v>3102</v>
      </c>
      <c r="C71" s="5">
        <v>5939</v>
      </c>
      <c r="D71" s="5">
        <v>360</v>
      </c>
      <c r="E71" s="5">
        <v>512</v>
      </c>
      <c r="F71" s="5">
        <v>3537</v>
      </c>
      <c r="G71" s="5">
        <v>1780</v>
      </c>
      <c r="H71" s="5">
        <v>275</v>
      </c>
      <c r="I71" s="5">
        <v>7</v>
      </c>
      <c r="J71" s="5">
        <v>84</v>
      </c>
      <c r="K71" s="5">
        <v>28</v>
      </c>
      <c r="L71" s="5">
        <v>288</v>
      </c>
    </row>
    <row r="72" spans="1:12">
      <c r="A72" s="5">
        <v>71</v>
      </c>
      <c r="B72" s="5">
        <v>39344</v>
      </c>
      <c r="C72" s="5">
        <v>103050</v>
      </c>
      <c r="D72" s="5">
        <v>588</v>
      </c>
      <c r="E72" s="5">
        <v>695</v>
      </c>
      <c r="F72" s="5">
        <v>39304</v>
      </c>
      <c r="G72" s="5">
        <v>11392</v>
      </c>
      <c r="H72" s="5">
        <v>336</v>
      </c>
      <c r="I72" s="5">
        <v>7</v>
      </c>
      <c r="J72" s="5">
        <v>146</v>
      </c>
      <c r="K72" s="5">
        <v>9</v>
      </c>
      <c r="L72" s="5">
        <v>460</v>
      </c>
    </row>
    <row r="73" spans="1:12">
      <c r="A73" s="5">
        <v>72</v>
      </c>
      <c r="B73" s="5">
        <v>100768</v>
      </c>
      <c r="C73" s="5">
        <v>220447</v>
      </c>
      <c r="D73" s="5">
        <v>2101</v>
      </c>
      <c r="E73" s="5">
        <v>2331</v>
      </c>
      <c r="F73" s="5">
        <v>59658</v>
      </c>
      <c r="G73" s="5">
        <v>18880</v>
      </c>
      <c r="H73" s="5">
        <v>885</v>
      </c>
      <c r="I73" s="5">
        <v>17</v>
      </c>
      <c r="J73" s="5">
        <v>449</v>
      </c>
      <c r="K73" s="5">
        <v>84</v>
      </c>
      <c r="L73" s="5">
        <v>1735</v>
      </c>
    </row>
    <row r="74" spans="1:12">
      <c r="A74" s="5">
        <v>73</v>
      </c>
      <c r="B74" s="5">
        <v>9056</v>
      </c>
      <c r="C74" s="5">
        <v>16362</v>
      </c>
      <c r="D74" s="5">
        <v>1006</v>
      </c>
      <c r="E74" s="5">
        <v>1153</v>
      </c>
      <c r="F74" s="5">
        <v>9562</v>
      </c>
      <c r="G74" s="5">
        <v>5180</v>
      </c>
      <c r="H74" s="5">
        <v>740</v>
      </c>
      <c r="I74" s="5">
        <v>3</v>
      </c>
      <c r="J74" s="5">
        <v>226</v>
      </c>
      <c r="K74" s="5">
        <v>44</v>
      </c>
      <c r="L74" s="5">
        <v>847</v>
      </c>
    </row>
    <row r="75" spans="1:12">
      <c r="A75" s="5">
        <v>74</v>
      </c>
      <c r="B75" s="5">
        <v>11444</v>
      </c>
      <c r="C75" s="5">
        <v>46054</v>
      </c>
      <c r="D75" s="5">
        <v>555</v>
      </c>
      <c r="E75" s="5">
        <v>717</v>
      </c>
      <c r="F75" s="5">
        <v>13737</v>
      </c>
      <c r="G75" s="5">
        <v>4320</v>
      </c>
      <c r="H75" s="5">
        <v>438</v>
      </c>
      <c r="I75" s="5">
        <v>14</v>
      </c>
      <c r="J75" s="5">
        <v>172</v>
      </c>
      <c r="K75" s="5">
        <v>47</v>
      </c>
      <c r="L75" s="5">
        <v>418</v>
      </c>
    </row>
    <row r="76" spans="1:12">
      <c r="A76" s="5">
        <v>75</v>
      </c>
      <c r="B76" s="5">
        <v>13544</v>
      </c>
      <c r="C76" s="5">
        <v>30235</v>
      </c>
      <c r="D76" s="5">
        <v>517</v>
      </c>
      <c r="E76" s="5">
        <v>667</v>
      </c>
      <c r="F76" s="5">
        <v>26622</v>
      </c>
      <c r="G76" s="5">
        <v>11760</v>
      </c>
      <c r="H76" s="5">
        <v>447</v>
      </c>
      <c r="I76" s="5">
        <v>2</v>
      </c>
      <c r="J76" s="5">
        <v>99</v>
      </c>
      <c r="K76" s="5">
        <v>13</v>
      </c>
      <c r="L76" s="5">
        <v>458</v>
      </c>
    </row>
    <row r="77" spans="1:12">
      <c r="A77" s="5">
        <v>76</v>
      </c>
      <c r="B77" s="5">
        <v>37376</v>
      </c>
      <c r="C77" s="5">
        <v>68610</v>
      </c>
      <c r="D77" s="5">
        <v>1150</v>
      </c>
      <c r="E77" s="5">
        <v>1341</v>
      </c>
      <c r="F77" s="5">
        <v>22100</v>
      </c>
      <c r="G77" s="5">
        <v>10880</v>
      </c>
      <c r="H77" s="5">
        <v>724</v>
      </c>
      <c r="I77" s="5">
        <v>20</v>
      </c>
      <c r="J77" s="5">
        <v>411</v>
      </c>
      <c r="K77" s="5">
        <v>74</v>
      </c>
      <c r="L77" s="5">
        <v>808</v>
      </c>
    </row>
    <row r="78" spans="1:12">
      <c r="A78" s="5">
        <v>77</v>
      </c>
      <c r="B78" s="5">
        <v>1228</v>
      </c>
      <c r="C78" s="5">
        <v>2392</v>
      </c>
      <c r="D78" s="5">
        <v>17</v>
      </c>
      <c r="E78" s="5">
        <v>19</v>
      </c>
      <c r="F78" s="5">
        <v>2392</v>
      </c>
      <c r="G78" s="5">
        <v>1228</v>
      </c>
      <c r="H78" s="5">
        <v>17</v>
      </c>
      <c r="I78" s="5">
        <v>0</v>
      </c>
      <c r="J78" s="5">
        <v>0</v>
      </c>
      <c r="K78" s="5">
        <v>0</v>
      </c>
      <c r="L78" s="5">
        <v>17</v>
      </c>
    </row>
    <row r="79" spans="1:12">
      <c r="A79" s="5">
        <v>78</v>
      </c>
      <c r="B79" s="5">
        <v>22984</v>
      </c>
      <c r="C79" s="5">
        <v>59040</v>
      </c>
      <c r="D79" s="5">
        <v>438</v>
      </c>
      <c r="E79" s="5">
        <v>542</v>
      </c>
      <c r="F79" s="5">
        <v>12716</v>
      </c>
      <c r="G79" s="5">
        <v>4968</v>
      </c>
      <c r="H79" s="5">
        <v>262</v>
      </c>
      <c r="I79" s="5">
        <v>4</v>
      </c>
      <c r="J79" s="5">
        <v>85</v>
      </c>
      <c r="K79" s="5">
        <v>8</v>
      </c>
      <c r="L79" s="5">
        <v>374</v>
      </c>
    </row>
    <row r="80" spans="1:12">
      <c r="A80" s="5">
        <v>79</v>
      </c>
      <c r="B80" s="5">
        <v>1445</v>
      </c>
      <c r="C80" s="5">
        <v>2774</v>
      </c>
      <c r="D80" s="5">
        <v>217</v>
      </c>
      <c r="E80" s="5">
        <v>211</v>
      </c>
      <c r="F80" s="5">
        <v>1924</v>
      </c>
      <c r="G80" s="5">
        <v>1005</v>
      </c>
      <c r="H80" s="5">
        <v>154</v>
      </c>
      <c r="I80" s="5">
        <v>0</v>
      </c>
      <c r="J80" s="5">
        <v>56</v>
      </c>
      <c r="K80" s="5">
        <v>8</v>
      </c>
      <c r="L80" s="5">
        <v>167</v>
      </c>
    </row>
    <row r="81" spans="1:12">
      <c r="A81" s="5">
        <v>80</v>
      </c>
      <c r="B81" s="5">
        <v>3754</v>
      </c>
      <c r="C81" s="5">
        <v>8533</v>
      </c>
      <c r="D81" s="5">
        <v>658</v>
      </c>
      <c r="E81" s="5">
        <v>2085</v>
      </c>
      <c r="F81" s="5">
        <v>6838</v>
      </c>
      <c r="G81" s="5">
        <v>3224</v>
      </c>
      <c r="H81" s="5">
        <v>598</v>
      </c>
      <c r="I81" s="5">
        <v>2</v>
      </c>
      <c r="J81" s="5">
        <v>29</v>
      </c>
      <c r="K81" s="5">
        <v>7</v>
      </c>
      <c r="L81" s="5">
        <v>640</v>
      </c>
    </row>
    <row r="82" spans="1:12">
      <c r="A82" s="5">
        <v>81</v>
      </c>
      <c r="B82" s="5">
        <v>8728</v>
      </c>
      <c r="C82" s="5">
        <v>17827</v>
      </c>
      <c r="D82" s="5">
        <v>2295</v>
      </c>
      <c r="E82" s="5">
        <v>2828</v>
      </c>
      <c r="F82" s="5">
        <v>15418</v>
      </c>
      <c r="G82" s="5">
        <v>7344</v>
      </c>
      <c r="H82" s="5">
        <v>2099</v>
      </c>
      <c r="I82" s="5">
        <v>2</v>
      </c>
      <c r="J82" s="5">
        <v>86</v>
      </c>
      <c r="K82" s="5">
        <v>13</v>
      </c>
      <c r="L82" s="5">
        <v>2235</v>
      </c>
    </row>
    <row r="83" spans="1:12">
      <c r="A83" s="5">
        <v>82</v>
      </c>
      <c r="B83" s="5">
        <v>5990</v>
      </c>
      <c r="C83" s="5">
        <v>11123</v>
      </c>
      <c r="D83" s="5">
        <v>657</v>
      </c>
      <c r="E83" s="5">
        <v>512</v>
      </c>
      <c r="F83" s="5">
        <v>5057</v>
      </c>
      <c r="G83" s="5">
        <v>2628</v>
      </c>
      <c r="H83" s="5">
        <v>428</v>
      </c>
      <c r="I83" s="5">
        <v>18</v>
      </c>
      <c r="J83" s="5">
        <v>370</v>
      </c>
      <c r="K83" s="5">
        <v>53</v>
      </c>
      <c r="L83" s="5">
        <v>361</v>
      </c>
    </row>
    <row r="84" spans="1:12">
      <c r="A84" s="5">
        <v>83</v>
      </c>
      <c r="B84" s="5">
        <v>4582</v>
      </c>
      <c r="C84" s="5">
        <v>9193</v>
      </c>
      <c r="D84" s="5">
        <v>454</v>
      </c>
      <c r="E84" s="5">
        <v>431</v>
      </c>
      <c r="F84" s="5">
        <v>3691</v>
      </c>
      <c r="G84" s="5">
        <v>1722</v>
      </c>
      <c r="H84" s="5">
        <v>305</v>
      </c>
      <c r="I84" s="5">
        <v>5</v>
      </c>
      <c r="J84" s="5">
        <v>190</v>
      </c>
      <c r="K84" s="5">
        <v>57</v>
      </c>
      <c r="L84" s="5">
        <v>306</v>
      </c>
    </row>
    <row r="85" spans="1:12">
      <c r="A85" s="5">
        <v>84</v>
      </c>
      <c r="B85" s="5">
        <v>2938</v>
      </c>
      <c r="C85" s="5">
        <v>5799</v>
      </c>
      <c r="D85" s="5">
        <v>321</v>
      </c>
      <c r="E85" s="5">
        <v>379</v>
      </c>
      <c r="F85" s="5">
        <v>3668</v>
      </c>
      <c r="G85" s="5">
        <v>1848</v>
      </c>
      <c r="H85" s="5">
        <v>236</v>
      </c>
      <c r="I85" s="5">
        <v>2</v>
      </c>
      <c r="J85" s="5">
        <v>101</v>
      </c>
      <c r="K85" s="5">
        <v>19</v>
      </c>
      <c r="L85" s="5">
        <v>243</v>
      </c>
    </row>
    <row r="86" spans="1:12">
      <c r="A86" s="5">
        <v>85</v>
      </c>
      <c r="B86" s="5">
        <v>6692</v>
      </c>
      <c r="C86" s="5">
        <v>13092</v>
      </c>
      <c r="D86" s="5">
        <v>199</v>
      </c>
      <c r="E86" s="5">
        <v>141</v>
      </c>
      <c r="F86" s="5">
        <v>7549</v>
      </c>
      <c r="G86" s="5">
        <v>3336</v>
      </c>
      <c r="H86" s="5">
        <v>156</v>
      </c>
      <c r="I86" s="5">
        <v>2</v>
      </c>
      <c r="J86" s="5">
        <v>99</v>
      </c>
      <c r="K86" s="5">
        <v>16</v>
      </c>
      <c r="L86" s="5">
        <v>108</v>
      </c>
    </row>
    <row r="87" spans="1:12">
      <c r="A87" s="5">
        <v>86</v>
      </c>
      <c r="B87" s="5">
        <v>2566</v>
      </c>
      <c r="C87" s="5">
        <v>5244</v>
      </c>
      <c r="D87" s="5">
        <v>384</v>
      </c>
      <c r="E87" s="5">
        <v>469</v>
      </c>
      <c r="F87" s="5">
        <v>3834</v>
      </c>
      <c r="G87" s="5">
        <v>1806</v>
      </c>
      <c r="H87" s="5">
        <v>266</v>
      </c>
      <c r="I87" s="5">
        <v>10</v>
      </c>
      <c r="J87" s="5">
        <v>140</v>
      </c>
      <c r="K87" s="5">
        <v>8</v>
      </c>
      <c r="L87" s="5">
        <v>280</v>
      </c>
    </row>
    <row r="88" spans="1:12">
      <c r="A88" s="5">
        <v>87</v>
      </c>
      <c r="B88" s="5">
        <v>21176</v>
      </c>
      <c r="C88" s="5">
        <v>54779</v>
      </c>
      <c r="D88" s="5">
        <v>330</v>
      </c>
      <c r="E88" s="5">
        <v>329</v>
      </c>
      <c r="F88" s="5">
        <v>13858</v>
      </c>
      <c r="G88" s="5">
        <v>5248</v>
      </c>
      <c r="H88" s="5">
        <v>185</v>
      </c>
      <c r="I88" s="5">
        <v>2</v>
      </c>
      <c r="J88" s="5">
        <v>130</v>
      </c>
      <c r="K88" s="5">
        <v>31</v>
      </c>
      <c r="L88" s="5">
        <v>228</v>
      </c>
    </row>
    <row r="89" spans="1:12">
      <c r="A89" s="5">
        <v>88</v>
      </c>
      <c r="B89" s="5">
        <v>4012</v>
      </c>
      <c r="C89" s="5">
        <v>7955</v>
      </c>
      <c r="D89" s="5">
        <v>550</v>
      </c>
      <c r="E89" s="5">
        <v>477</v>
      </c>
      <c r="F89" s="5">
        <v>4625</v>
      </c>
      <c r="G89" s="5">
        <v>2218</v>
      </c>
      <c r="H89" s="5">
        <v>403</v>
      </c>
      <c r="I89" s="5">
        <v>3</v>
      </c>
      <c r="J89" s="5">
        <v>270</v>
      </c>
      <c r="K89" s="5">
        <v>38</v>
      </c>
      <c r="L89" s="5">
        <v>319</v>
      </c>
    </row>
    <row r="90" spans="1:12">
      <c r="A90" s="5">
        <v>89</v>
      </c>
      <c r="B90" s="5">
        <v>1531</v>
      </c>
      <c r="C90" s="5">
        <v>2838</v>
      </c>
      <c r="D90" s="5">
        <v>212</v>
      </c>
      <c r="E90" s="5">
        <v>1359</v>
      </c>
      <c r="F90" s="5">
        <v>1210</v>
      </c>
      <c r="G90" s="5">
        <v>690</v>
      </c>
      <c r="H90" s="5">
        <v>143</v>
      </c>
      <c r="I90" s="5">
        <v>3</v>
      </c>
      <c r="J90" s="5">
        <v>30</v>
      </c>
      <c r="K90" s="5">
        <v>6</v>
      </c>
      <c r="L90" s="5">
        <v>189</v>
      </c>
    </row>
    <row r="91" spans="1:12">
      <c r="A91" s="5">
        <v>90</v>
      </c>
      <c r="B91" s="5">
        <v>2938</v>
      </c>
      <c r="C91" s="5">
        <v>6056</v>
      </c>
      <c r="D91" s="5">
        <v>374</v>
      </c>
      <c r="E91" s="5">
        <v>483</v>
      </c>
      <c r="F91" s="5">
        <v>4509</v>
      </c>
      <c r="G91" s="5">
        <v>2078</v>
      </c>
      <c r="H91" s="5">
        <v>287</v>
      </c>
      <c r="I91" s="5">
        <v>2</v>
      </c>
      <c r="J91" s="5">
        <v>107</v>
      </c>
      <c r="K91" s="5">
        <v>17</v>
      </c>
      <c r="L91" s="5">
        <v>283</v>
      </c>
    </row>
    <row r="92" spans="1:12">
      <c r="A92" s="5">
        <v>91</v>
      </c>
      <c r="B92" s="5">
        <v>24720</v>
      </c>
      <c r="C92" s="5">
        <v>37240</v>
      </c>
      <c r="D92" s="5">
        <v>845</v>
      </c>
      <c r="E92" s="5">
        <v>850</v>
      </c>
      <c r="F92" s="5">
        <v>14475</v>
      </c>
      <c r="G92" s="5">
        <v>8120</v>
      </c>
      <c r="H92" s="5">
        <v>504</v>
      </c>
      <c r="I92" s="5">
        <v>13</v>
      </c>
      <c r="J92" s="5">
        <v>331</v>
      </c>
      <c r="K92" s="5">
        <v>77</v>
      </c>
      <c r="L92" s="5">
        <v>564</v>
      </c>
    </row>
    <row r="93" spans="1:12">
      <c r="A93" s="5">
        <v>92</v>
      </c>
      <c r="B93" s="5">
        <v>2219</v>
      </c>
      <c r="C93" s="5">
        <v>4545</v>
      </c>
      <c r="D93" s="5">
        <v>287</v>
      </c>
      <c r="E93" s="5">
        <v>329</v>
      </c>
      <c r="F93" s="5">
        <v>3189</v>
      </c>
      <c r="G93" s="5">
        <v>1495</v>
      </c>
      <c r="H93" s="5">
        <v>221</v>
      </c>
      <c r="I93" s="5">
        <v>0</v>
      </c>
      <c r="J93" s="5">
        <v>78</v>
      </c>
      <c r="K93" s="5">
        <v>13</v>
      </c>
      <c r="L93" s="5">
        <v>220</v>
      </c>
    </row>
    <row r="94" spans="1:12">
      <c r="A94" s="5">
        <v>93</v>
      </c>
      <c r="B94" s="5">
        <v>4732</v>
      </c>
      <c r="C94" s="5">
        <v>9303</v>
      </c>
      <c r="D94" s="5">
        <v>607</v>
      </c>
      <c r="E94" s="5">
        <v>518</v>
      </c>
      <c r="F94" s="5">
        <v>6201</v>
      </c>
      <c r="G94" s="5">
        <v>3136</v>
      </c>
      <c r="H94" s="5">
        <v>445</v>
      </c>
      <c r="I94" s="5">
        <v>9</v>
      </c>
      <c r="J94" s="5">
        <v>301</v>
      </c>
      <c r="K94" s="5">
        <v>32</v>
      </c>
      <c r="L94" s="5">
        <v>352</v>
      </c>
    </row>
    <row r="95" spans="1:12">
      <c r="A95" s="5">
        <v>94</v>
      </c>
      <c r="B95" s="5">
        <v>2225</v>
      </c>
      <c r="C95" s="5">
        <v>4239</v>
      </c>
      <c r="D95" s="5">
        <v>310</v>
      </c>
      <c r="E95" s="5">
        <v>289</v>
      </c>
      <c r="F95" s="5">
        <v>2570</v>
      </c>
      <c r="G95" s="5">
        <v>1389</v>
      </c>
      <c r="H95" s="5">
        <v>233</v>
      </c>
      <c r="I95" s="5">
        <v>2</v>
      </c>
      <c r="J95" s="5">
        <v>111</v>
      </c>
      <c r="K95" s="5">
        <v>16</v>
      </c>
      <c r="L95" s="5">
        <v>216</v>
      </c>
    </row>
    <row r="96" spans="1:12">
      <c r="A96" s="5">
        <v>95</v>
      </c>
      <c r="B96" s="5">
        <v>2626</v>
      </c>
      <c r="C96" s="5">
        <v>4943</v>
      </c>
      <c r="D96" s="5">
        <v>316</v>
      </c>
      <c r="E96" s="5">
        <v>299</v>
      </c>
      <c r="F96" s="5">
        <v>3047</v>
      </c>
      <c r="G96" s="5">
        <v>1605</v>
      </c>
      <c r="H96" s="5">
        <v>244</v>
      </c>
      <c r="I96" s="5">
        <v>2</v>
      </c>
      <c r="J96" s="5">
        <v>124</v>
      </c>
      <c r="K96" s="5">
        <v>22</v>
      </c>
      <c r="L96" s="5">
        <v>213</v>
      </c>
    </row>
    <row r="97" spans="1:12">
      <c r="A97" s="5">
        <v>96</v>
      </c>
      <c r="B97" s="5">
        <v>3090</v>
      </c>
      <c r="C97" s="5">
        <v>5744</v>
      </c>
      <c r="D97" s="5">
        <v>391</v>
      </c>
      <c r="E97" s="5">
        <v>360</v>
      </c>
      <c r="F97" s="5">
        <v>3521</v>
      </c>
      <c r="G97" s="5">
        <v>1796</v>
      </c>
      <c r="H97" s="5">
        <v>293</v>
      </c>
      <c r="I97" s="5">
        <v>5</v>
      </c>
      <c r="J97" s="5">
        <v>153</v>
      </c>
      <c r="K97" s="5">
        <v>27</v>
      </c>
      <c r="L97" s="5">
        <v>257</v>
      </c>
    </row>
    <row r="98" spans="1:12">
      <c r="A98" s="5">
        <v>97</v>
      </c>
      <c r="B98" s="5">
        <v>1101</v>
      </c>
      <c r="C98" s="5">
        <v>2548</v>
      </c>
      <c r="D98" s="5">
        <v>324</v>
      </c>
      <c r="E98" s="5">
        <v>2418</v>
      </c>
      <c r="F98" s="5">
        <v>1284</v>
      </c>
      <c r="G98" s="5">
        <v>704</v>
      </c>
      <c r="H98" s="5">
        <v>220</v>
      </c>
      <c r="I98" s="5">
        <v>3</v>
      </c>
      <c r="J98" s="5">
        <v>51</v>
      </c>
      <c r="K98" s="5">
        <v>11</v>
      </c>
      <c r="L98" s="5">
        <v>287</v>
      </c>
    </row>
    <row r="99" spans="1:12">
      <c r="A99" s="5">
        <v>98</v>
      </c>
      <c r="B99" s="5">
        <v>2819</v>
      </c>
      <c r="C99" s="5">
        <v>5230</v>
      </c>
      <c r="D99" s="5">
        <v>318</v>
      </c>
      <c r="E99" s="5">
        <v>303</v>
      </c>
      <c r="F99" s="5">
        <v>3128</v>
      </c>
      <c r="G99" s="5">
        <v>1622</v>
      </c>
      <c r="H99" s="5">
        <v>240</v>
      </c>
      <c r="I99" s="5">
        <v>1</v>
      </c>
      <c r="J99" s="5">
        <v>115</v>
      </c>
      <c r="K99" s="5">
        <v>26</v>
      </c>
      <c r="L99" s="5">
        <v>218</v>
      </c>
    </row>
    <row r="100" spans="1:12">
      <c r="A100" s="5">
        <v>99</v>
      </c>
      <c r="B100" s="5">
        <v>12468</v>
      </c>
      <c r="C100" s="5">
        <v>24917</v>
      </c>
      <c r="D100" s="5">
        <v>2143</v>
      </c>
      <c r="E100" s="5">
        <v>2576</v>
      </c>
      <c r="F100" s="5">
        <v>15850</v>
      </c>
      <c r="G100" s="5">
        <v>7636</v>
      </c>
      <c r="H100" s="5">
        <v>1661</v>
      </c>
      <c r="I100" s="5">
        <v>7</v>
      </c>
      <c r="J100" s="5">
        <v>310</v>
      </c>
      <c r="K100" s="5">
        <v>61</v>
      </c>
      <c r="L100" s="5">
        <v>1966</v>
      </c>
    </row>
    <row r="101" spans="1:12">
      <c r="A101" s="5">
        <v>100</v>
      </c>
      <c r="B101" s="5">
        <v>12776</v>
      </c>
      <c r="C101" s="5">
        <v>21893</v>
      </c>
      <c r="D101" s="5">
        <v>785</v>
      </c>
      <c r="E101" s="5">
        <v>881</v>
      </c>
      <c r="F101" s="5">
        <v>13272</v>
      </c>
      <c r="G101" s="5">
        <v>7800</v>
      </c>
      <c r="H101" s="5">
        <v>575</v>
      </c>
      <c r="I101" s="5">
        <v>12</v>
      </c>
      <c r="J101" s="5">
        <v>328</v>
      </c>
      <c r="K101" s="5">
        <v>90</v>
      </c>
      <c r="L101" s="5">
        <v>539</v>
      </c>
    </row>
    <row r="102" spans="1:12">
      <c r="A102" s="5">
        <v>101</v>
      </c>
      <c r="B102" s="5">
        <v>1357</v>
      </c>
      <c r="C102" s="5">
        <v>2453</v>
      </c>
      <c r="D102" s="5">
        <v>37</v>
      </c>
      <c r="E102" s="5">
        <v>55</v>
      </c>
      <c r="F102" s="5">
        <v>2154</v>
      </c>
      <c r="G102" s="5">
        <v>1120</v>
      </c>
      <c r="H102" s="5">
        <v>32</v>
      </c>
      <c r="I102" s="5">
        <v>0</v>
      </c>
      <c r="J102" s="5">
        <v>0</v>
      </c>
      <c r="K102" s="5">
        <v>0</v>
      </c>
      <c r="L102" s="5">
        <v>37</v>
      </c>
    </row>
    <row r="103" spans="1:12">
      <c r="A103" s="5">
        <v>102</v>
      </c>
      <c r="B103" s="5">
        <v>68896</v>
      </c>
      <c r="C103" s="5">
        <v>104952</v>
      </c>
      <c r="D103" s="5">
        <v>2624</v>
      </c>
      <c r="E103" s="5">
        <v>1952</v>
      </c>
      <c r="F103" s="5">
        <v>35707</v>
      </c>
      <c r="G103" s="5">
        <v>19840</v>
      </c>
      <c r="H103" s="5">
        <v>1354</v>
      </c>
      <c r="I103" s="5">
        <v>26</v>
      </c>
      <c r="J103" s="5">
        <v>1505</v>
      </c>
      <c r="K103" s="5">
        <v>95</v>
      </c>
      <c r="L103" s="5">
        <v>1326</v>
      </c>
    </row>
    <row r="104" spans="1:12">
      <c r="A104" s="5">
        <v>103</v>
      </c>
      <c r="B104" s="5">
        <v>1711</v>
      </c>
      <c r="C104" s="5">
        <v>3174</v>
      </c>
      <c r="D104" s="5">
        <v>288</v>
      </c>
      <c r="E104" s="5">
        <v>339</v>
      </c>
      <c r="F104" s="5">
        <v>2226</v>
      </c>
      <c r="G104" s="5">
        <v>1118</v>
      </c>
      <c r="H104" s="5">
        <v>205</v>
      </c>
      <c r="I104" s="5">
        <v>2</v>
      </c>
      <c r="J104" s="5">
        <v>63</v>
      </c>
      <c r="K104" s="5">
        <v>14</v>
      </c>
      <c r="L104" s="5">
        <v>245</v>
      </c>
    </row>
    <row r="105" spans="1:12">
      <c r="A105" s="5">
        <v>104</v>
      </c>
      <c r="B105" s="5">
        <v>1388</v>
      </c>
      <c r="C105" s="5">
        <v>2544</v>
      </c>
      <c r="D105" s="5">
        <v>224</v>
      </c>
      <c r="E105" s="5">
        <v>931</v>
      </c>
      <c r="F105" s="5">
        <v>2161</v>
      </c>
      <c r="G105" s="5">
        <v>1214</v>
      </c>
      <c r="H105" s="5">
        <v>172</v>
      </c>
      <c r="I105" s="5">
        <v>0</v>
      </c>
      <c r="J105" s="5">
        <v>13</v>
      </c>
      <c r="K105" s="5">
        <v>4</v>
      </c>
      <c r="L105" s="5">
        <v>219</v>
      </c>
    </row>
    <row r="106" spans="1:12">
      <c r="A106" s="5">
        <v>105</v>
      </c>
      <c r="B106" s="5">
        <v>2645</v>
      </c>
      <c r="C106" s="5">
        <v>5472</v>
      </c>
      <c r="D106" s="5">
        <v>357</v>
      </c>
      <c r="E106" s="5">
        <v>482</v>
      </c>
      <c r="F106" s="5">
        <v>4485</v>
      </c>
      <c r="G106" s="5">
        <v>2101</v>
      </c>
      <c r="H106" s="5">
        <v>265</v>
      </c>
      <c r="I106" s="5">
        <v>4</v>
      </c>
      <c r="J106" s="5">
        <v>59</v>
      </c>
      <c r="K106" s="5">
        <v>9</v>
      </c>
      <c r="L106" s="5">
        <v>315</v>
      </c>
    </row>
    <row r="107" spans="1:12">
      <c r="A107" s="5">
        <v>106</v>
      </c>
      <c r="B107" s="5">
        <v>70144</v>
      </c>
      <c r="C107" s="5">
        <v>111745</v>
      </c>
      <c r="D107" s="5">
        <v>3216</v>
      </c>
      <c r="E107" s="5">
        <v>4782</v>
      </c>
      <c r="F107" s="5">
        <v>43671</v>
      </c>
      <c r="G107" s="5">
        <v>20608</v>
      </c>
      <c r="H107" s="5">
        <v>1542</v>
      </c>
      <c r="I107" s="5">
        <v>42</v>
      </c>
      <c r="J107" s="5">
        <v>955</v>
      </c>
      <c r="K107" s="5">
        <v>139</v>
      </c>
      <c r="L107" s="5">
        <v>2628</v>
      </c>
    </row>
    <row r="108" spans="1:12">
      <c r="A108" s="5">
        <v>107</v>
      </c>
      <c r="B108" s="5">
        <v>3674</v>
      </c>
      <c r="C108" s="5">
        <v>7221</v>
      </c>
      <c r="D108" s="5">
        <v>452</v>
      </c>
      <c r="E108" s="5">
        <v>487</v>
      </c>
      <c r="F108" s="5">
        <v>3832</v>
      </c>
      <c r="G108" s="5">
        <v>1890</v>
      </c>
      <c r="H108" s="5">
        <v>328</v>
      </c>
      <c r="I108" s="5">
        <v>9</v>
      </c>
      <c r="J108" s="5">
        <v>181</v>
      </c>
      <c r="K108" s="5">
        <v>32</v>
      </c>
      <c r="L108" s="5">
        <v>330</v>
      </c>
    </row>
    <row r="109" spans="1:12">
      <c r="A109" s="5">
        <v>108</v>
      </c>
      <c r="B109" s="5">
        <v>9504</v>
      </c>
      <c r="C109" s="5">
        <v>19556</v>
      </c>
      <c r="D109" s="5">
        <v>1132</v>
      </c>
      <c r="E109" s="5">
        <v>1512</v>
      </c>
      <c r="F109" s="5">
        <v>16018</v>
      </c>
      <c r="G109" s="5">
        <v>7616</v>
      </c>
      <c r="H109" s="5">
        <v>981</v>
      </c>
      <c r="I109" s="5">
        <v>17</v>
      </c>
      <c r="J109" s="5">
        <v>193</v>
      </c>
      <c r="K109" s="5">
        <v>28</v>
      </c>
      <c r="L109" s="5">
        <v>1032</v>
      </c>
    </row>
    <row r="110" spans="1:12">
      <c r="A110" s="5">
        <v>109</v>
      </c>
      <c r="B110" s="5">
        <v>2426</v>
      </c>
      <c r="C110" s="5">
        <v>4469</v>
      </c>
      <c r="D110" s="5">
        <v>320</v>
      </c>
      <c r="E110" s="5">
        <v>325</v>
      </c>
      <c r="F110" s="5">
        <v>3120</v>
      </c>
      <c r="G110" s="5">
        <v>1684</v>
      </c>
      <c r="H110" s="5">
        <v>248</v>
      </c>
      <c r="I110" s="5">
        <v>7</v>
      </c>
      <c r="J110" s="5">
        <v>125</v>
      </c>
      <c r="K110" s="5">
        <v>16</v>
      </c>
      <c r="L110" s="5">
        <v>237</v>
      </c>
    </row>
    <row r="111" spans="1:12">
      <c r="A111" s="5">
        <v>110</v>
      </c>
      <c r="B111" s="5">
        <v>13872</v>
      </c>
      <c r="C111" s="5">
        <v>27468</v>
      </c>
      <c r="D111" s="5">
        <v>2664</v>
      </c>
      <c r="E111" s="5">
        <v>3395</v>
      </c>
      <c r="F111" s="5">
        <v>20198</v>
      </c>
      <c r="G111" s="5">
        <v>10432</v>
      </c>
      <c r="H111" s="5">
        <v>2252</v>
      </c>
      <c r="I111" s="5">
        <v>4</v>
      </c>
      <c r="J111" s="5">
        <v>217</v>
      </c>
      <c r="K111" s="5">
        <v>50</v>
      </c>
      <c r="L111" s="5">
        <v>2570</v>
      </c>
    </row>
    <row r="112" spans="1:12">
      <c r="A112" s="5">
        <v>111</v>
      </c>
      <c r="B112" s="5">
        <v>1673</v>
      </c>
      <c r="C112" s="5">
        <v>3655</v>
      </c>
      <c r="D112" s="5">
        <v>338</v>
      </c>
      <c r="E112" s="5">
        <v>1619</v>
      </c>
      <c r="F112" s="5">
        <v>2598</v>
      </c>
      <c r="G112" s="5">
        <v>1469</v>
      </c>
      <c r="H112" s="5">
        <v>268</v>
      </c>
      <c r="I112" s="5">
        <v>2</v>
      </c>
      <c r="J112" s="5">
        <v>28</v>
      </c>
      <c r="K112" s="5">
        <v>4</v>
      </c>
      <c r="L112" s="5">
        <v>324</v>
      </c>
    </row>
    <row r="113" spans="1:12">
      <c r="A113" s="5">
        <v>112</v>
      </c>
      <c r="B113" s="5">
        <v>2428</v>
      </c>
      <c r="C113" s="5">
        <v>4510</v>
      </c>
      <c r="D113" s="5">
        <v>311</v>
      </c>
      <c r="E113" s="5">
        <v>323</v>
      </c>
      <c r="F113" s="5">
        <v>2888</v>
      </c>
      <c r="G113" s="5">
        <v>1560</v>
      </c>
      <c r="H113" s="5">
        <v>236</v>
      </c>
      <c r="I113" s="5">
        <v>4</v>
      </c>
      <c r="J113" s="5">
        <v>117</v>
      </c>
      <c r="K113" s="5">
        <v>18</v>
      </c>
      <c r="L113" s="5">
        <v>238</v>
      </c>
    </row>
    <row r="114" spans="1:12">
      <c r="A114" s="5">
        <v>113</v>
      </c>
      <c r="B114" s="5">
        <v>2227</v>
      </c>
      <c r="C114" s="5">
        <v>4070</v>
      </c>
      <c r="D114" s="5">
        <v>369</v>
      </c>
      <c r="E114" s="5">
        <v>430</v>
      </c>
      <c r="F114" s="5">
        <v>3227</v>
      </c>
      <c r="G114" s="5">
        <v>1702</v>
      </c>
      <c r="H114" s="5">
        <v>306</v>
      </c>
      <c r="I114" s="5">
        <v>2</v>
      </c>
      <c r="J114" s="5">
        <v>79</v>
      </c>
      <c r="K114" s="5">
        <v>16</v>
      </c>
      <c r="L114" s="5">
        <v>314</v>
      </c>
    </row>
    <row r="115" spans="1:12">
      <c r="A115" s="5">
        <v>114</v>
      </c>
      <c r="B115" s="5">
        <v>1592</v>
      </c>
      <c r="C115" s="5">
        <v>2749</v>
      </c>
      <c r="D115" s="5">
        <v>370</v>
      </c>
      <c r="E115" s="5">
        <v>414</v>
      </c>
      <c r="F115" s="5">
        <v>2551</v>
      </c>
      <c r="G115" s="5">
        <v>1454</v>
      </c>
      <c r="H115" s="5">
        <v>327</v>
      </c>
      <c r="I115" s="5">
        <v>0</v>
      </c>
      <c r="J115" s="5">
        <v>15</v>
      </c>
      <c r="K115" s="5">
        <v>2</v>
      </c>
      <c r="L115" s="5">
        <v>356</v>
      </c>
    </row>
    <row r="116" spans="1:12">
      <c r="A116" s="5">
        <v>115</v>
      </c>
      <c r="B116" s="5">
        <v>813</v>
      </c>
      <c r="C116" s="5">
        <v>1568</v>
      </c>
      <c r="D116" s="5">
        <v>323</v>
      </c>
      <c r="E116" s="5">
        <v>387</v>
      </c>
      <c r="F116" s="5">
        <v>1402</v>
      </c>
      <c r="G116" s="5">
        <v>695</v>
      </c>
      <c r="H116" s="5">
        <v>280</v>
      </c>
      <c r="I116" s="5">
        <v>0</v>
      </c>
      <c r="J116" s="5">
        <v>4</v>
      </c>
      <c r="K116" s="5">
        <v>2</v>
      </c>
      <c r="L116" s="5">
        <v>319</v>
      </c>
    </row>
    <row r="117" spans="1:12">
      <c r="A117" s="5">
        <v>116</v>
      </c>
      <c r="B117" s="5">
        <v>32208</v>
      </c>
      <c r="C117" s="5">
        <v>57472</v>
      </c>
      <c r="D117" s="5">
        <v>1810</v>
      </c>
      <c r="E117" s="5">
        <v>2286</v>
      </c>
      <c r="F117" s="5">
        <v>56149</v>
      </c>
      <c r="G117" s="5">
        <v>31648</v>
      </c>
      <c r="H117" s="5">
        <v>1724</v>
      </c>
      <c r="I117" s="5">
        <v>1</v>
      </c>
      <c r="J117" s="5">
        <v>431</v>
      </c>
      <c r="K117" s="5">
        <v>26</v>
      </c>
      <c r="L117" s="5">
        <v>1490</v>
      </c>
    </row>
    <row r="118" spans="1:12">
      <c r="A118" s="5">
        <v>117</v>
      </c>
      <c r="B118" s="5">
        <v>729</v>
      </c>
      <c r="C118" s="5">
        <v>1374</v>
      </c>
      <c r="D118" s="5">
        <v>303</v>
      </c>
      <c r="E118" s="5">
        <v>331</v>
      </c>
      <c r="F118" s="5">
        <v>1284</v>
      </c>
      <c r="G118" s="5">
        <v>650</v>
      </c>
      <c r="H118" s="5">
        <v>262</v>
      </c>
      <c r="I118" s="5">
        <v>0</v>
      </c>
      <c r="J118" s="5">
        <v>7</v>
      </c>
      <c r="K118" s="5">
        <v>0</v>
      </c>
      <c r="L118" s="5">
        <v>298</v>
      </c>
    </row>
    <row r="119" spans="1:12">
      <c r="A119" s="5">
        <v>118</v>
      </c>
      <c r="B119" s="5">
        <v>834</v>
      </c>
      <c r="C119" s="5">
        <v>1570</v>
      </c>
      <c r="D119" s="5">
        <v>399</v>
      </c>
      <c r="E119" s="5">
        <v>510</v>
      </c>
      <c r="F119" s="5">
        <v>1390</v>
      </c>
      <c r="G119" s="5">
        <v>704</v>
      </c>
      <c r="H119" s="5">
        <v>351</v>
      </c>
      <c r="I119" s="5">
        <v>0</v>
      </c>
      <c r="J119" s="5">
        <v>7</v>
      </c>
      <c r="K119" s="5">
        <v>2</v>
      </c>
      <c r="L119" s="5">
        <v>392</v>
      </c>
    </row>
    <row r="120" spans="1:12">
      <c r="A120" s="5">
        <v>119</v>
      </c>
      <c r="B120" s="5">
        <v>786</v>
      </c>
      <c r="C120" s="5">
        <v>1573</v>
      </c>
      <c r="D120" s="5">
        <v>263</v>
      </c>
      <c r="E120" s="5">
        <v>318</v>
      </c>
      <c r="F120" s="5">
        <v>1401</v>
      </c>
      <c r="G120" s="5">
        <v>660</v>
      </c>
      <c r="H120" s="5">
        <v>222</v>
      </c>
      <c r="I120" s="5">
        <v>0</v>
      </c>
      <c r="J120" s="5">
        <v>6</v>
      </c>
      <c r="K120" s="5">
        <v>2</v>
      </c>
      <c r="L120" s="5">
        <v>257</v>
      </c>
    </row>
    <row r="121" spans="1:12">
      <c r="A121" s="5">
        <v>120</v>
      </c>
      <c r="B121" s="5">
        <v>15816</v>
      </c>
      <c r="C121" s="5">
        <v>30514</v>
      </c>
      <c r="D121" s="5">
        <v>2733</v>
      </c>
      <c r="E121" s="5">
        <v>3289</v>
      </c>
      <c r="F121" s="5">
        <v>23584</v>
      </c>
      <c r="G121" s="5">
        <v>11912</v>
      </c>
      <c r="H121" s="5">
        <v>2361</v>
      </c>
      <c r="I121" s="5">
        <v>6</v>
      </c>
      <c r="J121" s="5">
        <v>186</v>
      </c>
      <c r="K121" s="5">
        <v>40</v>
      </c>
      <c r="L121" s="5">
        <v>2654</v>
      </c>
    </row>
    <row r="122" spans="1:12">
      <c r="A122" s="5">
        <v>121</v>
      </c>
      <c r="B122" s="5">
        <v>619</v>
      </c>
      <c r="C122" s="5">
        <v>1096</v>
      </c>
      <c r="D122" s="5">
        <v>257</v>
      </c>
      <c r="E122" s="5">
        <v>292</v>
      </c>
      <c r="F122" s="5">
        <v>951</v>
      </c>
      <c r="G122" s="5">
        <v>516</v>
      </c>
      <c r="H122" s="5">
        <v>217</v>
      </c>
      <c r="I122" s="5">
        <v>1</v>
      </c>
      <c r="J122" s="5">
        <v>1</v>
      </c>
      <c r="K122" s="5">
        <v>2</v>
      </c>
      <c r="L122" s="5">
        <v>254</v>
      </c>
    </row>
    <row r="123" spans="1:12">
      <c r="A123" s="5">
        <v>122</v>
      </c>
      <c r="B123" s="5">
        <v>617</v>
      </c>
      <c r="C123" s="5">
        <v>1071</v>
      </c>
      <c r="D123" s="5">
        <v>229</v>
      </c>
      <c r="E123" s="5">
        <v>265</v>
      </c>
      <c r="F123" s="5">
        <v>935</v>
      </c>
      <c r="G123" s="5">
        <v>521</v>
      </c>
      <c r="H123" s="5">
        <v>191</v>
      </c>
      <c r="I123" s="5">
        <v>1</v>
      </c>
      <c r="J123" s="5">
        <v>3</v>
      </c>
      <c r="K123" s="5">
        <v>2</v>
      </c>
      <c r="L123" s="5">
        <v>223</v>
      </c>
    </row>
    <row r="124" spans="1:12">
      <c r="A124" s="5">
        <v>123</v>
      </c>
      <c r="B124" s="5">
        <v>677</v>
      </c>
      <c r="C124" s="5">
        <v>1240</v>
      </c>
      <c r="D124" s="5">
        <v>236</v>
      </c>
      <c r="E124" s="5">
        <v>264</v>
      </c>
      <c r="F124" s="5">
        <v>1098</v>
      </c>
      <c r="G124" s="5">
        <v>580</v>
      </c>
      <c r="H124" s="5">
        <v>196</v>
      </c>
      <c r="I124" s="5">
        <v>0</v>
      </c>
      <c r="J124" s="5">
        <v>7</v>
      </c>
      <c r="K124" s="5">
        <v>2</v>
      </c>
      <c r="L124" s="5">
        <v>228</v>
      </c>
    </row>
    <row r="125" spans="1:12">
      <c r="A125" s="5">
        <v>124</v>
      </c>
      <c r="B125" s="5">
        <v>3366</v>
      </c>
      <c r="C125" s="5">
        <v>6647</v>
      </c>
      <c r="D125" s="5">
        <v>474</v>
      </c>
      <c r="E125" s="5">
        <v>495</v>
      </c>
      <c r="F125" s="5">
        <v>3180</v>
      </c>
      <c r="G125" s="5">
        <v>1674</v>
      </c>
      <c r="H125" s="5">
        <v>385</v>
      </c>
      <c r="I125" s="5">
        <v>3</v>
      </c>
      <c r="J125" s="5">
        <v>198</v>
      </c>
      <c r="K125" s="5">
        <v>41</v>
      </c>
      <c r="L125" s="5">
        <v>345</v>
      </c>
    </row>
    <row r="126" spans="1:12">
      <c r="A126" s="5">
        <v>125</v>
      </c>
      <c r="B126" s="5">
        <v>747</v>
      </c>
      <c r="C126" s="5">
        <v>1443</v>
      </c>
      <c r="D126" s="5">
        <v>226</v>
      </c>
      <c r="E126" s="5">
        <v>287</v>
      </c>
      <c r="F126" s="5">
        <v>1252</v>
      </c>
      <c r="G126" s="5">
        <v>632</v>
      </c>
      <c r="H126" s="5">
        <v>194</v>
      </c>
      <c r="I126" s="5">
        <v>0</v>
      </c>
      <c r="J126" s="5">
        <v>9</v>
      </c>
      <c r="K126" s="5">
        <v>1</v>
      </c>
      <c r="L126" s="5">
        <v>220</v>
      </c>
    </row>
    <row r="127" spans="1:12">
      <c r="A127" s="5">
        <v>126</v>
      </c>
      <c r="B127" s="5">
        <v>645</v>
      </c>
      <c r="C127" s="5">
        <v>1117</v>
      </c>
      <c r="D127" s="5">
        <v>195</v>
      </c>
      <c r="E127" s="5">
        <v>224</v>
      </c>
      <c r="F127" s="5">
        <v>989</v>
      </c>
      <c r="G127" s="5">
        <v>554</v>
      </c>
      <c r="H127" s="5">
        <v>166</v>
      </c>
      <c r="I127" s="5">
        <v>0</v>
      </c>
      <c r="J127" s="5">
        <v>4</v>
      </c>
      <c r="K127" s="5">
        <v>1</v>
      </c>
      <c r="L127" s="5">
        <v>192</v>
      </c>
    </row>
    <row r="128" spans="1:12">
      <c r="A128" s="5">
        <v>127</v>
      </c>
      <c r="B128" s="5">
        <v>754</v>
      </c>
      <c r="C128" s="5">
        <v>1510</v>
      </c>
      <c r="D128" s="5">
        <v>206</v>
      </c>
      <c r="E128" s="5">
        <v>252</v>
      </c>
      <c r="F128" s="5">
        <v>1430</v>
      </c>
      <c r="G128" s="5">
        <v>690</v>
      </c>
      <c r="H128" s="5">
        <v>175</v>
      </c>
      <c r="I128" s="5">
        <v>0</v>
      </c>
      <c r="J128" s="5">
        <v>3</v>
      </c>
      <c r="K128" s="5">
        <v>0</v>
      </c>
      <c r="L128" s="5">
        <v>205</v>
      </c>
    </row>
    <row r="129" spans="1:12">
      <c r="A129" s="5">
        <v>128</v>
      </c>
      <c r="B129" s="5">
        <v>910</v>
      </c>
      <c r="C129" s="5">
        <v>1673</v>
      </c>
      <c r="D129" s="5">
        <v>207</v>
      </c>
      <c r="E129" s="5">
        <v>247</v>
      </c>
      <c r="F129" s="5">
        <v>1503</v>
      </c>
      <c r="G129" s="5">
        <v>782</v>
      </c>
      <c r="H129" s="5">
        <v>176</v>
      </c>
      <c r="I129" s="5">
        <v>0</v>
      </c>
      <c r="J129" s="5">
        <v>8</v>
      </c>
      <c r="K129" s="5">
        <v>2</v>
      </c>
      <c r="L129" s="5">
        <v>201</v>
      </c>
    </row>
    <row r="130" spans="1:12">
      <c r="A130" s="5">
        <v>129</v>
      </c>
      <c r="B130" s="5">
        <v>3906</v>
      </c>
      <c r="C130" s="5">
        <v>8239</v>
      </c>
      <c r="D130" s="5">
        <v>868</v>
      </c>
      <c r="E130" s="5">
        <v>2632</v>
      </c>
      <c r="F130" s="5">
        <v>7736</v>
      </c>
      <c r="G130" s="5">
        <v>3768</v>
      </c>
      <c r="H130" s="5">
        <v>774</v>
      </c>
      <c r="I130" s="5">
        <v>0</v>
      </c>
      <c r="J130" s="5">
        <v>7</v>
      </c>
      <c r="K130" s="5">
        <v>3</v>
      </c>
      <c r="L130" s="5">
        <v>863</v>
      </c>
    </row>
    <row r="131" spans="1:12">
      <c r="A131" s="5">
        <v>130</v>
      </c>
      <c r="B131" s="5">
        <v>659</v>
      </c>
      <c r="C131" s="5">
        <v>1158</v>
      </c>
      <c r="D131" s="5">
        <v>199</v>
      </c>
      <c r="E131" s="5">
        <v>239</v>
      </c>
      <c r="F131" s="5">
        <v>1041</v>
      </c>
      <c r="G131" s="5">
        <v>576</v>
      </c>
      <c r="H131" s="5">
        <v>169</v>
      </c>
      <c r="I131" s="5">
        <v>1</v>
      </c>
      <c r="J131" s="5">
        <v>7</v>
      </c>
      <c r="K131" s="5">
        <v>2</v>
      </c>
      <c r="L131" s="5">
        <v>194</v>
      </c>
    </row>
    <row r="132" spans="1:12">
      <c r="A132" s="5">
        <v>131</v>
      </c>
      <c r="B132" s="5">
        <v>652</v>
      </c>
      <c r="C132" s="5">
        <v>1331</v>
      </c>
      <c r="D132" s="5">
        <v>214</v>
      </c>
      <c r="E132" s="5">
        <v>249</v>
      </c>
      <c r="F132" s="5">
        <v>1249</v>
      </c>
      <c r="G132" s="5">
        <v>588</v>
      </c>
      <c r="H132" s="5">
        <v>182</v>
      </c>
      <c r="I132" s="5">
        <v>0</v>
      </c>
      <c r="J132" s="5">
        <v>11</v>
      </c>
      <c r="K132" s="5">
        <v>1</v>
      </c>
      <c r="L132" s="5">
        <v>206</v>
      </c>
    </row>
    <row r="133" spans="1:12">
      <c r="A133" s="5">
        <v>132</v>
      </c>
      <c r="B133" s="5">
        <v>861</v>
      </c>
      <c r="C133" s="5">
        <v>1565</v>
      </c>
      <c r="D133" s="5">
        <v>214</v>
      </c>
      <c r="E133" s="5">
        <v>239</v>
      </c>
      <c r="F133" s="5">
        <v>1351</v>
      </c>
      <c r="G133" s="5">
        <v>717</v>
      </c>
      <c r="H133" s="5">
        <v>180</v>
      </c>
      <c r="I133" s="5">
        <v>2</v>
      </c>
      <c r="J133" s="5">
        <v>28</v>
      </c>
      <c r="K133" s="5">
        <v>4</v>
      </c>
      <c r="L133" s="5">
        <v>192</v>
      </c>
    </row>
    <row r="134" spans="1:12">
      <c r="A134" s="5">
        <v>133</v>
      </c>
      <c r="B134" s="5">
        <v>3690</v>
      </c>
      <c r="C134" s="5">
        <v>7659</v>
      </c>
      <c r="D134" s="5">
        <v>424</v>
      </c>
      <c r="E134" s="5">
        <v>644</v>
      </c>
      <c r="F134" s="5">
        <v>6951</v>
      </c>
      <c r="G134" s="5">
        <v>3290</v>
      </c>
      <c r="H134" s="5">
        <v>377</v>
      </c>
      <c r="I134" s="5">
        <v>0</v>
      </c>
      <c r="J134" s="5">
        <v>56</v>
      </c>
      <c r="K134" s="5">
        <v>12</v>
      </c>
      <c r="L134" s="5">
        <v>388</v>
      </c>
    </row>
    <row r="135" spans="1:12">
      <c r="A135" s="5">
        <v>134</v>
      </c>
      <c r="B135" s="5">
        <v>4664</v>
      </c>
      <c r="C135" s="5">
        <v>9463</v>
      </c>
      <c r="D135" s="5">
        <v>204</v>
      </c>
      <c r="E135" s="5">
        <v>251</v>
      </c>
      <c r="F135" s="5">
        <v>7196</v>
      </c>
      <c r="G135" s="5">
        <v>3324</v>
      </c>
      <c r="H135" s="5">
        <v>173</v>
      </c>
      <c r="I135" s="5">
        <v>0</v>
      </c>
      <c r="J135" s="5">
        <v>32</v>
      </c>
      <c r="K135" s="5">
        <v>16</v>
      </c>
      <c r="L135" s="5">
        <v>182</v>
      </c>
    </row>
    <row r="136" spans="1:12">
      <c r="A136" s="5">
        <v>135</v>
      </c>
      <c r="B136" s="5">
        <v>1080</v>
      </c>
      <c r="C136" s="5">
        <v>2427</v>
      </c>
      <c r="D136" s="5">
        <v>210</v>
      </c>
      <c r="E136" s="5">
        <v>249</v>
      </c>
      <c r="F136" s="5">
        <v>2195</v>
      </c>
      <c r="G136" s="5">
        <v>934</v>
      </c>
      <c r="H136" s="5">
        <v>184</v>
      </c>
      <c r="I136" s="5">
        <v>4</v>
      </c>
      <c r="J136" s="5">
        <v>32</v>
      </c>
      <c r="K136" s="5">
        <v>3</v>
      </c>
      <c r="L136" s="5">
        <v>189</v>
      </c>
    </row>
    <row r="137" spans="1:12">
      <c r="A137" s="5">
        <v>136</v>
      </c>
      <c r="B137" s="5">
        <v>8896</v>
      </c>
      <c r="C137" s="5">
        <v>17202</v>
      </c>
      <c r="D137" s="5">
        <v>1480</v>
      </c>
      <c r="E137" s="5">
        <v>1932</v>
      </c>
      <c r="F137" s="5">
        <v>13838</v>
      </c>
      <c r="G137" s="5">
        <v>7020</v>
      </c>
      <c r="H137" s="5">
        <v>1292</v>
      </c>
      <c r="I137" s="5">
        <v>0</v>
      </c>
      <c r="J137" s="5">
        <v>129</v>
      </c>
      <c r="K137" s="5">
        <v>25</v>
      </c>
      <c r="L137" s="5">
        <v>1426</v>
      </c>
    </row>
    <row r="138" spans="1:12">
      <c r="A138" s="5">
        <v>137</v>
      </c>
      <c r="B138" s="5">
        <v>4018</v>
      </c>
      <c r="C138" s="5">
        <v>8617</v>
      </c>
      <c r="D138" s="5">
        <v>428</v>
      </c>
      <c r="E138" s="5">
        <v>616</v>
      </c>
      <c r="F138" s="5">
        <v>6677</v>
      </c>
      <c r="G138" s="5">
        <v>2992</v>
      </c>
      <c r="H138" s="5">
        <v>351</v>
      </c>
      <c r="I138" s="5">
        <v>4</v>
      </c>
      <c r="J138" s="5">
        <v>77</v>
      </c>
      <c r="K138" s="5">
        <v>19</v>
      </c>
      <c r="L138" s="5">
        <v>374</v>
      </c>
    </row>
    <row r="139" spans="1:12">
      <c r="A139" s="5">
        <v>138</v>
      </c>
      <c r="B139" s="5">
        <v>68992</v>
      </c>
      <c r="C139" s="5">
        <v>229733</v>
      </c>
      <c r="D139" s="5">
        <v>1032</v>
      </c>
      <c r="E139" s="5">
        <v>1345</v>
      </c>
      <c r="F139" s="5">
        <v>17842</v>
      </c>
      <c r="G139" s="5">
        <v>8032</v>
      </c>
      <c r="H139" s="5">
        <v>635</v>
      </c>
      <c r="I139" s="5">
        <v>15</v>
      </c>
      <c r="J139" s="5">
        <v>143</v>
      </c>
      <c r="K139" s="5">
        <v>44</v>
      </c>
      <c r="L139" s="5">
        <v>975</v>
      </c>
    </row>
    <row r="140" spans="1:12">
      <c r="A140" s="5">
        <v>139</v>
      </c>
      <c r="B140" s="5">
        <v>13152</v>
      </c>
      <c r="C140" s="5">
        <v>25666</v>
      </c>
      <c r="D140" s="5">
        <v>2543</v>
      </c>
      <c r="E140" s="5">
        <v>3179</v>
      </c>
      <c r="F140" s="5">
        <v>20547</v>
      </c>
      <c r="G140" s="5">
        <v>10280</v>
      </c>
      <c r="H140" s="5">
        <v>2278</v>
      </c>
      <c r="I140" s="5">
        <v>2</v>
      </c>
      <c r="J140" s="5">
        <v>227</v>
      </c>
      <c r="K140" s="5">
        <v>36</v>
      </c>
      <c r="L140" s="5">
        <v>2438</v>
      </c>
    </row>
    <row r="141" spans="1:12">
      <c r="A141" s="5">
        <v>140</v>
      </c>
      <c r="B141" s="5">
        <v>31136</v>
      </c>
      <c r="C141" s="5">
        <v>59964</v>
      </c>
      <c r="D141" s="5">
        <v>6164</v>
      </c>
      <c r="E141" s="5">
        <v>9237</v>
      </c>
      <c r="F141" s="5">
        <v>35977</v>
      </c>
      <c r="G141" s="5">
        <v>18048</v>
      </c>
      <c r="H141" s="5">
        <v>4376</v>
      </c>
      <c r="I141" s="5">
        <v>60</v>
      </c>
      <c r="J141" s="5">
        <v>859</v>
      </c>
      <c r="K141" s="5">
        <v>90</v>
      </c>
      <c r="L141" s="5">
        <v>5934</v>
      </c>
    </row>
    <row r="142" spans="1:12">
      <c r="A142" s="5">
        <v>141</v>
      </c>
      <c r="B142" s="5">
        <v>16776</v>
      </c>
      <c r="C142" s="5">
        <v>39549</v>
      </c>
      <c r="D142" s="5">
        <v>714</v>
      </c>
      <c r="E142" s="5">
        <v>720</v>
      </c>
      <c r="F142" s="5">
        <v>11860</v>
      </c>
      <c r="G142" s="5">
        <v>6200</v>
      </c>
      <c r="H142" s="5">
        <v>590</v>
      </c>
      <c r="I142" s="5">
        <v>10</v>
      </c>
      <c r="J142" s="5">
        <v>377</v>
      </c>
      <c r="K142" s="5">
        <v>60</v>
      </c>
      <c r="L142" s="5">
        <v>440</v>
      </c>
    </row>
    <row r="143" spans="1:12">
      <c r="A143" s="5">
        <v>142</v>
      </c>
      <c r="B143" s="5">
        <v>50736</v>
      </c>
      <c r="C143" s="5">
        <v>140432</v>
      </c>
      <c r="D143" s="5">
        <v>1462</v>
      </c>
      <c r="E143" s="5">
        <v>8308</v>
      </c>
      <c r="F143" s="5">
        <v>46252</v>
      </c>
      <c r="G143" s="5">
        <v>15552</v>
      </c>
      <c r="H143" s="5">
        <v>1275</v>
      </c>
      <c r="I143" s="5">
        <v>3</v>
      </c>
      <c r="J143" s="5">
        <v>41</v>
      </c>
      <c r="K143" s="5">
        <v>9</v>
      </c>
      <c r="L143" s="5">
        <v>1450</v>
      </c>
    </row>
    <row r="144" spans="1:12">
      <c r="A144" s="5">
        <v>143</v>
      </c>
      <c r="B144" s="5">
        <v>5324</v>
      </c>
      <c r="C144" s="5">
        <v>11040</v>
      </c>
      <c r="D144" s="5">
        <v>528</v>
      </c>
      <c r="E144" s="5">
        <v>861</v>
      </c>
      <c r="F144" s="5">
        <v>8627</v>
      </c>
      <c r="G144" s="5">
        <v>4054</v>
      </c>
      <c r="H144" s="5">
        <v>448</v>
      </c>
      <c r="I144" s="5">
        <v>6</v>
      </c>
      <c r="J144" s="5">
        <v>76</v>
      </c>
      <c r="K144" s="5">
        <v>14</v>
      </c>
      <c r="L144" s="5">
        <v>483</v>
      </c>
    </row>
    <row r="145" spans="1:12">
      <c r="A145" s="5">
        <v>144</v>
      </c>
      <c r="B145" s="5">
        <v>18120</v>
      </c>
      <c r="C145" s="5">
        <v>44940</v>
      </c>
      <c r="D145" s="5">
        <v>421</v>
      </c>
      <c r="E145" s="5">
        <v>463</v>
      </c>
      <c r="F145" s="5">
        <v>4401</v>
      </c>
      <c r="G145" s="5">
        <v>2616</v>
      </c>
      <c r="H145" s="5">
        <v>327</v>
      </c>
      <c r="I145" s="5">
        <v>0</v>
      </c>
      <c r="J145" s="5">
        <v>189</v>
      </c>
      <c r="K145" s="5">
        <v>15</v>
      </c>
      <c r="L145" s="5">
        <v>282</v>
      </c>
    </row>
    <row r="146" spans="1:12">
      <c r="A146" s="5">
        <v>145</v>
      </c>
      <c r="B146" s="5">
        <v>2291</v>
      </c>
      <c r="C146" s="5">
        <v>3960</v>
      </c>
      <c r="D146" s="5">
        <v>303</v>
      </c>
      <c r="E146" s="5">
        <v>325</v>
      </c>
      <c r="F146" s="5">
        <v>3020</v>
      </c>
      <c r="G146" s="5">
        <v>1723</v>
      </c>
      <c r="H146" s="5">
        <v>253</v>
      </c>
      <c r="I146" s="5">
        <v>0</v>
      </c>
      <c r="J146" s="5">
        <v>80</v>
      </c>
      <c r="K146" s="5">
        <v>14</v>
      </c>
      <c r="L146" s="5">
        <v>243</v>
      </c>
    </row>
    <row r="147" spans="1:12">
      <c r="A147" s="5">
        <v>146</v>
      </c>
      <c r="B147" s="5">
        <v>10744</v>
      </c>
      <c r="C147" s="5">
        <v>20691</v>
      </c>
      <c r="D147" s="5">
        <v>1967</v>
      </c>
      <c r="E147" s="5">
        <v>2201</v>
      </c>
      <c r="F147" s="5">
        <v>17502</v>
      </c>
      <c r="G147" s="5">
        <v>8964</v>
      </c>
      <c r="H147" s="5">
        <v>1834</v>
      </c>
      <c r="I147" s="5">
        <v>3</v>
      </c>
      <c r="J147" s="5">
        <v>148</v>
      </c>
      <c r="K147" s="5">
        <v>28</v>
      </c>
      <c r="L147" s="5">
        <v>1877</v>
      </c>
    </row>
    <row r="148" spans="1:12">
      <c r="A148" s="5">
        <v>147</v>
      </c>
      <c r="B148" s="5">
        <v>3616</v>
      </c>
      <c r="C148" s="5">
        <v>6887</v>
      </c>
      <c r="D148" s="5">
        <v>111</v>
      </c>
      <c r="E148" s="5">
        <v>118</v>
      </c>
      <c r="F148" s="5">
        <v>4263</v>
      </c>
      <c r="G148" s="5">
        <v>2138</v>
      </c>
      <c r="H148" s="5">
        <v>93</v>
      </c>
      <c r="I148" s="5">
        <v>0</v>
      </c>
      <c r="J148" s="5">
        <v>24</v>
      </c>
      <c r="K148" s="5">
        <v>11</v>
      </c>
      <c r="L148" s="5">
        <v>90</v>
      </c>
    </row>
    <row r="149" spans="1:12">
      <c r="A149" s="5">
        <v>148</v>
      </c>
      <c r="B149" s="5">
        <v>39984</v>
      </c>
      <c r="C149" s="5">
        <v>112830</v>
      </c>
      <c r="D149" s="5">
        <v>2105</v>
      </c>
      <c r="E149" s="5">
        <v>3932</v>
      </c>
      <c r="F149" s="5">
        <v>70249</v>
      </c>
      <c r="G149" s="5">
        <v>21328</v>
      </c>
      <c r="H149" s="5">
        <v>1609</v>
      </c>
      <c r="I149" s="5">
        <v>24</v>
      </c>
      <c r="J149" s="5">
        <v>302</v>
      </c>
      <c r="K149" s="5">
        <v>41</v>
      </c>
      <c r="L149" s="5">
        <v>1921</v>
      </c>
    </row>
    <row r="150" spans="1:12">
      <c r="A150" s="5">
        <v>149</v>
      </c>
      <c r="B150" s="5">
        <v>4010</v>
      </c>
      <c r="C150" s="5">
        <v>7444</v>
      </c>
      <c r="D150" s="5">
        <v>477</v>
      </c>
      <c r="E150" s="5">
        <v>534</v>
      </c>
      <c r="F150" s="5">
        <v>4406</v>
      </c>
      <c r="G150" s="5">
        <v>2362</v>
      </c>
      <c r="H150" s="5">
        <v>354</v>
      </c>
      <c r="I150" s="5">
        <v>2</v>
      </c>
      <c r="J150" s="5">
        <v>166</v>
      </c>
      <c r="K150" s="5">
        <v>32</v>
      </c>
      <c r="L150" s="5">
        <v>370</v>
      </c>
    </row>
    <row r="151" spans="1:12">
      <c r="A151" s="5">
        <v>150</v>
      </c>
      <c r="B151" s="5">
        <v>6564</v>
      </c>
      <c r="C151" s="5">
        <v>12097</v>
      </c>
      <c r="D151" s="5">
        <v>806</v>
      </c>
      <c r="E151" s="5">
        <v>957</v>
      </c>
      <c r="F151" s="5">
        <v>7682</v>
      </c>
      <c r="G151" s="5">
        <v>4024</v>
      </c>
      <c r="H151" s="5">
        <v>563</v>
      </c>
      <c r="I151" s="5">
        <v>47</v>
      </c>
      <c r="J151" s="5">
        <v>358</v>
      </c>
      <c r="K151" s="5">
        <v>49</v>
      </c>
      <c r="L151" s="5">
        <v>602</v>
      </c>
    </row>
    <row r="152" spans="1:12">
      <c r="A152" s="5">
        <v>151</v>
      </c>
      <c r="B152" s="5">
        <v>8612</v>
      </c>
      <c r="C152" s="5">
        <v>20151</v>
      </c>
      <c r="D152" s="5">
        <v>813</v>
      </c>
      <c r="E152" s="5">
        <v>1390</v>
      </c>
      <c r="F152" s="5">
        <v>16890</v>
      </c>
      <c r="G152" s="5">
        <v>7208</v>
      </c>
      <c r="H152" s="5">
        <v>630</v>
      </c>
      <c r="I152" s="5">
        <v>7</v>
      </c>
      <c r="J152" s="5">
        <v>161</v>
      </c>
      <c r="K152" s="5">
        <v>25</v>
      </c>
      <c r="L152" s="5">
        <v>727</v>
      </c>
    </row>
    <row r="153" spans="1:12">
      <c r="A153" s="5">
        <v>152</v>
      </c>
      <c r="B153" s="5">
        <v>5568</v>
      </c>
      <c r="C153" s="5">
        <v>10282</v>
      </c>
      <c r="D153" s="5">
        <v>746</v>
      </c>
      <c r="E153" s="5">
        <v>867</v>
      </c>
      <c r="F153" s="5">
        <v>5696</v>
      </c>
      <c r="G153" s="5">
        <v>3162</v>
      </c>
      <c r="H153" s="5">
        <v>537</v>
      </c>
      <c r="I153" s="5">
        <v>13</v>
      </c>
      <c r="J153" s="5">
        <v>319</v>
      </c>
      <c r="K153" s="5">
        <v>55</v>
      </c>
      <c r="L153" s="5">
        <v>545</v>
      </c>
    </row>
    <row r="154" spans="1:12">
      <c r="A154" s="5">
        <v>153</v>
      </c>
      <c r="B154" s="5">
        <v>1685</v>
      </c>
      <c r="C154" s="5">
        <v>2999</v>
      </c>
      <c r="D154" s="5">
        <v>322</v>
      </c>
      <c r="E154" s="5">
        <v>424</v>
      </c>
      <c r="F154" s="5">
        <v>1794</v>
      </c>
      <c r="G154" s="5">
        <v>953</v>
      </c>
      <c r="H154" s="5">
        <v>237</v>
      </c>
      <c r="I154" s="5">
        <v>0</v>
      </c>
      <c r="J154" s="5">
        <v>54</v>
      </c>
      <c r="K154" s="5">
        <v>16</v>
      </c>
      <c r="L154" s="5">
        <v>295</v>
      </c>
    </row>
    <row r="155" spans="1:12">
      <c r="A155" s="5">
        <v>154</v>
      </c>
      <c r="B155" s="5">
        <v>3756</v>
      </c>
      <c r="C155" s="5">
        <v>7094</v>
      </c>
      <c r="D155" s="5">
        <v>469</v>
      </c>
      <c r="E155" s="5">
        <v>613</v>
      </c>
      <c r="F155" s="5">
        <v>4935</v>
      </c>
      <c r="G155" s="5">
        <v>2556</v>
      </c>
      <c r="H155" s="5">
        <v>365</v>
      </c>
      <c r="I155" s="5">
        <v>16</v>
      </c>
      <c r="J155" s="5">
        <v>117</v>
      </c>
      <c r="K155" s="5">
        <v>30</v>
      </c>
      <c r="L155" s="5">
        <v>408</v>
      </c>
    </row>
    <row r="156" spans="1:12">
      <c r="A156" s="5">
        <v>155</v>
      </c>
      <c r="B156" s="5">
        <v>2656</v>
      </c>
      <c r="C156" s="5">
        <v>4862</v>
      </c>
      <c r="D156" s="5">
        <v>390</v>
      </c>
      <c r="E156" s="5">
        <v>445</v>
      </c>
      <c r="F156" s="5">
        <v>3273</v>
      </c>
      <c r="G156" s="5">
        <v>1722</v>
      </c>
      <c r="H156" s="5">
        <v>309</v>
      </c>
      <c r="I156" s="5">
        <v>1</v>
      </c>
      <c r="J156" s="5">
        <v>115</v>
      </c>
      <c r="K156" s="5">
        <v>21</v>
      </c>
      <c r="L156" s="5">
        <v>309</v>
      </c>
    </row>
    <row r="157" spans="1:12">
      <c r="A157" s="5">
        <v>156</v>
      </c>
      <c r="B157" s="5">
        <v>5086</v>
      </c>
      <c r="C157" s="5">
        <v>9493</v>
      </c>
      <c r="D157" s="5">
        <v>622</v>
      </c>
      <c r="E157" s="5">
        <v>757</v>
      </c>
      <c r="F157" s="5">
        <v>6200</v>
      </c>
      <c r="G157" s="5">
        <v>3298</v>
      </c>
      <c r="H157" s="5">
        <v>489</v>
      </c>
      <c r="I157" s="5">
        <v>30</v>
      </c>
      <c r="J157" s="5">
        <v>187</v>
      </c>
      <c r="K157" s="5">
        <v>35</v>
      </c>
      <c r="L157" s="5">
        <v>509</v>
      </c>
    </row>
    <row r="158" spans="1:12">
      <c r="A158" s="5">
        <v>157</v>
      </c>
      <c r="B158" s="5">
        <v>2055</v>
      </c>
      <c r="C158" s="5">
        <v>3915</v>
      </c>
      <c r="D158" s="5">
        <v>346</v>
      </c>
      <c r="E158" s="5">
        <v>412</v>
      </c>
      <c r="F158" s="5">
        <v>2970</v>
      </c>
      <c r="G158" s="5">
        <v>1507</v>
      </c>
      <c r="H158" s="5">
        <v>277</v>
      </c>
      <c r="I158" s="5">
        <v>1</v>
      </c>
      <c r="J158" s="5">
        <v>84</v>
      </c>
      <c r="K158" s="5">
        <v>13</v>
      </c>
      <c r="L158" s="5">
        <v>288</v>
      </c>
    </row>
    <row r="159" spans="1:12">
      <c r="A159" s="5">
        <v>158</v>
      </c>
      <c r="B159" s="5">
        <v>9384</v>
      </c>
      <c r="C159" s="5">
        <v>14948</v>
      </c>
      <c r="D159" s="5">
        <v>757</v>
      </c>
      <c r="E159" s="5">
        <v>652</v>
      </c>
      <c r="F159" s="5">
        <v>11148</v>
      </c>
      <c r="G159" s="5">
        <v>7020</v>
      </c>
      <c r="H159" s="5">
        <v>604</v>
      </c>
      <c r="I159" s="5">
        <v>6</v>
      </c>
      <c r="J159" s="5">
        <v>363</v>
      </c>
      <c r="K159" s="5">
        <v>40</v>
      </c>
      <c r="L159" s="5">
        <v>452</v>
      </c>
    </row>
    <row r="160" spans="1:12">
      <c r="A160" s="5">
        <v>159</v>
      </c>
      <c r="B160" s="5">
        <v>3992</v>
      </c>
      <c r="C160" s="5">
        <v>7255</v>
      </c>
      <c r="D160" s="5">
        <v>598</v>
      </c>
      <c r="E160" s="5">
        <v>688</v>
      </c>
      <c r="F160" s="5">
        <v>4428</v>
      </c>
      <c r="G160" s="5">
        <v>2420</v>
      </c>
      <c r="H160" s="5">
        <v>435</v>
      </c>
      <c r="I160" s="5">
        <v>6</v>
      </c>
      <c r="J160" s="5">
        <v>244</v>
      </c>
      <c r="K160" s="5">
        <v>32</v>
      </c>
      <c r="L160" s="5">
        <v>447</v>
      </c>
    </row>
    <row r="161" spans="1:12">
      <c r="A161" s="5">
        <v>160</v>
      </c>
      <c r="B161" s="5">
        <v>7512</v>
      </c>
      <c r="C161" s="5">
        <v>13633</v>
      </c>
      <c r="D161" s="5">
        <v>769</v>
      </c>
      <c r="E161" s="5">
        <v>951</v>
      </c>
      <c r="F161" s="5">
        <v>5503</v>
      </c>
      <c r="G161" s="5">
        <v>3260</v>
      </c>
      <c r="H161" s="5">
        <v>530</v>
      </c>
      <c r="I161" s="5">
        <v>22</v>
      </c>
      <c r="J161" s="5">
        <v>290</v>
      </c>
      <c r="K161" s="5">
        <v>98</v>
      </c>
      <c r="L161" s="5">
        <v>614</v>
      </c>
    </row>
    <row r="162" spans="1:12">
      <c r="A162" s="5">
        <v>161</v>
      </c>
      <c r="B162" s="5">
        <v>11096</v>
      </c>
      <c r="C162" s="5">
        <v>21080</v>
      </c>
      <c r="D162" s="5">
        <v>1843</v>
      </c>
      <c r="E162" s="5">
        <v>2106</v>
      </c>
      <c r="F162" s="5">
        <v>16095</v>
      </c>
      <c r="G162" s="5">
        <v>8120</v>
      </c>
      <c r="H162" s="5">
        <v>1604</v>
      </c>
      <c r="I162" s="5">
        <v>4</v>
      </c>
      <c r="J162" s="5">
        <v>243</v>
      </c>
      <c r="K162" s="5">
        <v>41</v>
      </c>
      <c r="L162" s="5">
        <v>1724</v>
      </c>
    </row>
    <row r="163" spans="1:12">
      <c r="A163" s="5">
        <v>162</v>
      </c>
      <c r="B163" s="5">
        <v>2790</v>
      </c>
      <c r="C163" s="5">
        <v>4879</v>
      </c>
      <c r="D163" s="5">
        <v>435</v>
      </c>
      <c r="E163" s="5">
        <v>513</v>
      </c>
      <c r="F163" s="5">
        <v>3501</v>
      </c>
      <c r="G163" s="5">
        <v>1999</v>
      </c>
      <c r="H163" s="5">
        <v>351</v>
      </c>
      <c r="I163" s="5">
        <v>0</v>
      </c>
      <c r="J163" s="5">
        <v>113</v>
      </c>
      <c r="K163" s="5">
        <v>19</v>
      </c>
      <c r="L163" s="5">
        <v>360</v>
      </c>
    </row>
    <row r="164" spans="1:12">
      <c r="A164" s="5">
        <v>163</v>
      </c>
      <c r="B164" s="5">
        <v>13856</v>
      </c>
      <c r="C164" s="5">
        <v>37716</v>
      </c>
      <c r="D164" s="5">
        <v>519</v>
      </c>
      <c r="E164" s="5">
        <v>672</v>
      </c>
      <c r="F164" s="5">
        <v>26832</v>
      </c>
      <c r="G164" s="5">
        <v>9064</v>
      </c>
      <c r="H164" s="5">
        <v>389</v>
      </c>
      <c r="I164" s="5">
        <v>2</v>
      </c>
      <c r="J164" s="5">
        <v>77</v>
      </c>
      <c r="K164" s="5">
        <v>5</v>
      </c>
      <c r="L164" s="5">
        <v>450</v>
      </c>
    </row>
    <row r="165" spans="1:12">
      <c r="A165" s="5">
        <v>164</v>
      </c>
      <c r="B165" s="5">
        <v>10748</v>
      </c>
      <c r="C165" s="5">
        <v>19724</v>
      </c>
      <c r="D165" s="5">
        <v>892</v>
      </c>
      <c r="E165" s="5">
        <v>719</v>
      </c>
      <c r="F165" s="5">
        <v>13674</v>
      </c>
      <c r="G165" s="5">
        <v>7624</v>
      </c>
      <c r="H165" s="5">
        <v>704</v>
      </c>
      <c r="I165" s="5">
        <v>8</v>
      </c>
      <c r="J165" s="5">
        <v>485</v>
      </c>
      <c r="K165" s="5">
        <v>64</v>
      </c>
      <c r="L165" s="5">
        <v>498</v>
      </c>
    </row>
    <row r="166" spans="1:12">
      <c r="A166" s="5">
        <v>165</v>
      </c>
      <c r="B166" s="5">
        <v>41984</v>
      </c>
      <c r="C166" s="5">
        <v>68290</v>
      </c>
      <c r="D166" s="5">
        <v>3370</v>
      </c>
      <c r="E166" s="5">
        <v>4074</v>
      </c>
      <c r="F166" s="5">
        <v>34802</v>
      </c>
      <c r="G166" s="5">
        <v>20928</v>
      </c>
      <c r="H166" s="5">
        <v>2126</v>
      </c>
      <c r="I166" s="5">
        <v>144</v>
      </c>
      <c r="J166" s="5">
        <v>1622</v>
      </c>
      <c r="K166" s="5">
        <v>208</v>
      </c>
      <c r="L166" s="5">
        <v>2420</v>
      </c>
    </row>
    <row r="167" spans="1:12">
      <c r="A167" s="5">
        <v>166</v>
      </c>
      <c r="B167" s="5">
        <v>2522</v>
      </c>
      <c r="C167" s="5">
        <v>4583</v>
      </c>
      <c r="D167" s="5">
        <v>455</v>
      </c>
      <c r="E167" s="5">
        <v>547</v>
      </c>
      <c r="F167" s="5">
        <v>3031</v>
      </c>
      <c r="G167" s="5">
        <v>1674</v>
      </c>
      <c r="H167" s="5">
        <v>333</v>
      </c>
      <c r="I167" s="5">
        <v>6</v>
      </c>
      <c r="J167" s="5">
        <v>99</v>
      </c>
      <c r="K167" s="5">
        <v>16</v>
      </c>
      <c r="L167" s="5">
        <v>390</v>
      </c>
    </row>
    <row r="168" spans="1:12">
      <c r="A168" s="5">
        <v>167</v>
      </c>
      <c r="B168" s="5">
        <v>4480</v>
      </c>
      <c r="C168" s="5">
        <v>8039</v>
      </c>
      <c r="D168" s="5">
        <v>572</v>
      </c>
      <c r="E168" s="5">
        <v>599</v>
      </c>
      <c r="F168" s="5">
        <v>5014</v>
      </c>
      <c r="G168" s="5">
        <v>2704</v>
      </c>
      <c r="H168" s="5">
        <v>416</v>
      </c>
      <c r="I168" s="5">
        <v>3</v>
      </c>
      <c r="J168" s="5">
        <v>188</v>
      </c>
      <c r="K168" s="5">
        <v>26</v>
      </c>
      <c r="L168" s="5">
        <v>430</v>
      </c>
    </row>
    <row r="169" spans="1:12">
      <c r="A169" s="5">
        <v>168</v>
      </c>
      <c r="B169" s="5">
        <v>1543</v>
      </c>
      <c r="C169" s="5">
        <v>2874</v>
      </c>
      <c r="D169" s="5">
        <v>360</v>
      </c>
      <c r="E169" s="5">
        <v>463</v>
      </c>
      <c r="F169" s="5">
        <v>2373</v>
      </c>
      <c r="G169" s="5">
        <v>1228</v>
      </c>
      <c r="H169" s="5">
        <v>267</v>
      </c>
      <c r="I169" s="5">
        <v>2</v>
      </c>
      <c r="J169" s="5">
        <v>30</v>
      </c>
      <c r="K169" s="5">
        <v>6</v>
      </c>
      <c r="L169" s="5">
        <v>334</v>
      </c>
    </row>
    <row r="170" spans="1:12">
      <c r="A170" s="5">
        <v>169</v>
      </c>
      <c r="B170" s="5">
        <v>21256</v>
      </c>
      <c r="C170" s="5">
        <v>41906</v>
      </c>
      <c r="D170" s="5">
        <v>4840</v>
      </c>
      <c r="E170" s="5">
        <v>5906</v>
      </c>
      <c r="F170" s="5">
        <v>35455</v>
      </c>
      <c r="G170" s="5">
        <v>17592</v>
      </c>
      <c r="H170" s="5">
        <v>4318</v>
      </c>
      <c r="I170" s="5">
        <v>38</v>
      </c>
      <c r="J170" s="5">
        <v>163</v>
      </c>
      <c r="K170" s="5">
        <v>27</v>
      </c>
      <c r="L170" s="5">
        <v>4754</v>
      </c>
    </row>
    <row r="171" spans="1:12">
      <c r="A171" s="5">
        <v>170</v>
      </c>
      <c r="B171" s="5">
        <v>4484</v>
      </c>
      <c r="C171" s="5">
        <v>7829</v>
      </c>
      <c r="D171" s="5">
        <v>545</v>
      </c>
      <c r="E171" s="5">
        <v>629</v>
      </c>
      <c r="F171" s="5">
        <v>4208</v>
      </c>
      <c r="G171" s="5">
        <v>2412</v>
      </c>
      <c r="H171" s="5">
        <v>382</v>
      </c>
      <c r="I171" s="5">
        <v>6</v>
      </c>
      <c r="J171" s="5">
        <v>179</v>
      </c>
      <c r="K171" s="5">
        <v>40</v>
      </c>
      <c r="L171" s="5">
        <v>424</v>
      </c>
    </row>
    <row r="172" spans="1:12">
      <c r="A172" s="5">
        <v>171</v>
      </c>
      <c r="B172" s="5">
        <v>4398</v>
      </c>
      <c r="C172" s="5">
        <v>8105</v>
      </c>
      <c r="D172" s="5">
        <v>584</v>
      </c>
      <c r="E172" s="5">
        <v>669</v>
      </c>
      <c r="F172" s="5">
        <v>4799</v>
      </c>
      <c r="G172" s="5">
        <v>2616</v>
      </c>
      <c r="H172" s="5">
        <v>431</v>
      </c>
      <c r="I172" s="5">
        <v>5</v>
      </c>
      <c r="J172" s="5">
        <v>204</v>
      </c>
      <c r="K172" s="5">
        <v>34</v>
      </c>
      <c r="L172" s="5">
        <v>446</v>
      </c>
    </row>
    <row r="173" spans="1:12">
      <c r="A173" s="5">
        <v>172</v>
      </c>
      <c r="B173" s="5">
        <v>13216</v>
      </c>
      <c r="C173" s="5">
        <v>24738</v>
      </c>
      <c r="D173" s="5">
        <v>2675</v>
      </c>
      <c r="E173" s="5">
        <v>2969</v>
      </c>
      <c r="F173" s="5">
        <v>19599</v>
      </c>
      <c r="G173" s="5">
        <v>10232</v>
      </c>
      <c r="H173" s="5">
        <v>2342</v>
      </c>
      <c r="I173" s="5">
        <v>2</v>
      </c>
      <c r="J173" s="5">
        <v>165</v>
      </c>
      <c r="K173" s="5">
        <v>22</v>
      </c>
      <c r="L173" s="5">
        <v>2584</v>
      </c>
    </row>
    <row r="174" spans="1:12">
      <c r="A174" s="5">
        <v>173</v>
      </c>
      <c r="B174" s="5">
        <v>22304</v>
      </c>
      <c r="C174" s="5">
        <v>37159</v>
      </c>
      <c r="D174" s="5">
        <v>1805</v>
      </c>
      <c r="E174" s="5">
        <v>1618</v>
      </c>
      <c r="F174" s="5">
        <v>22864</v>
      </c>
      <c r="G174" s="5">
        <v>13304</v>
      </c>
      <c r="H174" s="5">
        <v>1349</v>
      </c>
      <c r="I174" s="5">
        <v>29</v>
      </c>
      <c r="J174" s="5">
        <v>1047</v>
      </c>
      <c r="K174" s="5">
        <v>98</v>
      </c>
      <c r="L174" s="5">
        <v>984</v>
      </c>
    </row>
    <row r="175" spans="1:12">
      <c r="A175" s="5">
        <v>174</v>
      </c>
      <c r="B175" s="5">
        <v>6208</v>
      </c>
      <c r="C175" s="5">
        <v>10830</v>
      </c>
      <c r="D175" s="5">
        <v>644</v>
      </c>
      <c r="E175" s="5">
        <v>678</v>
      </c>
      <c r="F175" s="5">
        <v>6866</v>
      </c>
      <c r="G175" s="5">
        <v>4016</v>
      </c>
      <c r="H175" s="5">
        <v>495</v>
      </c>
      <c r="I175" s="5">
        <v>2</v>
      </c>
      <c r="J175" s="5">
        <v>234</v>
      </c>
      <c r="K175" s="5">
        <v>40</v>
      </c>
      <c r="L175" s="5">
        <v>473</v>
      </c>
    </row>
    <row r="176" spans="1:12">
      <c r="A176" s="5">
        <v>175</v>
      </c>
      <c r="B176" s="5">
        <v>4518</v>
      </c>
      <c r="C176" s="5">
        <v>8533</v>
      </c>
      <c r="D176" s="5">
        <v>626</v>
      </c>
      <c r="E176" s="5">
        <v>729</v>
      </c>
      <c r="F176" s="5">
        <v>4215</v>
      </c>
      <c r="G176" s="5">
        <v>2254</v>
      </c>
      <c r="H176" s="5">
        <v>439</v>
      </c>
      <c r="I176" s="5">
        <v>7</v>
      </c>
      <c r="J176" s="5">
        <v>250</v>
      </c>
      <c r="K176" s="5">
        <v>42</v>
      </c>
      <c r="L176" s="5">
        <v>482</v>
      </c>
    </row>
    <row r="177" spans="1:12">
      <c r="A177" s="5">
        <v>176</v>
      </c>
      <c r="B177" s="5">
        <v>3582</v>
      </c>
      <c r="C177" s="5">
        <v>6518</v>
      </c>
      <c r="D177" s="5">
        <v>537</v>
      </c>
      <c r="E177" s="5">
        <v>597</v>
      </c>
      <c r="F177" s="5">
        <v>3857</v>
      </c>
      <c r="G177" s="5">
        <v>2124</v>
      </c>
      <c r="H177" s="5">
        <v>404</v>
      </c>
      <c r="I177" s="5">
        <v>4</v>
      </c>
      <c r="J177" s="5">
        <v>154</v>
      </c>
      <c r="K177" s="5">
        <v>36</v>
      </c>
      <c r="L177" s="5">
        <v>430</v>
      </c>
    </row>
    <row r="178" spans="1:12">
      <c r="A178" s="5">
        <v>177</v>
      </c>
      <c r="B178" s="5">
        <v>9124</v>
      </c>
      <c r="C178" s="5">
        <v>17776</v>
      </c>
      <c r="D178" s="5">
        <v>1476</v>
      </c>
      <c r="E178" s="5">
        <v>1797</v>
      </c>
      <c r="F178" s="5">
        <v>13887</v>
      </c>
      <c r="G178" s="5">
        <v>7092</v>
      </c>
      <c r="H178" s="5">
        <v>1331</v>
      </c>
      <c r="I178" s="5">
        <v>20</v>
      </c>
      <c r="J178" s="5">
        <v>150</v>
      </c>
      <c r="K178" s="5">
        <v>29</v>
      </c>
      <c r="L178" s="5">
        <v>1397</v>
      </c>
    </row>
    <row r="179" spans="1:12">
      <c r="A179" s="5">
        <v>178</v>
      </c>
      <c r="B179" s="5">
        <v>14152</v>
      </c>
      <c r="C179" s="5">
        <v>38806</v>
      </c>
      <c r="D179" s="5">
        <v>631</v>
      </c>
      <c r="E179" s="5">
        <v>836</v>
      </c>
      <c r="F179" s="5">
        <v>19409</v>
      </c>
      <c r="G179" s="5">
        <v>6632</v>
      </c>
      <c r="H179" s="5">
        <v>404</v>
      </c>
      <c r="I179" s="5">
        <v>4</v>
      </c>
      <c r="J179" s="5">
        <v>102</v>
      </c>
      <c r="K179" s="5">
        <v>8</v>
      </c>
      <c r="L179" s="5">
        <v>549</v>
      </c>
    </row>
    <row r="180" spans="1:12">
      <c r="A180" s="5">
        <v>179</v>
      </c>
      <c r="B180" s="5">
        <v>4260</v>
      </c>
      <c r="C180" s="5">
        <v>7989</v>
      </c>
      <c r="D180" s="5">
        <v>588</v>
      </c>
      <c r="E180" s="5">
        <v>622</v>
      </c>
      <c r="F180" s="5">
        <v>4578</v>
      </c>
      <c r="G180" s="5">
        <v>2432</v>
      </c>
      <c r="H180" s="5">
        <v>436</v>
      </c>
      <c r="I180" s="5">
        <v>1</v>
      </c>
      <c r="J180" s="5">
        <v>226</v>
      </c>
      <c r="K180" s="5">
        <v>44</v>
      </c>
      <c r="L180" s="5">
        <v>435</v>
      </c>
    </row>
    <row r="181" spans="1:12">
      <c r="A181" s="5">
        <v>180</v>
      </c>
      <c r="B181" s="5">
        <v>30624</v>
      </c>
      <c r="C181" s="5">
        <v>56950</v>
      </c>
      <c r="D181" s="5">
        <v>2080</v>
      </c>
      <c r="E181" s="5">
        <v>3253</v>
      </c>
      <c r="F181" s="5">
        <v>32033</v>
      </c>
      <c r="G181" s="5">
        <v>15744</v>
      </c>
      <c r="H181" s="5">
        <v>1376</v>
      </c>
      <c r="I181" s="5">
        <v>6</v>
      </c>
      <c r="J181" s="5">
        <v>345</v>
      </c>
      <c r="K181" s="5">
        <v>121</v>
      </c>
      <c r="L181" s="5">
        <v>1956</v>
      </c>
    </row>
    <row r="182" spans="1:12">
      <c r="A182" s="5">
        <v>181</v>
      </c>
      <c r="B182" s="5">
        <v>2363</v>
      </c>
      <c r="C182" s="5">
        <v>4223</v>
      </c>
      <c r="D182" s="5">
        <v>393</v>
      </c>
      <c r="E182" s="5">
        <v>476</v>
      </c>
      <c r="F182" s="5">
        <v>3332</v>
      </c>
      <c r="G182" s="5">
        <v>1788</v>
      </c>
      <c r="H182" s="5">
        <v>297</v>
      </c>
      <c r="I182" s="5">
        <v>11</v>
      </c>
      <c r="J182" s="5">
        <v>68</v>
      </c>
      <c r="K182" s="5">
        <v>11</v>
      </c>
      <c r="L182" s="5">
        <v>348</v>
      </c>
    </row>
    <row r="183" spans="1:12">
      <c r="A183" s="5">
        <v>182</v>
      </c>
      <c r="B183" s="5">
        <v>2232</v>
      </c>
      <c r="C183" s="5">
        <v>4005</v>
      </c>
      <c r="D183" s="5">
        <v>374</v>
      </c>
      <c r="E183" s="5">
        <v>458</v>
      </c>
      <c r="F183" s="5">
        <v>3247</v>
      </c>
      <c r="G183" s="5">
        <v>1740</v>
      </c>
      <c r="H183" s="5">
        <v>278</v>
      </c>
      <c r="I183" s="5">
        <v>0</v>
      </c>
      <c r="J183" s="5">
        <v>62</v>
      </c>
      <c r="K183" s="5">
        <v>10</v>
      </c>
      <c r="L183" s="5">
        <v>335</v>
      </c>
    </row>
    <row r="184" spans="1:12">
      <c r="A184" s="5">
        <v>183</v>
      </c>
      <c r="B184" s="5">
        <v>4048</v>
      </c>
      <c r="C184" s="5">
        <v>7217</v>
      </c>
      <c r="D184" s="5">
        <v>544</v>
      </c>
      <c r="E184" s="5">
        <v>602</v>
      </c>
      <c r="F184" s="5">
        <v>4046</v>
      </c>
      <c r="G184" s="5">
        <v>2280</v>
      </c>
      <c r="H184" s="5">
        <v>368</v>
      </c>
      <c r="I184" s="5">
        <v>5</v>
      </c>
      <c r="J184" s="5">
        <v>223</v>
      </c>
      <c r="K184" s="5">
        <v>35</v>
      </c>
      <c r="L184" s="5">
        <v>405</v>
      </c>
    </row>
    <row r="185" spans="1:12">
      <c r="A185" s="5">
        <v>184</v>
      </c>
      <c r="B185" s="5">
        <v>1804</v>
      </c>
      <c r="C185" s="5">
        <v>2968</v>
      </c>
      <c r="D185" s="5">
        <v>330</v>
      </c>
      <c r="E185" s="5">
        <v>352</v>
      </c>
      <c r="F185" s="5">
        <v>2293</v>
      </c>
      <c r="G185" s="5">
        <v>1354</v>
      </c>
      <c r="H185" s="5">
        <v>234</v>
      </c>
      <c r="I185" s="5">
        <v>0</v>
      </c>
      <c r="J185" s="5">
        <v>61</v>
      </c>
      <c r="K185" s="5">
        <v>6</v>
      </c>
      <c r="L185" s="5">
        <v>280</v>
      </c>
    </row>
    <row r="186" spans="1:12">
      <c r="A186" s="5">
        <v>185</v>
      </c>
      <c r="B186" s="5">
        <v>2351</v>
      </c>
      <c r="C186" s="5">
        <v>4028</v>
      </c>
      <c r="D186" s="5">
        <v>371</v>
      </c>
      <c r="E186" s="5">
        <v>392</v>
      </c>
      <c r="F186" s="5">
        <v>3112</v>
      </c>
      <c r="G186" s="5">
        <v>1791</v>
      </c>
      <c r="H186" s="5">
        <v>288</v>
      </c>
      <c r="I186" s="5">
        <v>1</v>
      </c>
      <c r="J186" s="5">
        <v>104</v>
      </c>
      <c r="K186" s="5">
        <v>12</v>
      </c>
      <c r="L186" s="5">
        <v>298</v>
      </c>
    </row>
    <row r="187" spans="1:12">
      <c r="A187" s="5">
        <v>186</v>
      </c>
      <c r="B187" s="5">
        <v>3100</v>
      </c>
      <c r="C187" s="5">
        <v>5388</v>
      </c>
      <c r="D187" s="5">
        <v>518</v>
      </c>
      <c r="E187" s="5">
        <v>609</v>
      </c>
      <c r="F187" s="5">
        <v>3927</v>
      </c>
      <c r="G187" s="5">
        <v>2274</v>
      </c>
      <c r="H187" s="5">
        <v>367</v>
      </c>
      <c r="I187" s="5">
        <v>3</v>
      </c>
      <c r="J187" s="5">
        <v>146</v>
      </c>
      <c r="K187" s="5">
        <v>15</v>
      </c>
      <c r="L187" s="5">
        <v>422</v>
      </c>
    </row>
    <row r="188" spans="1:12">
      <c r="A188" s="5">
        <v>187</v>
      </c>
      <c r="B188" s="5">
        <v>2360</v>
      </c>
      <c r="C188" s="5">
        <v>4004</v>
      </c>
      <c r="D188" s="5">
        <v>436</v>
      </c>
      <c r="E188" s="5">
        <v>486</v>
      </c>
      <c r="F188" s="5">
        <v>2757</v>
      </c>
      <c r="G188" s="5">
        <v>1603</v>
      </c>
      <c r="H188" s="5">
        <v>300</v>
      </c>
      <c r="I188" s="5">
        <v>2</v>
      </c>
      <c r="J188" s="5">
        <v>102</v>
      </c>
      <c r="K188" s="5">
        <v>15</v>
      </c>
      <c r="L188" s="5">
        <v>365</v>
      </c>
    </row>
    <row r="189" spans="1:12">
      <c r="A189" s="5">
        <v>188</v>
      </c>
      <c r="B189" s="5">
        <v>19648</v>
      </c>
      <c r="C189" s="5">
        <v>33643</v>
      </c>
      <c r="D189" s="5">
        <v>1359</v>
      </c>
      <c r="E189" s="5">
        <v>990</v>
      </c>
      <c r="F189" s="5">
        <v>24034</v>
      </c>
      <c r="G189" s="5">
        <v>13528</v>
      </c>
      <c r="H189" s="5">
        <v>1020</v>
      </c>
      <c r="I189" s="5">
        <v>9</v>
      </c>
      <c r="J189" s="5">
        <v>766</v>
      </c>
      <c r="K189" s="5">
        <v>43</v>
      </c>
      <c r="L189" s="5">
        <v>695</v>
      </c>
    </row>
    <row r="190" spans="1:12">
      <c r="A190" s="5">
        <v>189</v>
      </c>
      <c r="B190" s="5">
        <v>2295</v>
      </c>
      <c r="C190" s="5">
        <v>3721</v>
      </c>
      <c r="D190" s="5">
        <v>377</v>
      </c>
      <c r="E190" s="5">
        <v>402</v>
      </c>
      <c r="F190" s="5">
        <v>3121</v>
      </c>
      <c r="G190" s="5">
        <v>1882</v>
      </c>
      <c r="H190" s="5">
        <v>269</v>
      </c>
      <c r="I190" s="5">
        <v>0</v>
      </c>
      <c r="J190" s="5">
        <v>63</v>
      </c>
      <c r="K190" s="5">
        <v>7</v>
      </c>
      <c r="L190" s="5">
        <v>324</v>
      </c>
    </row>
    <row r="191" spans="1:12">
      <c r="A191" s="5">
        <v>190</v>
      </c>
      <c r="B191" s="5">
        <v>3934</v>
      </c>
      <c r="C191" s="5">
        <v>6330</v>
      </c>
      <c r="D191" s="5">
        <v>512</v>
      </c>
      <c r="E191" s="5">
        <v>599</v>
      </c>
      <c r="F191" s="5">
        <v>5010</v>
      </c>
      <c r="G191" s="5">
        <v>3082</v>
      </c>
      <c r="H191" s="5">
        <v>384</v>
      </c>
      <c r="I191" s="5">
        <v>3</v>
      </c>
      <c r="J191" s="5">
        <v>113</v>
      </c>
      <c r="K191" s="5">
        <v>17</v>
      </c>
      <c r="L191" s="5">
        <v>437</v>
      </c>
    </row>
    <row r="192" spans="1:12">
      <c r="A192" s="5">
        <v>191</v>
      </c>
      <c r="B192" s="5">
        <v>34512</v>
      </c>
      <c r="C192" s="5">
        <v>76659</v>
      </c>
      <c r="D192" s="5">
        <v>1666</v>
      </c>
      <c r="E192" s="5">
        <v>1977</v>
      </c>
      <c r="F192" s="5">
        <v>54860</v>
      </c>
      <c r="G192" s="5">
        <v>22816</v>
      </c>
      <c r="H192" s="5">
        <v>1278</v>
      </c>
      <c r="I192" s="5">
        <v>6</v>
      </c>
      <c r="J192" s="5">
        <v>442</v>
      </c>
      <c r="K192" s="5">
        <v>42</v>
      </c>
      <c r="L192" s="5">
        <v>1333</v>
      </c>
    </row>
    <row r="193" spans="1:12">
      <c r="A193" s="5">
        <v>192</v>
      </c>
      <c r="B193" s="5">
        <v>5282</v>
      </c>
      <c r="C193" s="5">
        <v>8730</v>
      </c>
      <c r="D193" s="5">
        <v>703</v>
      </c>
      <c r="E193" s="5">
        <v>772</v>
      </c>
      <c r="F193" s="5">
        <v>5123</v>
      </c>
      <c r="G193" s="5">
        <v>3244</v>
      </c>
      <c r="H193" s="5">
        <v>470</v>
      </c>
      <c r="I193" s="5">
        <v>9</v>
      </c>
      <c r="J193" s="5">
        <v>278</v>
      </c>
      <c r="K193" s="5">
        <v>43</v>
      </c>
      <c r="L193" s="5">
        <v>530</v>
      </c>
    </row>
    <row r="194" spans="1:12">
      <c r="A194" s="5">
        <v>193</v>
      </c>
      <c r="B194" s="5">
        <v>1809</v>
      </c>
      <c r="C194" s="5">
        <v>3130</v>
      </c>
      <c r="D194" s="5">
        <v>399</v>
      </c>
      <c r="E194" s="5">
        <v>494</v>
      </c>
      <c r="F194" s="5">
        <v>2541</v>
      </c>
      <c r="G194" s="5">
        <v>1435</v>
      </c>
      <c r="H194" s="5">
        <v>289</v>
      </c>
      <c r="I194" s="5">
        <v>2</v>
      </c>
      <c r="J194" s="5">
        <v>64</v>
      </c>
      <c r="K194" s="5">
        <v>7</v>
      </c>
      <c r="L194" s="5">
        <v>359</v>
      </c>
    </row>
    <row r="195" spans="1:12">
      <c r="A195" s="5">
        <v>194</v>
      </c>
      <c r="B195" s="5">
        <v>1920</v>
      </c>
      <c r="C195" s="5">
        <v>3124</v>
      </c>
      <c r="D195" s="5">
        <v>365</v>
      </c>
      <c r="E195" s="5">
        <v>428</v>
      </c>
      <c r="F195" s="5">
        <v>2541</v>
      </c>
      <c r="G195" s="5">
        <v>1519</v>
      </c>
      <c r="H195" s="5">
        <v>251</v>
      </c>
      <c r="I195" s="5">
        <v>1</v>
      </c>
      <c r="J195" s="5">
        <v>52</v>
      </c>
      <c r="K195" s="5">
        <v>7</v>
      </c>
      <c r="L195" s="5">
        <v>331</v>
      </c>
    </row>
    <row r="196" spans="1:12">
      <c r="A196" s="5">
        <v>195</v>
      </c>
      <c r="B196" s="5">
        <v>1954</v>
      </c>
      <c r="C196" s="5">
        <v>3530</v>
      </c>
      <c r="D196" s="5">
        <v>356</v>
      </c>
      <c r="E196" s="5">
        <v>443</v>
      </c>
      <c r="F196" s="5">
        <v>3295</v>
      </c>
      <c r="G196" s="5">
        <v>1772</v>
      </c>
      <c r="H196" s="5">
        <v>252</v>
      </c>
      <c r="I196" s="5">
        <v>0</v>
      </c>
      <c r="J196" s="5">
        <v>30</v>
      </c>
      <c r="K196" s="5">
        <v>2</v>
      </c>
      <c r="L196" s="5">
        <v>333</v>
      </c>
    </row>
    <row r="197" spans="1:12">
      <c r="A197" s="5">
        <v>196</v>
      </c>
      <c r="B197" s="5">
        <v>33536</v>
      </c>
      <c r="C197" s="5">
        <v>64850</v>
      </c>
      <c r="D197" s="5">
        <v>1954</v>
      </c>
      <c r="E197" s="5">
        <v>1678</v>
      </c>
      <c r="F197" s="5">
        <v>50076</v>
      </c>
      <c r="G197" s="5">
        <v>24448</v>
      </c>
      <c r="H197" s="5">
        <v>1564</v>
      </c>
      <c r="I197" s="5">
        <v>33</v>
      </c>
      <c r="J197" s="5">
        <v>1155</v>
      </c>
      <c r="K197" s="5">
        <v>102</v>
      </c>
      <c r="L197" s="5">
        <v>1016</v>
      </c>
    </row>
    <row r="198" spans="1:12">
      <c r="A198" s="5">
        <v>197</v>
      </c>
      <c r="B198" s="5">
        <v>4204</v>
      </c>
      <c r="C198" s="5">
        <v>7191</v>
      </c>
      <c r="D198" s="5">
        <v>498</v>
      </c>
      <c r="E198" s="5">
        <v>596</v>
      </c>
      <c r="F198" s="5">
        <v>5161</v>
      </c>
      <c r="G198" s="5">
        <v>2974</v>
      </c>
      <c r="H198" s="5">
        <v>387</v>
      </c>
      <c r="I198" s="5">
        <v>2</v>
      </c>
      <c r="J198" s="5">
        <v>139</v>
      </c>
      <c r="K198" s="5">
        <v>25</v>
      </c>
      <c r="L198" s="5">
        <v>408</v>
      </c>
    </row>
    <row r="199" spans="1:12">
      <c r="A199" s="5">
        <v>198</v>
      </c>
      <c r="B199" s="5">
        <v>3376</v>
      </c>
      <c r="C199" s="5">
        <v>6557</v>
      </c>
      <c r="D199" s="5">
        <v>428</v>
      </c>
      <c r="E199" s="5">
        <v>631</v>
      </c>
      <c r="F199" s="5">
        <v>5700</v>
      </c>
      <c r="G199" s="5">
        <v>2806</v>
      </c>
      <c r="H199" s="5">
        <v>331</v>
      </c>
      <c r="I199" s="5">
        <v>0</v>
      </c>
      <c r="J199" s="5">
        <v>40</v>
      </c>
      <c r="K199" s="5">
        <v>5</v>
      </c>
      <c r="L199" s="5">
        <v>409</v>
      </c>
    </row>
    <row r="200" spans="1:12">
      <c r="A200" s="5">
        <v>199</v>
      </c>
      <c r="B200" s="5">
        <v>9236</v>
      </c>
      <c r="C200" s="5">
        <v>16054</v>
      </c>
      <c r="D200" s="5">
        <v>1151</v>
      </c>
      <c r="E200" s="5">
        <v>1560</v>
      </c>
      <c r="F200" s="5">
        <v>14014</v>
      </c>
      <c r="G200" s="5">
        <v>7880</v>
      </c>
      <c r="H200" s="5">
        <v>1075</v>
      </c>
      <c r="I200" s="5">
        <v>2</v>
      </c>
      <c r="J200" s="5">
        <v>53</v>
      </c>
      <c r="K200" s="5">
        <v>15</v>
      </c>
      <c r="L200" s="5">
        <v>1130</v>
      </c>
    </row>
    <row r="201" spans="1:12">
      <c r="A201" s="5">
        <v>200</v>
      </c>
      <c r="B201" s="5">
        <v>72864</v>
      </c>
      <c r="C201" s="5">
        <v>205934</v>
      </c>
      <c r="D201" s="5">
        <v>946</v>
      </c>
      <c r="E201" s="5">
        <v>1158</v>
      </c>
      <c r="F201" s="5">
        <v>122474</v>
      </c>
      <c r="G201" s="5">
        <v>30912</v>
      </c>
      <c r="H201" s="5">
        <v>646</v>
      </c>
      <c r="I201" s="5">
        <v>4</v>
      </c>
      <c r="J201" s="5">
        <v>220</v>
      </c>
      <c r="K201" s="5">
        <v>19</v>
      </c>
      <c r="L201" s="5">
        <v>759</v>
      </c>
    </row>
    <row r="202" spans="1:12">
      <c r="A202" s="5">
        <v>201</v>
      </c>
      <c r="B202" s="5">
        <v>3358</v>
      </c>
      <c r="C202" s="5">
        <v>5682</v>
      </c>
      <c r="D202" s="5">
        <v>394</v>
      </c>
      <c r="E202" s="5">
        <v>523</v>
      </c>
      <c r="F202" s="5">
        <v>4200</v>
      </c>
      <c r="G202" s="5">
        <v>2426</v>
      </c>
      <c r="H202" s="5">
        <v>298</v>
      </c>
      <c r="I202" s="5">
        <v>2</v>
      </c>
      <c r="J202" s="5">
        <v>114</v>
      </c>
      <c r="K202" s="5">
        <v>16</v>
      </c>
      <c r="L202" s="5">
        <v>323</v>
      </c>
    </row>
    <row r="203" spans="1:12">
      <c r="A203" s="5">
        <v>202</v>
      </c>
      <c r="B203" s="5">
        <v>3254</v>
      </c>
      <c r="C203" s="5">
        <v>5644</v>
      </c>
      <c r="D203" s="5">
        <v>371</v>
      </c>
      <c r="E203" s="5">
        <v>513</v>
      </c>
      <c r="F203" s="5">
        <v>5069</v>
      </c>
      <c r="G203" s="5">
        <v>2846</v>
      </c>
      <c r="H203" s="5">
        <v>283</v>
      </c>
      <c r="I203" s="5">
        <v>0</v>
      </c>
      <c r="J203" s="5">
        <v>39</v>
      </c>
      <c r="K203" s="5">
        <v>3</v>
      </c>
      <c r="L203" s="5">
        <v>344</v>
      </c>
    </row>
    <row r="204" spans="1:12">
      <c r="A204" s="5">
        <v>203</v>
      </c>
      <c r="B204" s="5">
        <v>50640</v>
      </c>
      <c r="C204" s="5">
        <v>121234</v>
      </c>
      <c r="D204" s="5">
        <v>2240</v>
      </c>
      <c r="E204" s="5">
        <v>2779</v>
      </c>
      <c r="F204" s="5">
        <v>92348</v>
      </c>
      <c r="G204" s="5">
        <v>34880</v>
      </c>
      <c r="H204" s="5">
        <v>1790</v>
      </c>
      <c r="I204" s="5">
        <v>4</v>
      </c>
      <c r="J204" s="5">
        <v>859</v>
      </c>
      <c r="K204" s="5">
        <v>68</v>
      </c>
      <c r="L204" s="5">
        <v>1577</v>
      </c>
    </row>
    <row r="205" spans="1:12">
      <c r="A205" s="5">
        <v>204</v>
      </c>
      <c r="B205" s="5">
        <v>3734</v>
      </c>
      <c r="C205" s="5">
        <v>6218</v>
      </c>
      <c r="D205" s="5">
        <v>529</v>
      </c>
      <c r="E205" s="5">
        <v>794</v>
      </c>
      <c r="F205" s="5">
        <v>4831</v>
      </c>
      <c r="G205" s="5">
        <v>2868</v>
      </c>
      <c r="H205" s="5">
        <v>389</v>
      </c>
      <c r="I205" s="5">
        <v>5</v>
      </c>
      <c r="J205" s="5">
        <v>137</v>
      </c>
      <c r="K205" s="5">
        <v>20</v>
      </c>
      <c r="L205" s="5">
        <v>434</v>
      </c>
    </row>
    <row r="206" spans="1:12">
      <c r="A206" s="5">
        <v>205</v>
      </c>
      <c r="B206" s="5">
        <v>2594</v>
      </c>
      <c r="C206" s="5">
        <v>4220</v>
      </c>
      <c r="D206" s="5">
        <v>347</v>
      </c>
      <c r="E206" s="5">
        <v>529</v>
      </c>
      <c r="F206" s="5">
        <v>3418</v>
      </c>
      <c r="G206" s="5">
        <v>2067</v>
      </c>
      <c r="H206" s="5">
        <v>248</v>
      </c>
      <c r="I206" s="5">
        <v>1</v>
      </c>
      <c r="J206" s="5">
        <v>54</v>
      </c>
      <c r="K206" s="5">
        <v>11</v>
      </c>
      <c r="L206" s="5">
        <v>315</v>
      </c>
    </row>
    <row r="207" spans="1:12">
      <c r="A207" s="5">
        <v>206</v>
      </c>
      <c r="B207" s="5">
        <v>2232</v>
      </c>
      <c r="C207" s="5">
        <v>3772</v>
      </c>
      <c r="D207" s="5">
        <v>376</v>
      </c>
      <c r="E207" s="5">
        <v>440</v>
      </c>
      <c r="F207" s="5">
        <v>2205</v>
      </c>
      <c r="G207" s="5">
        <v>1306</v>
      </c>
      <c r="H207" s="5">
        <v>257</v>
      </c>
      <c r="I207" s="5">
        <v>2</v>
      </c>
      <c r="J207" s="5">
        <v>74</v>
      </c>
      <c r="K207" s="5">
        <v>22</v>
      </c>
      <c r="L207" s="5">
        <v>322</v>
      </c>
    </row>
    <row r="208" spans="1:12">
      <c r="A208" s="5">
        <v>207</v>
      </c>
      <c r="B208" s="5">
        <v>22120</v>
      </c>
      <c r="C208" s="5">
        <v>54734</v>
      </c>
      <c r="D208" s="5">
        <v>979</v>
      </c>
      <c r="E208" s="5">
        <v>1751</v>
      </c>
      <c r="F208" s="5">
        <v>46700</v>
      </c>
      <c r="G208" s="5">
        <v>17528</v>
      </c>
      <c r="H208" s="5">
        <v>796</v>
      </c>
      <c r="I208" s="5">
        <v>6</v>
      </c>
      <c r="J208" s="5">
        <v>98</v>
      </c>
      <c r="K208" s="5">
        <v>3</v>
      </c>
      <c r="L208" s="5">
        <v>906</v>
      </c>
    </row>
    <row r="209" spans="1:12">
      <c r="A209" s="5">
        <v>208</v>
      </c>
      <c r="B209" s="5">
        <v>7980</v>
      </c>
      <c r="C209" s="5">
        <v>12978</v>
      </c>
      <c r="D209" s="5">
        <v>630</v>
      </c>
      <c r="E209" s="5">
        <v>521</v>
      </c>
      <c r="F209" s="5">
        <v>9342</v>
      </c>
      <c r="G209" s="5">
        <v>5372</v>
      </c>
      <c r="H209" s="5">
        <v>467</v>
      </c>
      <c r="I209" s="5">
        <v>2</v>
      </c>
      <c r="J209" s="5">
        <v>264</v>
      </c>
      <c r="K209" s="5">
        <v>21</v>
      </c>
      <c r="L209" s="5">
        <v>398</v>
      </c>
    </row>
    <row r="210" spans="1:12">
      <c r="A210" s="5">
        <v>209</v>
      </c>
      <c r="B210" s="5">
        <v>1659</v>
      </c>
      <c r="C210" s="5">
        <v>2845</v>
      </c>
      <c r="D210" s="5">
        <v>345</v>
      </c>
      <c r="E210" s="5">
        <v>424</v>
      </c>
      <c r="F210" s="5">
        <v>1604</v>
      </c>
      <c r="G210" s="5">
        <v>915</v>
      </c>
      <c r="H210" s="5">
        <v>239</v>
      </c>
      <c r="I210" s="5">
        <v>3</v>
      </c>
      <c r="J210" s="5">
        <v>36</v>
      </c>
      <c r="K210" s="5">
        <v>11</v>
      </c>
      <c r="L210" s="5">
        <v>321</v>
      </c>
    </row>
    <row r="211" spans="1:12">
      <c r="A211" s="5">
        <v>210</v>
      </c>
      <c r="B211" s="5">
        <v>1006</v>
      </c>
      <c r="C211" s="5">
        <v>1594</v>
      </c>
      <c r="D211" s="5">
        <v>277</v>
      </c>
      <c r="E211" s="5">
        <v>354</v>
      </c>
      <c r="F211" s="5">
        <v>1055</v>
      </c>
      <c r="G211" s="5">
        <v>651</v>
      </c>
      <c r="H211" s="5">
        <v>187</v>
      </c>
      <c r="I211" s="5">
        <v>1</v>
      </c>
      <c r="J211" s="5">
        <v>11</v>
      </c>
      <c r="K211" s="5">
        <v>3</v>
      </c>
      <c r="L211" s="5">
        <v>268</v>
      </c>
    </row>
    <row r="212" spans="1:12">
      <c r="A212" s="5">
        <v>211</v>
      </c>
      <c r="B212" s="5">
        <v>12728</v>
      </c>
      <c r="C212" s="5">
        <v>21685</v>
      </c>
      <c r="D212" s="5">
        <v>844</v>
      </c>
      <c r="E212" s="5">
        <v>683</v>
      </c>
      <c r="F212" s="5">
        <v>15779</v>
      </c>
      <c r="G212" s="5">
        <v>8844</v>
      </c>
      <c r="H212" s="5">
        <v>657</v>
      </c>
      <c r="I212" s="5">
        <v>4</v>
      </c>
      <c r="J212" s="5">
        <v>435</v>
      </c>
      <c r="K212" s="5">
        <v>31</v>
      </c>
      <c r="L212" s="5">
        <v>461</v>
      </c>
    </row>
    <row r="213" spans="1:12">
      <c r="A213" s="5">
        <v>212</v>
      </c>
      <c r="B213" s="5">
        <v>28880</v>
      </c>
      <c r="C213" s="5">
        <v>64746</v>
      </c>
      <c r="D213" s="5">
        <v>1062</v>
      </c>
      <c r="E213" s="5">
        <v>1971</v>
      </c>
      <c r="F213" s="5">
        <v>40181</v>
      </c>
      <c r="G213" s="5">
        <v>15808</v>
      </c>
      <c r="H213" s="5">
        <v>740</v>
      </c>
      <c r="I213" s="5">
        <v>2</v>
      </c>
      <c r="J213" s="5">
        <v>114</v>
      </c>
      <c r="K213" s="5">
        <v>10</v>
      </c>
      <c r="L213" s="5">
        <v>991</v>
      </c>
    </row>
    <row r="214" spans="1:12">
      <c r="A214" s="5">
        <v>213</v>
      </c>
      <c r="B214" s="5">
        <v>1330</v>
      </c>
      <c r="C214" s="5">
        <v>2327</v>
      </c>
      <c r="D214" s="5">
        <v>363</v>
      </c>
      <c r="E214" s="5">
        <v>433</v>
      </c>
      <c r="F214" s="5">
        <v>1475</v>
      </c>
      <c r="G214" s="5">
        <v>827</v>
      </c>
      <c r="H214" s="5">
        <v>230</v>
      </c>
      <c r="I214" s="5">
        <v>2</v>
      </c>
      <c r="J214" s="5">
        <v>17</v>
      </c>
      <c r="K214" s="5">
        <v>9</v>
      </c>
      <c r="L214" s="5">
        <v>351</v>
      </c>
    </row>
    <row r="215" spans="1:12">
      <c r="A215" s="5">
        <v>214</v>
      </c>
      <c r="B215" s="5">
        <v>14424</v>
      </c>
      <c r="C215" s="5">
        <v>26000</v>
      </c>
      <c r="D215" s="5">
        <v>304</v>
      </c>
      <c r="E215" s="5">
        <v>383</v>
      </c>
      <c r="F215" s="5">
        <v>25539</v>
      </c>
      <c r="G215" s="5">
        <v>14056</v>
      </c>
      <c r="H215" s="5">
        <v>291</v>
      </c>
      <c r="I215" s="5">
        <v>41</v>
      </c>
      <c r="J215" s="5">
        <v>15</v>
      </c>
      <c r="K215" s="5">
        <v>1</v>
      </c>
      <c r="L215" s="5">
        <v>286</v>
      </c>
    </row>
    <row r="216" spans="1:12">
      <c r="A216" s="5">
        <v>215</v>
      </c>
      <c r="B216" s="5">
        <v>14200</v>
      </c>
      <c r="C216" s="5">
        <v>26728</v>
      </c>
      <c r="D216" s="5">
        <v>1393</v>
      </c>
      <c r="E216" s="5">
        <v>3214</v>
      </c>
      <c r="F216" s="5">
        <v>25610</v>
      </c>
      <c r="G216" s="5">
        <v>13376</v>
      </c>
      <c r="H216" s="5">
        <v>1233</v>
      </c>
      <c r="I216" s="5">
        <v>3</v>
      </c>
      <c r="J216" s="5">
        <v>87</v>
      </c>
      <c r="K216" s="5">
        <v>10</v>
      </c>
      <c r="L216" s="5">
        <v>1354</v>
      </c>
    </row>
    <row r="217" spans="1:12">
      <c r="A217" s="5">
        <v>216</v>
      </c>
      <c r="B217" s="5">
        <v>5746</v>
      </c>
      <c r="C217" s="5">
        <v>9874</v>
      </c>
      <c r="D217" s="5">
        <v>769</v>
      </c>
      <c r="E217" s="5">
        <v>1063</v>
      </c>
      <c r="F217" s="5">
        <v>7407</v>
      </c>
      <c r="G217" s="5">
        <v>4288</v>
      </c>
      <c r="H217" s="5">
        <v>584</v>
      </c>
      <c r="I217" s="5">
        <v>16</v>
      </c>
      <c r="J217" s="5">
        <v>227</v>
      </c>
      <c r="K217" s="5">
        <v>28</v>
      </c>
      <c r="L217" s="5">
        <v>632</v>
      </c>
    </row>
    <row r="218" spans="1:12">
      <c r="A218" s="5">
        <v>217</v>
      </c>
      <c r="B218" s="5">
        <v>2540</v>
      </c>
      <c r="C218" s="5">
        <v>4372</v>
      </c>
      <c r="D218" s="5">
        <v>389</v>
      </c>
      <c r="E218" s="5">
        <v>458</v>
      </c>
      <c r="F218" s="5">
        <v>3655</v>
      </c>
      <c r="G218" s="5">
        <v>2063</v>
      </c>
      <c r="H218" s="5">
        <v>279</v>
      </c>
      <c r="I218" s="5">
        <v>2</v>
      </c>
      <c r="J218" s="5">
        <v>86</v>
      </c>
      <c r="K218" s="5">
        <v>8</v>
      </c>
      <c r="L218" s="5">
        <v>330</v>
      </c>
    </row>
    <row r="219" spans="1:12">
      <c r="A219" s="5">
        <v>218</v>
      </c>
      <c r="B219" s="5">
        <v>4324</v>
      </c>
      <c r="C219" s="5">
        <v>7241</v>
      </c>
      <c r="D219" s="5">
        <v>548</v>
      </c>
      <c r="E219" s="5">
        <v>676</v>
      </c>
      <c r="F219" s="5">
        <v>4972</v>
      </c>
      <c r="G219" s="5">
        <v>3008</v>
      </c>
      <c r="H219" s="5">
        <v>401</v>
      </c>
      <c r="I219" s="5">
        <v>6</v>
      </c>
      <c r="J219" s="5">
        <v>179</v>
      </c>
      <c r="K219" s="5">
        <v>27</v>
      </c>
      <c r="L219" s="5">
        <v>431</v>
      </c>
    </row>
    <row r="220" spans="1:12">
      <c r="A220" s="5">
        <v>219</v>
      </c>
      <c r="B220" s="5">
        <v>8260</v>
      </c>
      <c r="C220" s="5">
        <v>14305</v>
      </c>
      <c r="D220" s="5">
        <v>997</v>
      </c>
      <c r="E220" s="5">
        <v>1211</v>
      </c>
      <c r="F220" s="5">
        <v>12905</v>
      </c>
      <c r="G220" s="5">
        <v>7360</v>
      </c>
      <c r="H220" s="5">
        <v>956</v>
      </c>
      <c r="I220" s="5">
        <v>1</v>
      </c>
      <c r="J220" s="5">
        <v>74</v>
      </c>
      <c r="K220" s="5">
        <v>11</v>
      </c>
      <c r="L220" s="5">
        <v>953</v>
      </c>
    </row>
    <row r="221" spans="1:12">
      <c r="A221" s="5">
        <v>220</v>
      </c>
      <c r="B221" s="5">
        <v>20168</v>
      </c>
      <c r="C221" s="5">
        <v>35904</v>
      </c>
      <c r="D221" s="5">
        <v>3370</v>
      </c>
      <c r="E221" s="5">
        <v>5106</v>
      </c>
      <c r="F221" s="5">
        <v>26881</v>
      </c>
      <c r="G221" s="5">
        <v>15056</v>
      </c>
      <c r="H221" s="5">
        <v>2806</v>
      </c>
      <c r="I221" s="5">
        <v>18</v>
      </c>
      <c r="J221" s="5">
        <v>332</v>
      </c>
      <c r="K221" s="5">
        <v>54</v>
      </c>
      <c r="L221" s="5">
        <v>3244</v>
      </c>
    </row>
    <row r="222" spans="1:12">
      <c r="A222" s="5">
        <v>221</v>
      </c>
      <c r="B222" s="5">
        <v>5046</v>
      </c>
      <c r="C222" s="5">
        <v>9084</v>
      </c>
      <c r="D222" s="5">
        <v>528</v>
      </c>
      <c r="E222" s="5">
        <v>906</v>
      </c>
      <c r="F222" s="5">
        <v>7723</v>
      </c>
      <c r="G222" s="5">
        <v>4184</v>
      </c>
      <c r="H222" s="5">
        <v>421</v>
      </c>
      <c r="I222" s="5">
        <v>2</v>
      </c>
      <c r="J222" s="5">
        <v>80</v>
      </c>
      <c r="K222" s="5">
        <v>21</v>
      </c>
      <c r="L222" s="5">
        <v>477</v>
      </c>
    </row>
    <row r="223" spans="1:12">
      <c r="A223" s="5">
        <v>222</v>
      </c>
      <c r="B223" s="5">
        <v>15296</v>
      </c>
      <c r="C223" s="5">
        <v>25269</v>
      </c>
      <c r="D223" s="5">
        <v>2827</v>
      </c>
      <c r="E223" s="5">
        <v>3627</v>
      </c>
      <c r="F223" s="5">
        <v>22103</v>
      </c>
      <c r="G223" s="5">
        <v>13296</v>
      </c>
      <c r="H223" s="5">
        <v>2602</v>
      </c>
      <c r="I223" s="5">
        <v>9</v>
      </c>
      <c r="J223" s="5">
        <v>95</v>
      </c>
      <c r="K223" s="5">
        <v>17</v>
      </c>
      <c r="L223" s="5">
        <v>2781</v>
      </c>
    </row>
    <row r="224" spans="1:12">
      <c r="A224" s="5">
        <v>223</v>
      </c>
      <c r="B224" s="5">
        <v>3414</v>
      </c>
      <c r="C224" s="5">
        <v>6369</v>
      </c>
      <c r="D224" s="5">
        <v>473</v>
      </c>
      <c r="E224" s="5">
        <v>525</v>
      </c>
      <c r="F224" s="5">
        <v>4518</v>
      </c>
      <c r="G224" s="5">
        <v>2390</v>
      </c>
      <c r="H224" s="5">
        <v>360</v>
      </c>
      <c r="I224" s="5">
        <v>3</v>
      </c>
      <c r="J224" s="5">
        <v>188</v>
      </c>
      <c r="K224" s="5">
        <v>26</v>
      </c>
      <c r="L224" s="5">
        <v>342</v>
      </c>
    </row>
    <row r="225" spans="1:12">
      <c r="A225" s="5">
        <v>224</v>
      </c>
      <c r="B225" s="5">
        <v>95424</v>
      </c>
      <c r="C225" s="5">
        <v>252207</v>
      </c>
      <c r="D225" s="5">
        <v>699</v>
      </c>
      <c r="E225" s="5">
        <v>882</v>
      </c>
      <c r="F225" s="5">
        <v>78287</v>
      </c>
      <c r="G225" s="5">
        <v>22016</v>
      </c>
      <c r="H225" s="5">
        <v>417</v>
      </c>
      <c r="I225" s="5">
        <v>6</v>
      </c>
      <c r="J225" s="5">
        <v>109</v>
      </c>
      <c r="K225" s="5">
        <v>11</v>
      </c>
      <c r="L225" s="5">
        <v>575</v>
      </c>
    </row>
    <row r="226" spans="1:12">
      <c r="A226" s="5">
        <v>225</v>
      </c>
      <c r="B226" s="5">
        <v>14824</v>
      </c>
      <c r="C226" s="5">
        <v>21863</v>
      </c>
      <c r="D226" s="5">
        <v>868</v>
      </c>
      <c r="E226" s="5">
        <v>966</v>
      </c>
      <c r="F226" s="5">
        <v>13498</v>
      </c>
      <c r="G226" s="5">
        <v>8560</v>
      </c>
      <c r="H226" s="5">
        <v>650</v>
      </c>
      <c r="I226" s="5">
        <v>64</v>
      </c>
      <c r="J226" s="5">
        <v>367</v>
      </c>
      <c r="K226" s="5">
        <v>25</v>
      </c>
      <c r="L226" s="5">
        <v>591</v>
      </c>
    </row>
    <row r="227" spans="1:12">
      <c r="A227" s="5">
        <v>226</v>
      </c>
      <c r="B227" s="5">
        <v>3504</v>
      </c>
      <c r="C227" s="5">
        <v>5699</v>
      </c>
      <c r="D227" s="5">
        <v>444</v>
      </c>
      <c r="E227" s="5">
        <v>497</v>
      </c>
      <c r="F227" s="5">
        <v>4487</v>
      </c>
      <c r="G227" s="5">
        <v>2730</v>
      </c>
      <c r="H227" s="5">
        <v>348</v>
      </c>
      <c r="I227" s="5">
        <v>9</v>
      </c>
      <c r="J227" s="5">
        <v>102</v>
      </c>
      <c r="K227" s="5">
        <v>19</v>
      </c>
      <c r="L227" s="5">
        <v>374</v>
      </c>
    </row>
    <row r="228" spans="1:12">
      <c r="A228" s="5">
        <v>227</v>
      </c>
      <c r="B228" s="5">
        <v>2822</v>
      </c>
      <c r="C228" s="5">
        <v>5058</v>
      </c>
      <c r="D228" s="5">
        <v>424</v>
      </c>
      <c r="E228" s="5">
        <v>486</v>
      </c>
      <c r="F228" s="5">
        <v>3681</v>
      </c>
      <c r="G228" s="5">
        <v>2020</v>
      </c>
      <c r="H228" s="5">
        <v>327</v>
      </c>
      <c r="I228" s="5">
        <v>2</v>
      </c>
      <c r="J228" s="5">
        <v>113</v>
      </c>
      <c r="K228" s="5">
        <v>20</v>
      </c>
      <c r="L228" s="5">
        <v>351</v>
      </c>
    </row>
    <row r="229" spans="1:12">
      <c r="A229" s="5">
        <v>228</v>
      </c>
      <c r="B229" s="5">
        <v>2973</v>
      </c>
      <c r="C229" s="5">
        <v>5063</v>
      </c>
      <c r="D229" s="5">
        <v>356</v>
      </c>
      <c r="E229" s="5">
        <v>415</v>
      </c>
      <c r="F229" s="5">
        <v>3764</v>
      </c>
      <c r="G229" s="5">
        <v>2208</v>
      </c>
      <c r="H229" s="5">
        <v>266</v>
      </c>
      <c r="I229" s="5">
        <v>0</v>
      </c>
      <c r="J229" s="5">
        <v>94</v>
      </c>
      <c r="K229" s="5">
        <v>20</v>
      </c>
      <c r="L229" s="5">
        <v>297</v>
      </c>
    </row>
    <row r="230" spans="1:12">
      <c r="A230" s="5">
        <v>229</v>
      </c>
      <c r="B230" s="5">
        <v>10824</v>
      </c>
      <c r="C230" s="5">
        <v>20573</v>
      </c>
      <c r="D230" s="5">
        <v>135</v>
      </c>
      <c r="E230" s="5">
        <v>153</v>
      </c>
      <c r="F230" s="5">
        <v>20030</v>
      </c>
      <c r="G230" s="5">
        <v>10384</v>
      </c>
      <c r="H230" s="5">
        <v>126</v>
      </c>
      <c r="I230" s="5">
        <v>6</v>
      </c>
      <c r="J230" s="5">
        <v>14</v>
      </c>
      <c r="K230" s="5">
        <v>1</v>
      </c>
      <c r="L230" s="5">
        <v>126</v>
      </c>
    </row>
    <row r="231" spans="1:12">
      <c r="A231" s="5">
        <v>230</v>
      </c>
      <c r="B231" s="5">
        <v>4592</v>
      </c>
      <c r="C231" s="5">
        <v>6691</v>
      </c>
      <c r="D231" s="5">
        <v>320</v>
      </c>
      <c r="E231" s="5">
        <v>423</v>
      </c>
      <c r="F231" s="5">
        <v>3238</v>
      </c>
      <c r="G231" s="5">
        <v>2100</v>
      </c>
      <c r="H231" s="5">
        <v>222</v>
      </c>
      <c r="I231" s="5">
        <v>1</v>
      </c>
      <c r="J231" s="5">
        <v>43</v>
      </c>
      <c r="K231" s="5">
        <v>10</v>
      </c>
      <c r="L231" s="5">
        <v>289</v>
      </c>
    </row>
    <row r="232" spans="1:12">
      <c r="A232" s="5">
        <v>231</v>
      </c>
      <c r="B232" s="5">
        <v>3176</v>
      </c>
      <c r="C232" s="5">
        <v>5278</v>
      </c>
      <c r="D232" s="5">
        <v>372</v>
      </c>
      <c r="E232" s="5">
        <v>577</v>
      </c>
      <c r="F232" s="5">
        <v>3993</v>
      </c>
      <c r="G232" s="5">
        <v>2426</v>
      </c>
      <c r="H232" s="5">
        <v>279</v>
      </c>
      <c r="I232" s="5">
        <v>1</v>
      </c>
      <c r="J232" s="5">
        <v>98</v>
      </c>
      <c r="K232" s="5">
        <v>21</v>
      </c>
      <c r="L232" s="5">
        <v>319</v>
      </c>
    </row>
    <row r="233" spans="1:12">
      <c r="A233" s="5">
        <v>232</v>
      </c>
      <c r="B233" s="5">
        <v>10956</v>
      </c>
      <c r="C233" s="5">
        <v>19279</v>
      </c>
      <c r="D233" s="5">
        <v>128</v>
      </c>
      <c r="E233" s="5">
        <v>130</v>
      </c>
      <c r="F233" s="5">
        <v>18838</v>
      </c>
      <c r="G233" s="5">
        <v>10564</v>
      </c>
      <c r="H233" s="5">
        <v>123</v>
      </c>
      <c r="I233" s="5">
        <v>3</v>
      </c>
      <c r="J233" s="5">
        <v>13</v>
      </c>
      <c r="K233" s="5">
        <v>1</v>
      </c>
      <c r="L233" s="5">
        <v>119</v>
      </c>
    </row>
    <row r="234" spans="1:12">
      <c r="A234" s="5">
        <v>233</v>
      </c>
      <c r="B234" s="5">
        <v>10888</v>
      </c>
      <c r="C234" s="5">
        <v>19744</v>
      </c>
      <c r="D234" s="5">
        <v>913</v>
      </c>
      <c r="E234" s="5">
        <v>1370</v>
      </c>
      <c r="F234" s="5">
        <v>14425</v>
      </c>
      <c r="G234" s="5">
        <v>8048</v>
      </c>
      <c r="H234" s="5">
        <v>722</v>
      </c>
      <c r="I234" s="5">
        <v>12</v>
      </c>
      <c r="J234" s="5">
        <v>237</v>
      </c>
      <c r="K234" s="5">
        <v>45</v>
      </c>
      <c r="L234" s="5">
        <v>783</v>
      </c>
    </row>
    <row r="235" spans="1:12">
      <c r="A235" s="5">
        <v>234</v>
      </c>
      <c r="B235" s="5">
        <v>3594</v>
      </c>
      <c r="C235" s="5">
        <v>6316</v>
      </c>
      <c r="D235" s="5">
        <v>424</v>
      </c>
      <c r="E235" s="5">
        <v>530</v>
      </c>
      <c r="F235" s="5">
        <v>4319</v>
      </c>
      <c r="G235" s="5">
        <v>2468</v>
      </c>
      <c r="H235" s="5">
        <v>309</v>
      </c>
      <c r="I235" s="5">
        <v>4</v>
      </c>
      <c r="J235" s="5">
        <v>112</v>
      </c>
      <c r="K235" s="5">
        <v>23</v>
      </c>
      <c r="L235" s="5">
        <v>354</v>
      </c>
    </row>
    <row r="236" spans="1:12">
      <c r="A236" s="5">
        <v>235</v>
      </c>
      <c r="B236" s="5">
        <v>3384</v>
      </c>
      <c r="C236" s="5">
        <v>6166</v>
      </c>
      <c r="D236" s="5">
        <v>451</v>
      </c>
      <c r="E236" s="5">
        <v>561</v>
      </c>
      <c r="F236" s="5">
        <v>4708</v>
      </c>
      <c r="G236" s="5">
        <v>2508</v>
      </c>
      <c r="H236" s="5">
        <v>344</v>
      </c>
      <c r="I236" s="5">
        <v>2</v>
      </c>
      <c r="J236" s="5">
        <v>101</v>
      </c>
      <c r="K236" s="5">
        <v>25</v>
      </c>
      <c r="L236" s="5">
        <v>395</v>
      </c>
    </row>
    <row r="237" spans="1:12">
      <c r="A237" s="5">
        <v>236</v>
      </c>
      <c r="B237" s="5">
        <v>4096</v>
      </c>
      <c r="C237" s="5">
        <v>7200</v>
      </c>
      <c r="D237" s="5">
        <v>487</v>
      </c>
      <c r="E237" s="5">
        <v>723</v>
      </c>
      <c r="F237" s="5">
        <v>4911</v>
      </c>
      <c r="G237" s="5">
        <v>2826</v>
      </c>
      <c r="H237" s="5">
        <v>355</v>
      </c>
      <c r="I237" s="5">
        <v>10</v>
      </c>
      <c r="J237" s="5">
        <v>145</v>
      </c>
      <c r="K237" s="5">
        <v>31</v>
      </c>
      <c r="L237" s="5">
        <v>406</v>
      </c>
    </row>
    <row r="238" spans="1:12">
      <c r="A238" s="5">
        <v>237</v>
      </c>
      <c r="B238" s="5">
        <v>19968</v>
      </c>
      <c r="C238" s="5">
        <v>35161</v>
      </c>
      <c r="D238" s="5">
        <v>1016</v>
      </c>
      <c r="E238" s="5">
        <v>909</v>
      </c>
      <c r="F238" s="5">
        <v>26701</v>
      </c>
      <c r="G238" s="5">
        <v>14792</v>
      </c>
      <c r="H238" s="5">
        <v>757</v>
      </c>
      <c r="I238" s="5">
        <v>6</v>
      </c>
      <c r="J238" s="5">
        <v>535</v>
      </c>
      <c r="K238" s="5">
        <v>83</v>
      </c>
      <c r="L238" s="5">
        <v>592</v>
      </c>
    </row>
    <row r="239" spans="1:12">
      <c r="A239" s="5">
        <v>238</v>
      </c>
      <c r="B239" s="5">
        <v>4892</v>
      </c>
      <c r="C239" s="5">
        <v>8499</v>
      </c>
      <c r="D239" s="5">
        <v>536</v>
      </c>
      <c r="E239" s="5">
        <v>721</v>
      </c>
      <c r="F239" s="5">
        <v>7389</v>
      </c>
      <c r="G239" s="5">
        <v>4206</v>
      </c>
      <c r="H239" s="5">
        <v>428</v>
      </c>
      <c r="I239" s="5">
        <v>4</v>
      </c>
      <c r="J239" s="5">
        <v>118</v>
      </c>
      <c r="K239" s="5">
        <v>22</v>
      </c>
      <c r="L239" s="5">
        <v>460</v>
      </c>
    </row>
    <row r="240" spans="1:12">
      <c r="A240" s="5">
        <v>239</v>
      </c>
      <c r="B240" s="5">
        <v>17360</v>
      </c>
      <c r="C240" s="5">
        <v>33613</v>
      </c>
      <c r="D240" s="5">
        <v>2573</v>
      </c>
      <c r="E240" s="5">
        <v>6017</v>
      </c>
      <c r="F240" s="5">
        <v>23338</v>
      </c>
      <c r="G240" s="5">
        <v>11800</v>
      </c>
      <c r="H240" s="5">
        <v>1905</v>
      </c>
      <c r="I240" s="5">
        <v>9</v>
      </c>
      <c r="J240" s="5">
        <v>484</v>
      </c>
      <c r="K240" s="5">
        <v>79</v>
      </c>
      <c r="L240" s="5">
        <v>2448</v>
      </c>
    </row>
    <row r="241" spans="1:12">
      <c r="A241" s="5">
        <v>240</v>
      </c>
      <c r="B241" s="5">
        <v>21872</v>
      </c>
      <c r="C241" s="5">
        <v>40413</v>
      </c>
      <c r="D241" s="5">
        <v>3872</v>
      </c>
      <c r="E241" s="5">
        <v>7327</v>
      </c>
      <c r="F241" s="5">
        <v>24667</v>
      </c>
      <c r="G241" s="5">
        <v>12920</v>
      </c>
      <c r="H241" s="5">
        <v>2218</v>
      </c>
      <c r="I241" s="5">
        <v>18</v>
      </c>
      <c r="J241" s="5">
        <v>315</v>
      </c>
      <c r="K241" s="5">
        <v>76</v>
      </c>
      <c r="L241" s="5">
        <v>3822</v>
      </c>
    </row>
    <row r="242" spans="1:12">
      <c r="A242" s="5">
        <v>241</v>
      </c>
      <c r="B242" s="5">
        <v>44464</v>
      </c>
      <c r="C242" s="5">
        <v>66824</v>
      </c>
      <c r="D242" s="5">
        <v>1052</v>
      </c>
      <c r="E242" s="5">
        <v>1571</v>
      </c>
      <c r="F242" s="5">
        <v>22904</v>
      </c>
      <c r="G242" s="5">
        <v>14080</v>
      </c>
      <c r="H242" s="5">
        <v>559</v>
      </c>
      <c r="I242" s="5">
        <v>4</v>
      </c>
      <c r="J242" s="5">
        <v>154</v>
      </c>
      <c r="K242" s="5">
        <v>30</v>
      </c>
      <c r="L242" s="5">
        <v>930</v>
      </c>
    </row>
    <row r="243" spans="1:12">
      <c r="A243" s="5">
        <v>242</v>
      </c>
      <c r="B243" s="5">
        <v>2881</v>
      </c>
      <c r="C243" s="5">
        <v>5188</v>
      </c>
      <c r="D243" s="5">
        <v>550</v>
      </c>
      <c r="E243" s="5">
        <v>730</v>
      </c>
      <c r="F243" s="5">
        <v>3840</v>
      </c>
      <c r="G243" s="5">
        <v>2040</v>
      </c>
      <c r="H243" s="5">
        <v>323</v>
      </c>
      <c r="I243" s="5">
        <v>0</v>
      </c>
      <c r="J243" s="5">
        <v>73</v>
      </c>
      <c r="K243" s="5">
        <v>15</v>
      </c>
      <c r="L243" s="5">
        <v>503</v>
      </c>
    </row>
    <row r="244" spans="1:12">
      <c r="A244" s="5">
        <v>243</v>
      </c>
      <c r="B244" s="5">
        <v>3460</v>
      </c>
      <c r="C244" s="5">
        <v>6503</v>
      </c>
      <c r="D244" s="5">
        <v>541</v>
      </c>
      <c r="E244" s="5">
        <v>667</v>
      </c>
      <c r="F244" s="5">
        <v>4371</v>
      </c>
      <c r="G244" s="5">
        <v>2260</v>
      </c>
      <c r="H244" s="5">
        <v>314</v>
      </c>
      <c r="I244" s="5">
        <v>0</v>
      </c>
      <c r="J244" s="5">
        <v>96</v>
      </c>
      <c r="K244" s="5">
        <v>19</v>
      </c>
      <c r="L244" s="5">
        <v>482</v>
      </c>
    </row>
    <row r="245" spans="1:12">
      <c r="A245" s="5">
        <v>244</v>
      </c>
      <c r="B245" s="5">
        <v>3406</v>
      </c>
      <c r="C245" s="5">
        <v>5656</v>
      </c>
      <c r="D245" s="5">
        <v>571</v>
      </c>
      <c r="E245" s="5">
        <v>731</v>
      </c>
      <c r="F245" s="5">
        <v>4446</v>
      </c>
      <c r="G245" s="5">
        <v>2598</v>
      </c>
      <c r="H245" s="5">
        <v>355</v>
      </c>
      <c r="I245" s="5">
        <v>1</v>
      </c>
      <c r="J245" s="5">
        <v>98</v>
      </c>
      <c r="K245" s="5">
        <v>19</v>
      </c>
      <c r="L245" s="5">
        <v>512</v>
      </c>
    </row>
    <row r="246" spans="1:12">
      <c r="A246" s="5">
        <v>245</v>
      </c>
      <c r="B246" s="5">
        <v>2602</v>
      </c>
      <c r="C246" s="5">
        <v>4349</v>
      </c>
      <c r="D246" s="5">
        <v>479</v>
      </c>
      <c r="E246" s="5">
        <v>588</v>
      </c>
      <c r="F246" s="5">
        <v>3342</v>
      </c>
      <c r="G246" s="5">
        <v>1946</v>
      </c>
      <c r="H246" s="5">
        <v>287</v>
      </c>
      <c r="I246" s="5">
        <v>1</v>
      </c>
      <c r="J246" s="5">
        <v>53</v>
      </c>
      <c r="K246" s="5">
        <v>14</v>
      </c>
      <c r="L246" s="5">
        <v>444</v>
      </c>
    </row>
    <row r="247" spans="1:12">
      <c r="A247" s="5">
        <v>246</v>
      </c>
      <c r="B247" s="5">
        <v>5848</v>
      </c>
      <c r="C247" s="5">
        <v>9068</v>
      </c>
      <c r="D247" s="5">
        <v>622</v>
      </c>
      <c r="E247" s="5">
        <v>795</v>
      </c>
      <c r="F247" s="5">
        <v>6651</v>
      </c>
      <c r="G247" s="5">
        <v>4212</v>
      </c>
      <c r="H247" s="5">
        <v>383</v>
      </c>
      <c r="I247" s="5">
        <v>4</v>
      </c>
      <c r="J247" s="5">
        <v>71</v>
      </c>
      <c r="K247" s="5">
        <v>10</v>
      </c>
      <c r="L247" s="5">
        <v>570</v>
      </c>
    </row>
    <row r="248" spans="1:12">
      <c r="A248" s="5">
        <v>247</v>
      </c>
      <c r="B248" s="5">
        <v>26944</v>
      </c>
      <c r="C248" s="5">
        <v>43464</v>
      </c>
      <c r="D248" s="5">
        <v>877</v>
      </c>
      <c r="E248" s="5">
        <v>1097</v>
      </c>
      <c r="F248" s="5">
        <v>20270</v>
      </c>
      <c r="G248" s="5">
        <v>10208</v>
      </c>
      <c r="H248" s="5">
        <v>563</v>
      </c>
      <c r="I248" s="5">
        <v>6</v>
      </c>
      <c r="J248" s="5">
        <v>194</v>
      </c>
      <c r="K248" s="5">
        <v>34</v>
      </c>
      <c r="L248" s="5">
        <v>740</v>
      </c>
    </row>
    <row r="249" spans="1:12">
      <c r="A249" s="5">
        <v>248</v>
      </c>
      <c r="B249" s="5">
        <v>5292</v>
      </c>
      <c r="C249" s="5">
        <v>9321</v>
      </c>
      <c r="D249" s="5">
        <v>756</v>
      </c>
      <c r="E249" s="5">
        <v>1033</v>
      </c>
      <c r="F249" s="5">
        <v>5867</v>
      </c>
      <c r="G249" s="5">
        <v>3404</v>
      </c>
      <c r="H249" s="5">
        <v>516</v>
      </c>
      <c r="I249" s="5">
        <v>6</v>
      </c>
      <c r="J249" s="5">
        <v>226</v>
      </c>
      <c r="K249" s="5">
        <v>42</v>
      </c>
      <c r="L249" s="5">
        <v>646</v>
      </c>
    </row>
    <row r="250" spans="1:12">
      <c r="A250" s="5">
        <v>249</v>
      </c>
      <c r="B250" s="5">
        <v>15576</v>
      </c>
      <c r="C250" s="5">
        <v>27513</v>
      </c>
      <c r="D250" s="5">
        <v>2417</v>
      </c>
      <c r="E250" s="5">
        <v>3098</v>
      </c>
      <c r="F250" s="5">
        <v>19078</v>
      </c>
      <c r="G250" s="5">
        <v>10840</v>
      </c>
      <c r="H250" s="5">
        <v>1839</v>
      </c>
      <c r="I250" s="5">
        <v>11</v>
      </c>
      <c r="J250" s="5">
        <v>238</v>
      </c>
      <c r="K250" s="5">
        <v>51</v>
      </c>
      <c r="L250" s="5">
        <v>2327</v>
      </c>
    </row>
    <row r="251" spans="1:12">
      <c r="A251" s="5">
        <v>250</v>
      </c>
      <c r="B251" s="5">
        <v>54256</v>
      </c>
      <c r="C251" s="5">
        <v>82011</v>
      </c>
      <c r="D251" s="5">
        <v>1620</v>
      </c>
      <c r="E251" s="5">
        <v>1419</v>
      </c>
      <c r="F251" s="5">
        <v>42128</v>
      </c>
      <c r="G251" s="5">
        <v>24224</v>
      </c>
      <c r="H251" s="5">
        <v>977</v>
      </c>
      <c r="I251" s="5">
        <v>10</v>
      </c>
      <c r="J251" s="5">
        <v>755</v>
      </c>
      <c r="K251" s="5">
        <v>58</v>
      </c>
      <c r="L251" s="5">
        <v>963</v>
      </c>
    </row>
    <row r="252" spans="1:12">
      <c r="A252" s="5">
        <v>251</v>
      </c>
      <c r="B252" s="5">
        <v>3726</v>
      </c>
      <c r="C252" s="5">
        <v>6372</v>
      </c>
      <c r="D252" s="5">
        <v>602</v>
      </c>
      <c r="E252" s="5">
        <v>785</v>
      </c>
      <c r="F252" s="5">
        <v>4760</v>
      </c>
      <c r="G252" s="5">
        <v>2852</v>
      </c>
      <c r="H252" s="5">
        <v>399</v>
      </c>
      <c r="I252" s="5">
        <v>30</v>
      </c>
      <c r="J252" s="5">
        <v>47</v>
      </c>
      <c r="K252" s="5">
        <v>8</v>
      </c>
      <c r="L252" s="5">
        <v>574</v>
      </c>
    </row>
    <row r="253" spans="1:12">
      <c r="A253" s="5">
        <v>252</v>
      </c>
      <c r="B253" s="5">
        <v>31904</v>
      </c>
      <c r="C253" s="5">
        <v>50539</v>
      </c>
      <c r="D253" s="5">
        <v>863</v>
      </c>
      <c r="E253" s="5">
        <v>1106</v>
      </c>
      <c r="F253" s="5">
        <v>24010</v>
      </c>
      <c r="G253" s="5">
        <v>12992</v>
      </c>
      <c r="H253" s="5">
        <v>583</v>
      </c>
      <c r="I253" s="5">
        <v>2</v>
      </c>
      <c r="J253" s="5">
        <v>126</v>
      </c>
      <c r="K253" s="5">
        <v>32</v>
      </c>
      <c r="L253" s="5">
        <v>770</v>
      </c>
    </row>
    <row r="254" spans="1:12">
      <c r="A254" s="5">
        <v>253</v>
      </c>
      <c r="B254" s="5">
        <v>40336</v>
      </c>
      <c r="C254" s="5">
        <v>65309</v>
      </c>
      <c r="D254" s="5">
        <v>1407</v>
      </c>
      <c r="E254" s="5">
        <v>2251</v>
      </c>
      <c r="F254" s="5">
        <v>27771</v>
      </c>
      <c r="G254" s="5">
        <v>14848</v>
      </c>
      <c r="H254" s="5">
        <v>907</v>
      </c>
      <c r="I254" s="5">
        <v>4</v>
      </c>
      <c r="J254" s="5">
        <v>104</v>
      </c>
      <c r="K254" s="5">
        <v>10</v>
      </c>
      <c r="L254" s="5">
        <v>1330</v>
      </c>
    </row>
    <row r="255" spans="1:12">
      <c r="A255" s="5">
        <v>254</v>
      </c>
      <c r="B255" s="5">
        <v>4220</v>
      </c>
      <c r="C255" s="5">
        <v>7774</v>
      </c>
      <c r="D255" s="5">
        <v>685</v>
      </c>
      <c r="E255" s="5">
        <v>838</v>
      </c>
      <c r="F255" s="5">
        <v>4404</v>
      </c>
      <c r="G255" s="5">
        <v>2326</v>
      </c>
      <c r="H255" s="5">
        <v>407</v>
      </c>
      <c r="I255" s="5">
        <v>10</v>
      </c>
      <c r="J255" s="5">
        <v>167</v>
      </c>
      <c r="K255" s="5">
        <v>26</v>
      </c>
      <c r="L255" s="5">
        <v>597</v>
      </c>
    </row>
    <row r="256" spans="1:12">
      <c r="A256" s="5">
        <v>255</v>
      </c>
      <c r="B256" s="5">
        <v>4666</v>
      </c>
      <c r="C256" s="5">
        <v>8360</v>
      </c>
      <c r="D256" s="5">
        <v>729</v>
      </c>
      <c r="E256" s="5">
        <v>1014</v>
      </c>
      <c r="F256" s="5">
        <v>5010</v>
      </c>
      <c r="G256" s="5">
        <v>2818</v>
      </c>
      <c r="H256" s="5">
        <v>459</v>
      </c>
      <c r="I256" s="5">
        <v>9</v>
      </c>
      <c r="J256" s="5">
        <v>152</v>
      </c>
      <c r="K256" s="5">
        <v>41</v>
      </c>
      <c r="L256" s="5">
        <v>648</v>
      </c>
    </row>
    <row r="257" spans="1:12">
      <c r="A257" s="5">
        <v>256</v>
      </c>
      <c r="B257" s="5">
        <v>4274</v>
      </c>
      <c r="C257" s="5">
        <v>7948</v>
      </c>
      <c r="D257" s="5">
        <v>701</v>
      </c>
      <c r="E257" s="5">
        <v>1020</v>
      </c>
      <c r="F257" s="5">
        <v>5936</v>
      </c>
      <c r="G257" s="5">
        <v>3164</v>
      </c>
      <c r="H257" s="5">
        <v>460</v>
      </c>
      <c r="I257" s="5">
        <v>0</v>
      </c>
      <c r="J257" s="5">
        <v>128</v>
      </c>
      <c r="K257" s="5">
        <v>15</v>
      </c>
      <c r="L257" s="5">
        <v>638</v>
      </c>
    </row>
    <row r="258" spans="1:12">
      <c r="A258" s="5">
        <v>257</v>
      </c>
      <c r="B258" s="5">
        <v>28208</v>
      </c>
      <c r="C258" s="5">
        <v>41650</v>
      </c>
      <c r="D258" s="5">
        <v>964</v>
      </c>
      <c r="E258" s="5">
        <v>1237</v>
      </c>
      <c r="F258" s="5">
        <v>18035</v>
      </c>
      <c r="G258" s="5">
        <v>11120</v>
      </c>
      <c r="H258" s="5">
        <v>636</v>
      </c>
      <c r="I258" s="5">
        <v>13</v>
      </c>
      <c r="J258" s="5">
        <v>234</v>
      </c>
      <c r="K258" s="5">
        <v>43</v>
      </c>
      <c r="L258" s="5">
        <v>827</v>
      </c>
    </row>
    <row r="259" spans="1:12">
      <c r="A259" s="5">
        <v>258</v>
      </c>
      <c r="B259" s="5">
        <v>3330</v>
      </c>
      <c r="C259" s="5">
        <v>5461</v>
      </c>
      <c r="D259" s="5">
        <v>513</v>
      </c>
      <c r="E259" s="5">
        <v>652</v>
      </c>
      <c r="F259" s="5">
        <v>3675</v>
      </c>
      <c r="G259" s="5">
        <v>2196</v>
      </c>
      <c r="H259" s="5">
        <v>307</v>
      </c>
      <c r="I259" s="5">
        <v>2</v>
      </c>
      <c r="J259" s="5">
        <v>61</v>
      </c>
      <c r="K259" s="5">
        <v>16</v>
      </c>
      <c r="L259" s="5">
        <v>478</v>
      </c>
    </row>
    <row r="260" spans="1:12">
      <c r="A260" s="5">
        <v>259</v>
      </c>
      <c r="B260" s="5">
        <v>3528</v>
      </c>
      <c r="C260" s="5">
        <v>5918</v>
      </c>
      <c r="D260" s="5">
        <v>550</v>
      </c>
      <c r="E260" s="5">
        <v>787</v>
      </c>
      <c r="F260" s="5">
        <v>4606</v>
      </c>
      <c r="G260" s="5">
        <v>2660</v>
      </c>
      <c r="H260" s="5">
        <v>360</v>
      </c>
      <c r="I260" s="5">
        <v>0</v>
      </c>
      <c r="J260" s="5">
        <v>66</v>
      </c>
      <c r="K260" s="5">
        <v>9</v>
      </c>
      <c r="L260" s="5">
        <v>513</v>
      </c>
    </row>
    <row r="261" spans="1:12">
      <c r="A261" s="5">
        <v>260</v>
      </c>
      <c r="B261" s="5">
        <v>38576</v>
      </c>
      <c r="C261" s="5">
        <v>55398</v>
      </c>
      <c r="D261" s="5">
        <v>1355</v>
      </c>
      <c r="E261" s="5">
        <v>1328</v>
      </c>
      <c r="F261" s="5">
        <v>17365</v>
      </c>
      <c r="G261" s="5">
        <v>12624</v>
      </c>
      <c r="H261" s="5">
        <v>827</v>
      </c>
      <c r="I261" s="5">
        <v>7</v>
      </c>
      <c r="J261" s="5">
        <v>529</v>
      </c>
      <c r="K261" s="5">
        <v>60</v>
      </c>
      <c r="L261" s="5">
        <v>890</v>
      </c>
    </row>
    <row r="262" spans="1:12">
      <c r="A262" s="5">
        <v>261</v>
      </c>
      <c r="B262" s="5">
        <v>2628</v>
      </c>
      <c r="C262" s="5">
        <v>4264</v>
      </c>
      <c r="D262" s="5">
        <v>528</v>
      </c>
      <c r="E262" s="5">
        <v>652</v>
      </c>
      <c r="F262" s="5">
        <v>3086</v>
      </c>
      <c r="G262" s="5">
        <v>1846</v>
      </c>
      <c r="H262" s="5">
        <v>328</v>
      </c>
      <c r="I262" s="5">
        <v>3</v>
      </c>
      <c r="J262" s="5">
        <v>42</v>
      </c>
      <c r="K262" s="5">
        <v>10</v>
      </c>
      <c r="L262" s="5">
        <v>503</v>
      </c>
    </row>
    <row r="263" spans="1:12">
      <c r="A263" s="5">
        <v>262</v>
      </c>
      <c r="B263" s="5">
        <v>7232</v>
      </c>
      <c r="C263" s="5">
        <v>12735</v>
      </c>
      <c r="D263" s="5">
        <v>758</v>
      </c>
      <c r="E263" s="5">
        <v>1236</v>
      </c>
      <c r="F263" s="5">
        <v>8855</v>
      </c>
      <c r="G263" s="5">
        <v>4712</v>
      </c>
      <c r="H263" s="5">
        <v>471</v>
      </c>
      <c r="I263" s="5">
        <v>2</v>
      </c>
      <c r="J263" s="5">
        <v>75</v>
      </c>
      <c r="K263" s="5">
        <v>24</v>
      </c>
      <c r="L263" s="5">
        <v>700</v>
      </c>
    </row>
    <row r="264" spans="1:12">
      <c r="A264" s="5">
        <v>263</v>
      </c>
      <c r="B264" s="5">
        <v>10188</v>
      </c>
      <c r="C264" s="5">
        <v>16978</v>
      </c>
      <c r="D264" s="5">
        <v>1473</v>
      </c>
      <c r="E264" s="5">
        <v>2136</v>
      </c>
      <c r="F264" s="5">
        <v>14450</v>
      </c>
      <c r="G264" s="5">
        <v>8536</v>
      </c>
      <c r="H264" s="5">
        <v>1395</v>
      </c>
      <c r="I264" s="5">
        <v>13</v>
      </c>
      <c r="J264" s="5">
        <v>61</v>
      </c>
      <c r="K264" s="5">
        <v>13</v>
      </c>
      <c r="L264" s="5">
        <v>1441</v>
      </c>
    </row>
    <row r="265" spans="1:12">
      <c r="A265" s="5">
        <v>264</v>
      </c>
      <c r="B265" s="5">
        <v>6408</v>
      </c>
      <c r="C265" s="5">
        <v>11881</v>
      </c>
      <c r="D265" s="5">
        <v>909</v>
      </c>
      <c r="E265" s="5">
        <v>14974</v>
      </c>
      <c r="F265" s="5">
        <v>7243</v>
      </c>
      <c r="G265" s="5">
        <v>4040</v>
      </c>
      <c r="H265" s="5">
        <v>490</v>
      </c>
      <c r="I265" s="5">
        <v>26</v>
      </c>
      <c r="J265" s="5">
        <v>162</v>
      </c>
      <c r="K265" s="5">
        <v>7</v>
      </c>
      <c r="L265" s="5">
        <v>861</v>
      </c>
    </row>
    <row r="266" spans="1:12">
      <c r="A266" s="5">
        <v>265</v>
      </c>
      <c r="B266" s="5">
        <v>3414</v>
      </c>
      <c r="C266" s="5">
        <v>6050</v>
      </c>
      <c r="D266" s="5">
        <v>515</v>
      </c>
      <c r="E266" s="5">
        <v>710</v>
      </c>
      <c r="F266" s="5">
        <v>5005</v>
      </c>
      <c r="G266" s="5">
        <v>2704</v>
      </c>
      <c r="H266" s="5">
        <v>340</v>
      </c>
      <c r="I266" s="5">
        <v>2</v>
      </c>
      <c r="J266" s="5">
        <v>47</v>
      </c>
      <c r="K266" s="5">
        <v>4</v>
      </c>
      <c r="L266" s="5">
        <v>493</v>
      </c>
    </row>
    <row r="267" spans="1:12">
      <c r="A267" s="5">
        <v>266</v>
      </c>
      <c r="B267" s="5">
        <v>53056</v>
      </c>
      <c r="C267" s="5">
        <v>65260</v>
      </c>
      <c r="D267" s="5">
        <v>2003</v>
      </c>
      <c r="E267" s="5">
        <v>2089</v>
      </c>
      <c r="F267" s="5">
        <v>23679</v>
      </c>
      <c r="G267" s="5">
        <v>17104</v>
      </c>
      <c r="H267" s="5">
        <v>975</v>
      </c>
      <c r="I267" s="5">
        <v>6</v>
      </c>
      <c r="J267" s="5">
        <v>696</v>
      </c>
      <c r="K267" s="5">
        <v>28</v>
      </c>
      <c r="L267" s="5">
        <v>1412</v>
      </c>
    </row>
    <row r="268" spans="1:12">
      <c r="A268" s="5">
        <v>267</v>
      </c>
      <c r="B268" s="5">
        <v>66976</v>
      </c>
      <c r="C268" s="5">
        <v>111502</v>
      </c>
      <c r="D268" s="5">
        <v>1191</v>
      </c>
      <c r="E268" s="5">
        <v>1641</v>
      </c>
      <c r="F268" s="5">
        <v>40203</v>
      </c>
      <c r="G268" s="5">
        <v>19968</v>
      </c>
      <c r="H268" s="5">
        <v>708</v>
      </c>
      <c r="I268" s="5">
        <v>7</v>
      </c>
      <c r="J268" s="5">
        <v>215</v>
      </c>
      <c r="K268" s="5">
        <v>47</v>
      </c>
      <c r="L268" s="5">
        <v>1054</v>
      </c>
    </row>
    <row r="269" spans="1:12">
      <c r="A269" s="5">
        <v>268</v>
      </c>
      <c r="B269" s="5">
        <v>76096</v>
      </c>
      <c r="C269" s="5">
        <v>94644</v>
      </c>
      <c r="D269" s="5">
        <v>2889</v>
      </c>
      <c r="E269" s="5">
        <v>4596</v>
      </c>
      <c r="F269" s="5">
        <v>31096</v>
      </c>
      <c r="G269" s="5">
        <v>19744</v>
      </c>
      <c r="H269" s="5">
        <v>1276</v>
      </c>
      <c r="I269" s="5">
        <v>22</v>
      </c>
      <c r="J269" s="5">
        <v>534</v>
      </c>
      <c r="K269" s="5">
        <v>31</v>
      </c>
      <c r="L269" s="5">
        <v>2495</v>
      </c>
    </row>
    <row r="270" spans="1:12">
      <c r="A270" s="5">
        <v>269</v>
      </c>
      <c r="B270" s="5">
        <v>5458</v>
      </c>
      <c r="C270" s="5">
        <v>9098</v>
      </c>
      <c r="D270" s="5">
        <v>1007</v>
      </c>
      <c r="E270" s="5">
        <v>1181</v>
      </c>
      <c r="F270" s="5">
        <v>5307</v>
      </c>
      <c r="G270" s="5">
        <v>3204</v>
      </c>
      <c r="H270" s="5">
        <v>537</v>
      </c>
      <c r="I270" s="5">
        <v>1</v>
      </c>
      <c r="J270" s="5">
        <v>143</v>
      </c>
      <c r="K270" s="5">
        <v>27</v>
      </c>
      <c r="L270" s="5">
        <v>933</v>
      </c>
    </row>
    <row r="271" spans="1:12">
      <c r="A271" s="5">
        <v>270</v>
      </c>
      <c r="B271" s="5">
        <v>3706</v>
      </c>
      <c r="C271" s="5">
        <v>6194</v>
      </c>
      <c r="D271" s="5">
        <v>895</v>
      </c>
      <c r="E271" s="5">
        <v>1173</v>
      </c>
      <c r="F271" s="5">
        <v>4700</v>
      </c>
      <c r="G271" s="5">
        <v>2726</v>
      </c>
      <c r="H271" s="5">
        <v>493</v>
      </c>
      <c r="I271" s="5">
        <v>18</v>
      </c>
      <c r="J271" s="5">
        <v>46</v>
      </c>
      <c r="K271" s="5">
        <v>7</v>
      </c>
      <c r="L271" s="5">
        <v>884</v>
      </c>
    </row>
    <row r="272" spans="1:12">
      <c r="A272" s="5">
        <v>271</v>
      </c>
      <c r="B272" s="5">
        <v>18320</v>
      </c>
      <c r="C272" s="5">
        <v>31448</v>
      </c>
      <c r="D272" s="5">
        <v>3742</v>
      </c>
      <c r="E272" s="5">
        <v>7854</v>
      </c>
      <c r="F272" s="5">
        <v>25584</v>
      </c>
      <c r="G272" s="5">
        <v>14920</v>
      </c>
      <c r="H272" s="5">
        <v>3300</v>
      </c>
      <c r="I272" s="5">
        <v>36</v>
      </c>
      <c r="J272" s="5">
        <v>98</v>
      </c>
      <c r="K272" s="5">
        <v>14</v>
      </c>
      <c r="L272" s="5">
        <v>3682</v>
      </c>
    </row>
    <row r="273" spans="1:12">
      <c r="A273" s="5">
        <v>272</v>
      </c>
      <c r="B273" s="5">
        <v>2316</v>
      </c>
      <c r="C273" s="5">
        <v>3611</v>
      </c>
      <c r="D273" s="5">
        <v>722</v>
      </c>
      <c r="E273" s="5">
        <v>862</v>
      </c>
      <c r="F273" s="5">
        <v>2545</v>
      </c>
      <c r="G273" s="5">
        <v>1529</v>
      </c>
      <c r="H273" s="5">
        <v>372</v>
      </c>
      <c r="I273" s="5">
        <v>0</v>
      </c>
      <c r="J273" s="5">
        <v>25</v>
      </c>
      <c r="K273" s="5">
        <v>5</v>
      </c>
      <c r="L273" s="5">
        <v>716</v>
      </c>
    </row>
    <row r="274" spans="1:12">
      <c r="A274" s="5">
        <v>273</v>
      </c>
      <c r="B274" s="5">
        <v>139008</v>
      </c>
      <c r="C274" s="5">
        <v>277100</v>
      </c>
      <c r="D274" s="5">
        <v>1779</v>
      </c>
      <c r="E274" s="5">
        <v>2356</v>
      </c>
      <c r="F274" s="5">
        <v>107502</v>
      </c>
      <c r="G274" s="5">
        <v>38720</v>
      </c>
      <c r="H274" s="5">
        <v>1008</v>
      </c>
      <c r="I274" s="5">
        <v>23</v>
      </c>
      <c r="J274" s="5">
        <v>204</v>
      </c>
      <c r="K274" s="5">
        <v>44</v>
      </c>
      <c r="L274" s="5">
        <v>1643</v>
      </c>
    </row>
    <row r="275" spans="1:12">
      <c r="A275" s="5">
        <v>274</v>
      </c>
      <c r="B275" s="5">
        <v>5854</v>
      </c>
      <c r="C275" s="5">
        <v>11854</v>
      </c>
      <c r="D275" s="5">
        <v>1043</v>
      </c>
      <c r="E275" s="5">
        <v>19779</v>
      </c>
      <c r="F275" s="5">
        <v>5901</v>
      </c>
      <c r="G275" s="5">
        <v>2894</v>
      </c>
      <c r="H275" s="5">
        <v>583</v>
      </c>
      <c r="I275" s="5">
        <v>11</v>
      </c>
      <c r="J275" s="5">
        <v>202</v>
      </c>
      <c r="K275" s="5">
        <v>5</v>
      </c>
      <c r="L275" s="5">
        <v>947</v>
      </c>
    </row>
    <row r="276" spans="1:12">
      <c r="A276" s="5">
        <v>275</v>
      </c>
      <c r="B276" s="5">
        <v>109056</v>
      </c>
      <c r="C276" s="5">
        <v>191324</v>
      </c>
      <c r="D276" s="5">
        <v>2552</v>
      </c>
      <c r="E276" s="5">
        <v>4906</v>
      </c>
      <c r="F276" s="5">
        <v>48765</v>
      </c>
      <c r="G276" s="5">
        <v>25024</v>
      </c>
      <c r="H276" s="5">
        <v>1353</v>
      </c>
      <c r="I276" s="5">
        <v>7</v>
      </c>
      <c r="J276" s="5">
        <v>148</v>
      </c>
      <c r="K276" s="5">
        <v>39</v>
      </c>
      <c r="L276" s="5">
        <v>2457</v>
      </c>
    </row>
    <row r="277" spans="1:12">
      <c r="A277" s="5">
        <v>276</v>
      </c>
      <c r="B277" s="5">
        <v>3212</v>
      </c>
      <c r="C277" s="5">
        <v>4908</v>
      </c>
      <c r="D277" s="5">
        <v>735</v>
      </c>
      <c r="E277" s="5">
        <v>897</v>
      </c>
      <c r="F277" s="5">
        <v>3399</v>
      </c>
      <c r="G277" s="5">
        <v>2162</v>
      </c>
      <c r="H277" s="5">
        <v>375</v>
      </c>
      <c r="I277" s="5">
        <v>1</v>
      </c>
      <c r="J277" s="5">
        <v>40</v>
      </c>
      <c r="K277" s="5">
        <v>8</v>
      </c>
      <c r="L277" s="5">
        <v>720</v>
      </c>
    </row>
    <row r="278" spans="1:12">
      <c r="A278" s="5">
        <v>277</v>
      </c>
      <c r="B278" s="5">
        <v>3046</v>
      </c>
      <c r="C278" s="5">
        <v>4909</v>
      </c>
      <c r="D278" s="5">
        <v>909</v>
      </c>
      <c r="E278" s="5">
        <v>1147</v>
      </c>
      <c r="F278" s="5">
        <v>3559</v>
      </c>
      <c r="G278" s="5">
        <v>2126</v>
      </c>
      <c r="H278" s="5">
        <v>477</v>
      </c>
      <c r="I278" s="5">
        <v>1</v>
      </c>
      <c r="J278" s="5">
        <v>71</v>
      </c>
      <c r="K278" s="5">
        <v>17</v>
      </c>
      <c r="L278" s="5">
        <v>872</v>
      </c>
    </row>
    <row r="279" spans="1:12">
      <c r="A279" s="5">
        <v>278</v>
      </c>
      <c r="B279" s="5">
        <v>12044</v>
      </c>
      <c r="C279" s="5">
        <v>20327</v>
      </c>
      <c r="D279" s="5">
        <v>2240</v>
      </c>
      <c r="E279" s="5">
        <v>3599</v>
      </c>
      <c r="F279" s="5">
        <v>17717</v>
      </c>
      <c r="G279" s="5">
        <v>10400</v>
      </c>
      <c r="H279" s="5">
        <v>2119</v>
      </c>
      <c r="I279" s="5">
        <v>0</v>
      </c>
      <c r="J279" s="5">
        <v>104</v>
      </c>
      <c r="K279" s="5">
        <v>13</v>
      </c>
      <c r="L279" s="5">
        <v>2193</v>
      </c>
    </row>
    <row r="280" spans="1:12">
      <c r="A280" s="5">
        <v>279</v>
      </c>
      <c r="B280" s="5">
        <v>9652</v>
      </c>
      <c r="C280" s="5">
        <v>16968</v>
      </c>
      <c r="D280" s="5">
        <v>1400</v>
      </c>
      <c r="E280" s="5">
        <v>2801</v>
      </c>
      <c r="F280" s="5">
        <v>15917</v>
      </c>
      <c r="G280" s="5">
        <v>8972</v>
      </c>
      <c r="H280" s="5">
        <v>1035</v>
      </c>
      <c r="I280" s="5">
        <v>1</v>
      </c>
      <c r="J280" s="5">
        <v>34</v>
      </c>
      <c r="K280" s="5">
        <v>4</v>
      </c>
      <c r="L280" s="5">
        <v>1381</v>
      </c>
    </row>
    <row r="281" spans="1:12">
      <c r="A281" s="5">
        <v>280</v>
      </c>
      <c r="B281" s="5">
        <v>28112</v>
      </c>
      <c r="C281" s="5">
        <v>47721</v>
      </c>
      <c r="D281" s="5">
        <v>1631</v>
      </c>
      <c r="E281" s="5">
        <v>2438</v>
      </c>
      <c r="F281" s="5">
        <v>41207</v>
      </c>
      <c r="G281" s="5">
        <v>23440</v>
      </c>
      <c r="H281" s="5">
        <v>1225</v>
      </c>
      <c r="I281" s="5">
        <v>11</v>
      </c>
      <c r="J281" s="5">
        <v>129</v>
      </c>
      <c r="K281" s="5">
        <v>12</v>
      </c>
      <c r="L281" s="5">
        <v>1537</v>
      </c>
    </row>
    <row r="282" spans="1:12">
      <c r="A282" s="5">
        <v>281</v>
      </c>
      <c r="B282" s="5">
        <v>8628</v>
      </c>
      <c r="C282" s="5">
        <v>14847</v>
      </c>
      <c r="D282" s="5">
        <v>870</v>
      </c>
      <c r="E282" s="5">
        <v>1692</v>
      </c>
      <c r="F282" s="5">
        <v>11970</v>
      </c>
      <c r="G282" s="5">
        <v>6796</v>
      </c>
      <c r="H282" s="5">
        <v>774</v>
      </c>
      <c r="I282" s="5">
        <v>4</v>
      </c>
      <c r="J282" s="5">
        <v>72</v>
      </c>
      <c r="K282" s="5">
        <v>18</v>
      </c>
      <c r="L282" s="5">
        <v>843</v>
      </c>
    </row>
    <row r="283" spans="1:12">
      <c r="A283" s="5">
        <v>282</v>
      </c>
      <c r="B283" s="5">
        <v>2431</v>
      </c>
      <c r="C283" s="5">
        <v>4180</v>
      </c>
      <c r="D283" s="5">
        <v>389</v>
      </c>
      <c r="E283" s="5">
        <v>7980</v>
      </c>
      <c r="F283" s="5">
        <v>3963</v>
      </c>
      <c r="G283" s="5">
        <v>2301</v>
      </c>
      <c r="H283" s="5">
        <v>342</v>
      </c>
      <c r="I283" s="5">
        <v>0</v>
      </c>
      <c r="J283" s="5">
        <v>15</v>
      </c>
      <c r="K283" s="5">
        <v>3</v>
      </c>
      <c r="L283" s="5">
        <v>383</v>
      </c>
    </row>
    <row r="284" spans="1:12">
      <c r="A284" s="5">
        <v>283</v>
      </c>
      <c r="B284" s="5">
        <v>20560</v>
      </c>
      <c r="C284" s="5">
        <v>24112</v>
      </c>
      <c r="D284" s="5">
        <v>936</v>
      </c>
      <c r="E284" s="5">
        <v>1126</v>
      </c>
      <c r="F284" s="5">
        <v>5648</v>
      </c>
      <c r="G284" s="5">
        <v>3856</v>
      </c>
      <c r="H284" s="5">
        <v>460</v>
      </c>
      <c r="I284" s="5">
        <v>14</v>
      </c>
      <c r="J284" s="5">
        <v>102</v>
      </c>
      <c r="K284" s="5">
        <v>9</v>
      </c>
      <c r="L284" s="5">
        <v>860</v>
      </c>
    </row>
    <row r="285" spans="1:12">
      <c r="A285" s="5">
        <v>284</v>
      </c>
      <c r="B285" s="5">
        <v>20896</v>
      </c>
      <c r="C285" s="5">
        <v>29062</v>
      </c>
      <c r="D285" s="5">
        <v>1418</v>
      </c>
      <c r="E285" s="5">
        <v>2048</v>
      </c>
      <c r="F285" s="5">
        <v>19738</v>
      </c>
      <c r="G285" s="5">
        <v>13656</v>
      </c>
      <c r="H285" s="5">
        <v>998</v>
      </c>
      <c r="I285" s="5">
        <v>103</v>
      </c>
      <c r="J285" s="5">
        <v>469</v>
      </c>
      <c r="K285" s="5">
        <v>33</v>
      </c>
      <c r="L285" s="5">
        <v>1038</v>
      </c>
    </row>
    <row r="286" spans="1:12">
      <c r="A286" s="5">
        <v>285</v>
      </c>
      <c r="B286" s="5">
        <v>2402</v>
      </c>
      <c r="C286" s="5">
        <v>4072</v>
      </c>
      <c r="D286" s="5">
        <v>170</v>
      </c>
      <c r="E286" s="5">
        <v>286</v>
      </c>
      <c r="F286" s="5">
        <v>3147</v>
      </c>
      <c r="G286" s="5">
        <v>1794</v>
      </c>
      <c r="H286" s="5">
        <v>137</v>
      </c>
      <c r="I286" s="5">
        <v>5</v>
      </c>
      <c r="J286" s="5">
        <v>57</v>
      </c>
      <c r="K286" s="5">
        <v>5</v>
      </c>
      <c r="L286" s="5">
        <v>145</v>
      </c>
    </row>
    <row r="287" spans="1:12">
      <c r="A287" s="5">
        <v>286</v>
      </c>
      <c r="B287" s="5">
        <v>1729</v>
      </c>
      <c r="C287" s="5">
        <v>3289</v>
      </c>
      <c r="D287" s="5">
        <v>596</v>
      </c>
      <c r="E287" s="5">
        <v>735</v>
      </c>
      <c r="F287" s="5">
        <v>2888</v>
      </c>
      <c r="G287" s="5">
        <v>1406</v>
      </c>
      <c r="H287" s="5">
        <v>340</v>
      </c>
      <c r="I287" s="5">
        <v>0</v>
      </c>
      <c r="J287" s="5">
        <v>23</v>
      </c>
      <c r="K287" s="5">
        <v>2</v>
      </c>
      <c r="L287" s="5">
        <v>591</v>
      </c>
    </row>
    <row r="288" spans="1:12">
      <c r="A288" s="5">
        <v>287</v>
      </c>
      <c r="B288" s="5">
        <v>4320</v>
      </c>
      <c r="C288" s="5">
        <v>7127</v>
      </c>
      <c r="D288" s="5">
        <v>753</v>
      </c>
      <c r="E288" s="5">
        <v>1021</v>
      </c>
      <c r="F288" s="5">
        <v>4569</v>
      </c>
      <c r="G288" s="5">
        <v>2782</v>
      </c>
      <c r="H288" s="5">
        <v>459</v>
      </c>
      <c r="I288" s="5">
        <v>5</v>
      </c>
      <c r="J288" s="5">
        <v>141</v>
      </c>
      <c r="K288" s="5">
        <v>26</v>
      </c>
      <c r="L288" s="5">
        <v>681</v>
      </c>
    </row>
    <row r="289" spans="1:12">
      <c r="A289" s="5">
        <v>288</v>
      </c>
      <c r="B289" s="5">
        <v>2585</v>
      </c>
      <c r="C289" s="5">
        <v>4410</v>
      </c>
      <c r="D289" s="5">
        <v>569</v>
      </c>
      <c r="E289" s="5">
        <v>781</v>
      </c>
      <c r="F289" s="5">
        <v>3802</v>
      </c>
      <c r="G289" s="5">
        <v>2144</v>
      </c>
      <c r="H289" s="5">
        <v>348</v>
      </c>
      <c r="I289" s="5">
        <v>0</v>
      </c>
      <c r="J289" s="5">
        <v>19</v>
      </c>
      <c r="K289" s="5">
        <v>5</v>
      </c>
      <c r="L289" s="5">
        <v>560</v>
      </c>
    </row>
    <row r="290" spans="1:12">
      <c r="A290" s="5">
        <v>289</v>
      </c>
      <c r="B290" s="5">
        <v>3322</v>
      </c>
      <c r="C290" s="5">
        <v>5969</v>
      </c>
      <c r="D290" s="5">
        <v>610</v>
      </c>
      <c r="E290" s="5">
        <v>852</v>
      </c>
      <c r="F290" s="5">
        <v>4111</v>
      </c>
      <c r="G290" s="5">
        <v>2236</v>
      </c>
      <c r="H290" s="5">
        <v>375</v>
      </c>
      <c r="I290" s="5">
        <v>1</v>
      </c>
      <c r="J290" s="5">
        <v>71</v>
      </c>
      <c r="K290" s="5">
        <v>23</v>
      </c>
      <c r="L290" s="5">
        <v>569</v>
      </c>
    </row>
    <row r="291" spans="1:12">
      <c r="A291" s="5">
        <v>290</v>
      </c>
      <c r="B291" s="5">
        <v>3600</v>
      </c>
      <c r="C291" s="5">
        <v>5807</v>
      </c>
      <c r="D291" s="5">
        <v>691</v>
      </c>
      <c r="E291" s="5">
        <v>913</v>
      </c>
      <c r="F291" s="5">
        <v>3351</v>
      </c>
      <c r="G291" s="5">
        <v>2110</v>
      </c>
      <c r="H291" s="5">
        <v>436</v>
      </c>
      <c r="I291" s="5">
        <v>0</v>
      </c>
      <c r="J291" s="5">
        <v>72</v>
      </c>
      <c r="K291" s="5">
        <v>21</v>
      </c>
      <c r="L291" s="5">
        <v>656</v>
      </c>
    </row>
    <row r="292" spans="1:12">
      <c r="A292" s="5">
        <v>291</v>
      </c>
      <c r="B292" s="5">
        <v>11620</v>
      </c>
      <c r="C292" s="5">
        <v>21564</v>
      </c>
      <c r="D292" s="5">
        <v>1160</v>
      </c>
      <c r="E292" s="5">
        <v>2042</v>
      </c>
      <c r="F292" s="5">
        <v>20024</v>
      </c>
      <c r="G292" s="5">
        <v>10568</v>
      </c>
      <c r="H292" s="5">
        <v>920</v>
      </c>
      <c r="I292" s="5">
        <v>5</v>
      </c>
      <c r="J292" s="5">
        <v>54</v>
      </c>
      <c r="K292" s="5">
        <v>7</v>
      </c>
      <c r="L292" s="5">
        <v>1138</v>
      </c>
    </row>
    <row r="293" spans="1:12">
      <c r="A293" s="5">
        <v>292</v>
      </c>
      <c r="B293" s="5">
        <v>4248</v>
      </c>
      <c r="C293" s="5">
        <v>7004</v>
      </c>
      <c r="D293" s="5">
        <v>724</v>
      </c>
      <c r="E293" s="5">
        <v>920</v>
      </c>
      <c r="F293" s="5">
        <v>5063</v>
      </c>
      <c r="G293" s="5">
        <v>3114</v>
      </c>
      <c r="H293" s="5">
        <v>501</v>
      </c>
      <c r="I293" s="5">
        <v>5</v>
      </c>
      <c r="J293" s="5">
        <v>93</v>
      </c>
      <c r="K293" s="5">
        <v>19</v>
      </c>
      <c r="L293" s="5">
        <v>671</v>
      </c>
    </row>
    <row r="294" spans="1:12">
      <c r="A294" s="5">
        <v>293</v>
      </c>
      <c r="B294" s="5">
        <v>2763</v>
      </c>
      <c r="C294" s="5">
        <v>4388</v>
      </c>
      <c r="D294" s="5">
        <v>564</v>
      </c>
      <c r="E294" s="5">
        <v>650</v>
      </c>
      <c r="F294" s="5">
        <v>3519</v>
      </c>
      <c r="G294" s="5">
        <v>2124</v>
      </c>
      <c r="H294" s="5">
        <v>375</v>
      </c>
      <c r="I294" s="5">
        <v>0</v>
      </c>
      <c r="J294" s="5">
        <v>62</v>
      </c>
      <c r="K294" s="5">
        <v>10</v>
      </c>
      <c r="L294" s="5">
        <v>523</v>
      </c>
    </row>
    <row r="295" spans="1:12">
      <c r="A295" s="5">
        <v>294</v>
      </c>
      <c r="B295" s="5">
        <v>3558</v>
      </c>
      <c r="C295" s="5">
        <v>5396</v>
      </c>
      <c r="D295" s="5">
        <v>621</v>
      </c>
      <c r="E295" s="5">
        <v>775</v>
      </c>
      <c r="F295" s="5">
        <v>3708</v>
      </c>
      <c r="G295" s="5">
        <v>2392</v>
      </c>
      <c r="H295" s="5">
        <v>403</v>
      </c>
      <c r="I295" s="5">
        <v>0</v>
      </c>
      <c r="J295" s="5">
        <v>78</v>
      </c>
      <c r="K295" s="5">
        <v>16</v>
      </c>
      <c r="L295" s="5">
        <v>568</v>
      </c>
    </row>
    <row r="296" spans="1:12">
      <c r="A296" s="5">
        <v>295</v>
      </c>
      <c r="B296" s="5">
        <v>8324</v>
      </c>
      <c r="C296" s="5">
        <v>14480</v>
      </c>
      <c r="D296" s="5">
        <v>840</v>
      </c>
      <c r="E296" s="5">
        <v>1388</v>
      </c>
      <c r="F296" s="5">
        <v>13786</v>
      </c>
      <c r="G296" s="5">
        <v>7736</v>
      </c>
      <c r="H296" s="5">
        <v>662</v>
      </c>
      <c r="I296" s="5">
        <v>0</v>
      </c>
      <c r="J296" s="5">
        <v>14</v>
      </c>
      <c r="K296" s="5">
        <v>1</v>
      </c>
      <c r="L296" s="5">
        <v>834</v>
      </c>
    </row>
    <row r="297" spans="1:12">
      <c r="A297" s="5">
        <v>296</v>
      </c>
      <c r="B297" s="5">
        <v>6952</v>
      </c>
      <c r="C297" s="5">
        <v>11469</v>
      </c>
      <c r="D297" s="5">
        <v>909</v>
      </c>
      <c r="E297" s="5">
        <v>1229</v>
      </c>
      <c r="F297" s="5">
        <v>7431</v>
      </c>
      <c r="G297" s="5">
        <v>4292</v>
      </c>
      <c r="H297" s="5">
        <v>646</v>
      </c>
      <c r="I297" s="5">
        <v>11</v>
      </c>
      <c r="J297" s="5">
        <v>231</v>
      </c>
      <c r="K297" s="5">
        <v>43</v>
      </c>
      <c r="L297" s="5">
        <v>779</v>
      </c>
    </row>
    <row r="298" spans="1:12">
      <c r="A298" s="5">
        <v>297</v>
      </c>
      <c r="B298" s="5">
        <v>2823</v>
      </c>
      <c r="C298" s="5">
        <v>4955</v>
      </c>
      <c r="D298" s="5">
        <v>552</v>
      </c>
      <c r="E298" s="5">
        <v>622</v>
      </c>
      <c r="F298" s="5">
        <v>3579</v>
      </c>
      <c r="G298" s="5">
        <v>1966</v>
      </c>
      <c r="H298" s="5">
        <v>348</v>
      </c>
      <c r="I298" s="5">
        <v>1</v>
      </c>
      <c r="J298" s="5">
        <v>72</v>
      </c>
      <c r="K298" s="5">
        <v>16</v>
      </c>
      <c r="L298" s="5">
        <v>503</v>
      </c>
    </row>
    <row r="299" spans="1:12">
      <c r="A299" s="5">
        <v>298</v>
      </c>
      <c r="B299" s="5">
        <v>63840</v>
      </c>
      <c r="C299" s="5">
        <v>102620</v>
      </c>
      <c r="D299" s="5">
        <v>1382</v>
      </c>
      <c r="E299" s="5">
        <v>1871</v>
      </c>
      <c r="F299" s="5">
        <v>32470</v>
      </c>
      <c r="G299" s="5">
        <v>16480</v>
      </c>
      <c r="H299" s="5">
        <v>760</v>
      </c>
      <c r="I299" s="5">
        <v>9</v>
      </c>
      <c r="J299" s="5">
        <v>197</v>
      </c>
      <c r="K299" s="5">
        <v>28</v>
      </c>
      <c r="L299" s="5">
        <v>1229</v>
      </c>
    </row>
    <row r="300" spans="1:12">
      <c r="A300" s="5">
        <v>299</v>
      </c>
      <c r="B300" s="5">
        <v>11608</v>
      </c>
      <c r="C300" s="5">
        <v>15323</v>
      </c>
      <c r="D300" s="5">
        <v>985</v>
      </c>
      <c r="E300" s="5">
        <v>940</v>
      </c>
      <c r="F300" s="5">
        <v>8419</v>
      </c>
      <c r="G300" s="5">
        <v>5840</v>
      </c>
      <c r="H300" s="5">
        <v>594</v>
      </c>
      <c r="I300" s="5">
        <v>4</v>
      </c>
      <c r="J300" s="5">
        <v>330</v>
      </c>
      <c r="K300" s="5">
        <v>29</v>
      </c>
      <c r="L300" s="5">
        <v>705</v>
      </c>
    </row>
    <row r="301" spans="1:12">
      <c r="A301" s="5">
        <v>300</v>
      </c>
      <c r="B301" s="5">
        <v>58304</v>
      </c>
      <c r="C301" s="5">
        <v>80871</v>
      </c>
      <c r="D301" s="5">
        <v>884</v>
      </c>
      <c r="E301" s="5">
        <v>1034</v>
      </c>
      <c r="F301" s="5">
        <v>2289</v>
      </c>
      <c r="G301" s="5">
        <v>1408</v>
      </c>
      <c r="H301" s="5">
        <v>340</v>
      </c>
      <c r="I301" s="5">
        <v>0</v>
      </c>
      <c r="J301" s="5">
        <v>148</v>
      </c>
      <c r="K301" s="5">
        <v>7</v>
      </c>
      <c r="L301" s="5">
        <v>715</v>
      </c>
    </row>
    <row r="302" spans="1:12">
      <c r="A302" s="5">
        <v>301</v>
      </c>
      <c r="B302" s="5">
        <v>4762</v>
      </c>
      <c r="C302" s="5">
        <v>8303</v>
      </c>
      <c r="D302" s="5">
        <v>842</v>
      </c>
      <c r="E302" s="5">
        <v>1014</v>
      </c>
      <c r="F302" s="5">
        <v>6086</v>
      </c>
      <c r="G302" s="5">
        <v>3494</v>
      </c>
      <c r="H302" s="5">
        <v>569</v>
      </c>
      <c r="I302" s="5">
        <v>2</v>
      </c>
      <c r="J302" s="5">
        <v>208</v>
      </c>
      <c r="K302" s="5">
        <v>28</v>
      </c>
      <c r="L302" s="5">
        <v>725</v>
      </c>
    </row>
    <row r="303" spans="1:12">
      <c r="A303" s="5">
        <v>302</v>
      </c>
      <c r="B303" s="5">
        <v>6150</v>
      </c>
      <c r="C303" s="5">
        <v>10217</v>
      </c>
      <c r="D303" s="5">
        <v>750</v>
      </c>
      <c r="E303" s="5">
        <v>969</v>
      </c>
      <c r="F303" s="5">
        <v>6253</v>
      </c>
      <c r="G303" s="5">
        <v>3742</v>
      </c>
      <c r="H303" s="5">
        <v>445</v>
      </c>
      <c r="I303" s="5">
        <v>12</v>
      </c>
      <c r="J303" s="5">
        <v>148</v>
      </c>
      <c r="K303" s="5">
        <v>28</v>
      </c>
      <c r="L303" s="5">
        <v>676</v>
      </c>
    </row>
    <row r="304" spans="1:12">
      <c r="A304" s="5">
        <v>303</v>
      </c>
      <c r="B304" s="5">
        <v>4644</v>
      </c>
      <c r="C304" s="5">
        <v>8178</v>
      </c>
      <c r="D304" s="5">
        <v>768</v>
      </c>
      <c r="E304" s="5">
        <v>1000</v>
      </c>
      <c r="F304" s="5">
        <v>5651</v>
      </c>
      <c r="G304" s="5">
        <v>3144</v>
      </c>
      <c r="H304" s="5">
        <v>506</v>
      </c>
      <c r="I304" s="5">
        <v>4</v>
      </c>
      <c r="J304" s="5">
        <v>154</v>
      </c>
      <c r="K304" s="5">
        <v>26</v>
      </c>
      <c r="L304" s="5">
        <v>683</v>
      </c>
    </row>
    <row r="305" spans="1:12">
      <c r="A305" s="5">
        <v>304</v>
      </c>
      <c r="B305" s="5">
        <v>22464</v>
      </c>
      <c r="C305" s="5">
        <v>29650</v>
      </c>
      <c r="D305" s="5">
        <v>1029</v>
      </c>
      <c r="E305" s="5">
        <v>1408</v>
      </c>
      <c r="F305" s="5">
        <v>9376</v>
      </c>
      <c r="G305" s="5">
        <v>6864</v>
      </c>
      <c r="H305" s="5">
        <v>546</v>
      </c>
      <c r="I305" s="5">
        <v>3</v>
      </c>
      <c r="J305" s="5">
        <v>142</v>
      </c>
      <c r="K305" s="5">
        <v>18</v>
      </c>
      <c r="L305" s="5">
        <v>934</v>
      </c>
    </row>
    <row r="306" spans="1:12">
      <c r="A306" s="5">
        <v>305</v>
      </c>
      <c r="B306" s="5">
        <v>3754</v>
      </c>
      <c r="C306" s="5">
        <v>6295</v>
      </c>
      <c r="D306" s="5">
        <v>791</v>
      </c>
      <c r="E306" s="5">
        <v>1072</v>
      </c>
      <c r="F306" s="5">
        <v>4343</v>
      </c>
      <c r="G306" s="5">
        <v>2590</v>
      </c>
      <c r="H306" s="5">
        <v>482</v>
      </c>
      <c r="I306" s="5">
        <v>8</v>
      </c>
      <c r="J306" s="5">
        <v>107</v>
      </c>
      <c r="K306" s="5">
        <v>20</v>
      </c>
      <c r="L306" s="5">
        <v>730</v>
      </c>
    </row>
    <row r="307" spans="1:12">
      <c r="A307" s="5">
        <v>306</v>
      </c>
      <c r="B307" s="5">
        <v>4452</v>
      </c>
      <c r="C307" s="5">
        <v>7998</v>
      </c>
      <c r="D307" s="5">
        <v>666</v>
      </c>
      <c r="E307" s="5">
        <v>948</v>
      </c>
      <c r="F307" s="5">
        <v>7037</v>
      </c>
      <c r="G307" s="5">
        <v>3768</v>
      </c>
      <c r="H307" s="5">
        <v>397</v>
      </c>
      <c r="I307" s="5">
        <v>0</v>
      </c>
      <c r="J307" s="5">
        <v>22</v>
      </c>
      <c r="K307" s="5">
        <v>3</v>
      </c>
      <c r="L307" s="5">
        <v>658</v>
      </c>
    </row>
    <row r="308" spans="1:12">
      <c r="A308" s="5">
        <v>307</v>
      </c>
      <c r="B308" s="5">
        <v>3576</v>
      </c>
      <c r="C308" s="5">
        <v>5525</v>
      </c>
      <c r="D308" s="5">
        <v>664</v>
      </c>
      <c r="E308" s="5">
        <v>870</v>
      </c>
      <c r="F308" s="5">
        <v>4229</v>
      </c>
      <c r="G308" s="5">
        <v>2672</v>
      </c>
      <c r="H308" s="5">
        <v>403</v>
      </c>
      <c r="I308" s="5">
        <v>2</v>
      </c>
      <c r="J308" s="5">
        <v>84</v>
      </c>
      <c r="K308" s="5">
        <v>13</v>
      </c>
      <c r="L308" s="5">
        <v>618</v>
      </c>
    </row>
    <row r="309" spans="1:12">
      <c r="A309" s="5">
        <v>308</v>
      </c>
      <c r="B309" s="5">
        <v>3028</v>
      </c>
      <c r="C309" s="5">
        <v>4794</v>
      </c>
      <c r="D309" s="5">
        <v>579</v>
      </c>
      <c r="E309" s="5">
        <v>740</v>
      </c>
      <c r="F309" s="5">
        <v>3574</v>
      </c>
      <c r="G309" s="5">
        <v>2184</v>
      </c>
      <c r="H309" s="5">
        <v>349</v>
      </c>
      <c r="I309" s="5">
        <v>2</v>
      </c>
      <c r="J309" s="5">
        <v>59</v>
      </c>
      <c r="K309" s="5">
        <v>12</v>
      </c>
      <c r="L309" s="5">
        <v>548</v>
      </c>
    </row>
    <row r="310" spans="1:12">
      <c r="A310" s="5">
        <v>309</v>
      </c>
      <c r="B310" s="5">
        <v>4022</v>
      </c>
      <c r="C310" s="5">
        <v>6503</v>
      </c>
      <c r="D310" s="5">
        <v>647</v>
      </c>
      <c r="E310" s="5">
        <v>995</v>
      </c>
      <c r="F310" s="5">
        <v>5416</v>
      </c>
      <c r="G310" s="5">
        <v>3312</v>
      </c>
      <c r="H310" s="5">
        <v>423</v>
      </c>
      <c r="I310" s="5">
        <v>3</v>
      </c>
      <c r="J310" s="5">
        <v>65</v>
      </c>
      <c r="K310" s="5">
        <v>14</v>
      </c>
      <c r="L310" s="5">
        <v>616</v>
      </c>
    </row>
    <row r="311" spans="1:12">
      <c r="A311" s="5">
        <v>310</v>
      </c>
      <c r="B311" s="5">
        <v>52736</v>
      </c>
      <c r="C311" s="5">
        <v>73584</v>
      </c>
      <c r="D311" s="5">
        <v>1635</v>
      </c>
      <c r="E311" s="5">
        <v>2824</v>
      </c>
      <c r="F311" s="5">
        <v>18580</v>
      </c>
      <c r="G311" s="5">
        <v>10144</v>
      </c>
      <c r="H311" s="5">
        <v>876</v>
      </c>
      <c r="I311" s="5">
        <v>0</v>
      </c>
      <c r="J311" s="5">
        <v>24</v>
      </c>
      <c r="K311" s="5">
        <v>4</v>
      </c>
      <c r="L311" s="5">
        <v>1622</v>
      </c>
    </row>
    <row r="312" spans="1:12">
      <c r="A312" s="5">
        <v>311</v>
      </c>
      <c r="B312" s="5">
        <v>47376</v>
      </c>
      <c r="C312" s="5">
        <v>70212</v>
      </c>
      <c r="D312" s="5">
        <v>1557</v>
      </c>
      <c r="E312" s="5">
        <v>2051</v>
      </c>
      <c r="F312" s="5">
        <v>22710</v>
      </c>
      <c r="G312" s="5">
        <v>13344</v>
      </c>
      <c r="H312" s="5">
        <v>697</v>
      </c>
      <c r="I312" s="5">
        <v>9</v>
      </c>
      <c r="J312" s="5">
        <v>186</v>
      </c>
      <c r="K312" s="5">
        <v>23</v>
      </c>
      <c r="L312" s="5">
        <v>1426</v>
      </c>
    </row>
    <row r="313" spans="1:12">
      <c r="A313" s="5">
        <v>312</v>
      </c>
      <c r="B313" s="5">
        <v>3234</v>
      </c>
      <c r="C313" s="5">
        <v>5113</v>
      </c>
      <c r="D313" s="5">
        <v>756</v>
      </c>
      <c r="E313" s="5">
        <v>937</v>
      </c>
      <c r="F313" s="5">
        <v>3476</v>
      </c>
      <c r="G313" s="5">
        <v>2174</v>
      </c>
      <c r="H313" s="5">
        <v>347</v>
      </c>
      <c r="I313" s="5">
        <v>0</v>
      </c>
      <c r="J313" s="5">
        <v>58</v>
      </c>
      <c r="K313" s="5">
        <v>17</v>
      </c>
      <c r="L313" s="5">
        <v>724</v>
      </c>
    </row>
    <row r="314" spans="1:12">
      <c r="A314" s="5">
        <v>313</v>
      </c>
      <c r="B314" s="5">
        <v>3322</v>
      </c>
      <c r="C314" s="5">
        <v>5553</v>
      </c>
      <c r="D314" s="5">
        <v>702</v>
      </c>
      <c r="E314" s="5">
        <v>863</v>
      </c>
      <c r="F314" s="5">
        <v>3484</v>
      </c>
      <c r="G314" s="5">
        <v>1968</v>
      </c>
      <c r="H314" s="5">
        <v>328</v>
      </c>
      <c r="I314" s="5">
        <v>2</v>
      </c>
      <c r="J314" s="5">
        <v>74</v>
      </c>
      <c r="K314" s="5">
        <v>14</v>
      </c>
      <c r="L314" s="5">
        <v>656</v>
      </c>
    </row>
    <row r="315" spans="1:12">
      <c r="A315" s="5">
        <v>314</v>
      </c>
      <c r="B315" s="5">
        <v>6768</v>
      </c>
      <c r="C315" s="5">
        <v>11525</v>
      </c>
      <c r="D315" s="5">
        <v>768</v>
      </c>
      <c r="E315" s="5">
        <v>930</v>
      </c>
      <c r="F315" s="5">
        <v>7048</v>
      </c>
      <c r="G315" s="5">
        <v>4012</v>
      </c>
      <c r="H315" s="5">
        <v>408</v>
      </c>
      <c r="I315" s="5">
        <v>2</v>
      </c>
      <c r="J315" s="5">
        <v>180</v>
      </c>
      <c r="K315" s="5">
        <v>44</v>
      </c>
      <c r="L315" s="5">
        <v>672</v>
      </c>
    </row>
    <row r="316" spans="1:12">
      <c r="A316" s="5">
        <v>315</v>
      </c>
      <c r="B316" s="5">
        <v>11304</v>
      </c>
      <c r="C316" s="5">
        <v>20647</v>
      </c>
      <c r="D316" s="5">
        <v>1141</v>
      </c>
      <c r="E316" s="5">
        <v>1874</v>
      </c>
      <c r="F316" s="5">
        <v>14792</v>
      </c>
      <c r="G316" s="5">
        <v>7800</v>
      </c>
      <c r="H316" s="5">
        <v>732</v>
      </c>
      <c r="I316" s="5">
        <v>18</v>
      </c>
      <c r="J316" s="5">
        <v>168</v>
      </c>
      <c r="K316" s="5">
        <v>49</v>
      </c>
      <c r="L316" s="5">
        <v>1065</v>
      </c>
    </row>
    <row r="317" spans="1:12">
      <c r="A317" s="5">
        <v>316</v>
      </c>
      <c r="B317" s="5">
        <v>13544</v>
      </c>
      <c r="C317" s="5">
        <v>18474</v>
      </c>
      <c r="D317" s="5">
        <v>759</v>
      </c>
      <c r="E317" s="5">
        <v>1082</v>
      </c>
      <c r="F317" s="5">
        <v>7326</v>
      </c>
      <c r="G317" s="5">
        <v>4120</v>
      </c>
      <c r="H317" s="5">
        <v>408</v>
      </c>
      <c r="I317" s="5">
        <v>0</v>
      </c>
      <c r="J317" s="5">
        <v>36</v>
      </c>
      <c r="K317" s="5">
        <v>5</v>
      </c>
      <c r="L317" s="5">
        <v>733</v>
      </c>
    </row>
    <row r="318" spans="1:12">
      <c r="A318" s="5">
        <v>317</v>
      </c>
      <c r="B318" s="5">
        <v>3418</v>
      </c>
      <c r="C318" s="5">
        <v>5659</v>
      </c>
      <c r="D318" s="5">
        <v>581</v>
      </c>
      <c r="E318" s="5">
        <v>770</v>
      </c>
      <c r="F318" s="5">
        <v>4491</v>
      </c>
      <c r="G318" s="5">
        <v>2620</v>
      </c>
      <c r="H318" s="5">
        <v>327</v>
      </c>
      <c r="I318" s="5">
        <v>2</v>
      </c>
      <c r="J318" s="5">
        <v>51</v>
      </c>
      <c r="K318" s="5">
        <v>6</v>
      </c>
      <c r="L318" s="5">
        <v>546</v>
      </c>
    </row>
    <row r="319" spans="1:12">
      <c r="A319" s="5">
        <v>318</v>
      </c>
      <c r="B319" s="5">
        <v>3662</v>
      </c>
      <c r="C319" s="5">
        <v>6476</v>
      </c>
      <c r="D319" s="5">
        <v>560</v>
      </c>
      <c r="E319" s="5">
        <v>677</v>
      </c>
      <c r="F319" s="5">
        <v>4930</v>
      </c>
      <c r="G319" s="5">
        <v>2660</v>
      </c>
      <c r="H319" s="5">
        <v>319</v>
      </c>
      <c r="I319" s="5">
        <v>2</v>
      </c>
      <c r="J319" s="5">
        <v>67</v>
      </c>
      <c r="K319" s="5">
        <v>14</v>
      </c>
      <c r="L319" s="5">
        <v>522</v>
      </c>
    </row>
    <row r="320" spans="1:12">
      <c r="A320" s="5">
        <v>319</v>
      </c>
      <c r="B320" s="5">
        <v>56672</v>
      </c>
      <c r="C320" s="5">
        <v>104966</v>
      </c>
      <c r="D320" s="5">
        <v>2579</v>
      </c>
      <c r="E320" s="5">
        <v>1850</v>
      </c>
      <c r="F320" s="5">
        <v>78678</v>
      </c>
      <c r="G320" s="5">
        <v>37408</v>
      </c>
      <c r="H320" s="5">
        <v>1831</v>
      </c>
      <c r="I320" s="5">
        <v>20</v>
      </c>
      <c r="J320" s="5">
        <v>1372</v>
      </c>
      <c r="K320" s="5">
        <v>47</v>
      </c>
      <c r="L320" s="5">
        <v>1334</v>
      </c>
    </row>
    <row r="321" spans="1:12">
      <c r="A321" s="5">
        <v>320</v>
      </c>
      <c r="B321" s="5">
        <v>3294</v>
      </c>
      <c r="C321" s="5">
        <v>5499</v>
      </c>
      <c r="D321" s="5">
        <v>526</v>
      </c>
      <c r="E321" s="5">
        <v>599</v>
      </c>
      <c r="F321" s="5">
        <v>4658</v>
      </c>
      <c r="G321" s="5">
        <v>2710</v>
      </c>
      <c r="H321" s="5">
        <v>305</v>
      </c>
      <c r="I321" s="5">
        <v>2</v>
      </c>
      <c r="J321" s="5">
        <v>57</v>
      </c>
      <c r="K321" s="5">
        <v>6</v>
      </c>
      <c r="L321" s="5">
        <v>488</v>
      </c>
    </row>
    <row r="322" spans="1:12">
      <c r="A322" s="5">
        <v>321</v>
      </c>
      <c r="B322" s="5">
        <v>3110</v>
      </c>
      <c r="C322" s="5">
        <v>5405</v>
      </c>
      <c r="D322" s="5">
        <v>732</v>
      </c>
      <c r="E322" s="5">
        <v>892</v>
      </c>
      <c r="F322" s="5">
        <v>4605</v>
      </c>
      <c r="G322" s="5">
        <v>2540</v>
      </c>
      <c r="H322" s="5">
        <v>342</v>
      </c>
      <c r="I322" s="5">
        <v>2</v>
      </c>
      <c r="J322" s="5">
        <v>33</v>
      </c>
      <c r="K322" s="5">
        <v>10</v>
      </c>
      <c r="L322" s="5">
        <v>712</v>
      </c>
    </row>
    <row r="323" spans="1:12">
      <c r="A323" s="5">
        <v>322</v>
      </c>
      <c r="B323" s="5">
        <v>3806</v>
      </c>
      <c r="C323" s="5">
        <v>6486</v>
      </c>
      <c r="D323" s="5">
        <v>722</v>
      </c>
      <c r="E323" s="5">
        <v>880</v>
      </c>
      <c r="F323" s="5">
        <v>4955</v>
      </c>
      <c r="G323" s="5">
        <v>2772</v>
      </c>
      <c r="H323" s="5">
        <v>361</v>
      </c>
      <c r="I323" s="5">
        <v>1</v>
      </c>
      <c r="J323" s="5">
        <v>79</v>
      </c>
      <c r="K323" s="5">
        <v>17</v>
      </c>
      <c r="L323" s="5">
        <v>658</v>
      </c>
    </row>
    <row r="324" spans="1:12">
      <c r="A324" s="5">
        <v>323</v>
      </c>
      <c r="B324" s="5">
        <v>3776</v>
      </c>
      <c r="C324" s="5">
        <v>6736</v>
      </c>
      <c r="D324" s="5">
        <v>577</v>
      </c>
      <c r="E324" s="5">
        <v>719</v>
      </c>
      <c r="F324" s="5">
        <v>4846</v>
      </c>
      <c r="G324" s="5">
        <v>2614</v>
      </c>
      <c r="H324" s="5">
        <v>371</v>
      </c>
      <c r="I324" s="5">
        <v>3</v>
      </c>
      <c r="J324" s="5">
        <v>97</v>
      </c>
      <c r="K324" s="5">
        <v>22</v>
      </c>
      <c r="L324" s="5">
        <v>529</v>
      </c>
    </row>
    <row r="325" spans="1:12">
      <c r="A325" s="5">
        <v>324</v>
      </c>
      <c r="B325" s="5">
        <v>39040</v>
      </c>
      <c r="C325" s="5">
        <v>55633</v>
      </c>
      <c r="D325" s="5">
        <v>1684</v>
      </c>
      <c r="E325" s="5">
        <v>2123</v>
      </c>
      <c r="F325" s="5">
        <v>32021</v>
      </c>
      <c r="G325" s="5">
        <v>19712</v>
      </c>
      <c r="H325" s="5">
        <v>1101</v>
      </c>
      <c r="I325" s="5">
        <v>16</v>
      </c>
      <c r="J325" s="5">
        <v>617</v>
      </c>
      <c r="K325" s="5">
        <v>58</v>
      </c>
      <c r="L325" s="5">
        <v>1183</v>
      </c>
    </row>
    <row r="326" spans="1:12">
      <c r="A326" s="5">
        <v>325</v>
      </c>
      <c r="B326" s="5">
        <v>4032</v>
      </c>
      <c r="C326" s="5">
        <v>7278</v>
      </c>
      <c r="D326" s="5">
        <v>684</v>
      </c>
      <c r="E326" s="5">
        <v>848</v>
      </c>
      <c r="F326" s="5">
        <v>4935</v>
      </c>
      <c r="G326" s="5">
        <v>2644</v>
      </c>
      <c r="H326" s="5">
        <v>432</v>
      </c>
      <c r="I326" s="5">
        <v>7</v>
      </c>
      <c r="J326" s="5">
        <v>139</v>
      </c>
      <c r="K326" s="5">
        <v>34</v>
      </c>
      <c r="L326" s="5">
        <v>607</v>
      </c>
    </row>
    <row r="327" spans="1:12">
      <c r="A327" s="5">
        <v>326</v>
      </c>
      <c r="B327" s="5">
        <v>21248</v>
      </c>
      <c r="C327" s="5">
        <v>34095</v>
      </c>
      <c r="D327" s="5">
        <v>1049</v>
      </c>
      <c r="E327" s="5">
        <v>1438</v>
      </c>
      <c r="F327" s="5">
        <v>11280</v>
      </c>
      <c r="G327" s="5">
        <v>6664</v>
      </c>
      <c r="H327" s="5">
        <v>536</v>
      </c>
      <c r="I327" s="5">
        <v>20</v>
      </c>
      <c r="J327" s="5">
        <v>199</v>
      </c>
      <c r="K327" s="5">
        <v>32</v>
      </c>
      <c r="L327" s="5">
        <v>918</v>
      </c>
    </row>
    <row r="328" spans="1:12">
      <c r="A328" s="5">
        <v>327</v>
      </c>
      <c r="B328" s="5">
        <v>4344</v>
      </c>
      <c r="C328" s="5">
        <v>8025</v>
      </c>
      <c r="D328" s="5">
        <v>692</v>
      </c>
      <c r="E328" s="5">
        <v>872</v>
      </c>
      <c r="F328" s="5">
        <v>4911</v>
      </c>
      <c r="G328" s="5">
        <v>2528</v>
      </c>
      <c r="H328" s="5">
        <v>367</v>
      </c>
      <c r="I328" s="5">
        <v>1</v>
      </c>
      <c r="J328" s="5">
        <v>107</v>
      </c>
      <c r="K328" s="5">
        <v>26</v>
      </c>
      <c r="L328" s="5">
        <v>626</v>
      </c>
    </row>
    <row r="329" spans="1:12">
      <c r="A329" s="5">
        <v>328</v>
      </c>
      <c r="B329" s="5">
        <v>2718</v>
      </c>
      <c r="C329" s="5">
        <v>4698</v>
      </c>
      <c r="D329" s="5">
        <v>566</v>
      </c>
      <c r="E329" s="5">
        <v>663</v>
      </c>
      <c r="F329" s="5">
        <v>3601</v>
      </c>
      <c r="G329" s="5">
        <v>1992</v>
      </c>
      <c r="H329" s="5">
        <v>306</v>
      </c>
      <c r="I329" s="5">
        <v>0</v>
      </c>
      <c r="J329" s="5">
        <v>50</v>
      </c>
      <c r="K329" s="5">
        <v>10</v>
      </c>
      <c r="L329" s="5">
        <v>528</v>
      </c>
    </row>
    <row r="330" spans="1:12">
      <c r="A330" s="5">
        <v>329</v>
      </c>
      <c r="B330" s="5">
        <v>3024</v>
      </c>
      <c r="C330" s="5">
        <v>5630</v>
      </c>
      <c r="D330" s="5">
        <v>596</v>
      </c>
      <c r="E330" s="5">
        <v>721</v>
      </c>
      <c r="F330" s="5">
        <v>4114</v>
      </c>
      <c r="G330" s="5">
        <v>2098</v>
      </c>
      <c r="H330" s="5">
        <v>341</v>
      </c>
      <c r="I330" s="5">
        <v>0</v>
      </c>
      <c r="J330" s="5">
        <v>64</v>
      </c>
      <c r="K330" s="5">
        <v>20</v>
      </c>
      <c r="L330" s="5">
        <v>560</v>
      </c>
    </row>
    <row r="331" spans="1:12">
      <c r="A331" s="5">
        <v>330</v>
      </c>
      <c r="B331" s="5">
        <v>10152</v>
      </c>
      <c r="C331" s="5">
        <v>17099</v>
      </c>
      <c r="D331" s="5">
        <v>1636</v>
      </c>
      <c r="E331" s="5">
        <v>2755</v>
      </c>
      <c r="F331" s="5">
        <v>15382</v>
      </c>
      <c r="G331" s="5">
        <v>8980</v>
      </c>
      <c r="H331" s="5">
        <v>1613</v>
      </c>
      <c r="I331" s="5">
        <v>2</v>
      </c>
      <c r="J331" s="5">
        <v>55</v>
      </c>
      <c r="K331" s="5">
        <v>10</v>
      </c>
      <c r="L331" s="5">
        <v>1599</v>
      </c>
    </row>
    <row r="332" spans="1:12">
      <c r="A332" s="5">
        <v>331</v>
      </c>
      <c r="B332" s="5">
        <v>4708</v>
      </c>
      <c r="C332" s="5">
        <v>8090</v>
      </c>
      <c r="D332" s="5">
        <v>678</v>
      </c>
      <c r="E332" s="5">
        <v>889</v>
      </c>
      <c r="F332" s="5">
        <v>4664</v>
      </c>
      <c r="G332" s="5">
        <v>2690</v>
      </c>
      <c r="H332" s="5">
        <v>390</v>
      </c>
      <c r="I332" s="5">
        <v>1</v>
      </c>
      <c r="J332" s="5">
        <v>142</v>
      </c>
      <c r="K332" s="5">
        <v>37</v>
      </c>
      <c r="L332" s="5">
        <v>594</v>
      </c>
    </row>
    <row r="333" spans="1:12">
      <c r="A333" s="5">
        <v>332</v>
      </c>
      <c r="B333" s="5">
        <v>2772</v>
      </c>
      <c r="C333" s="5">
        <v>4642</v>
      </c>
      <c r="D333" s="5">
        <v>526</v>
      </c>
      <c r="E333" s="5">
        <v>604</v>
      </c>
      <c r="F333" s="5">
        <v>3353</v>
      </c>
      <c r="G333" s="5">
        <v>1943</v>
      </c>
      <c r="H333" s="5">
        <v>305</v>
      </c>
      <c r="I333" s="5">
        <v>2</v>
      </c>
      <c r="J333" s="5">
        <v>72</v>
      </c>
      <c r="K333" s="5">
        <v>9</v>
      </c>
      <c r="L333" s="5">
        <v>479</v>
      </c>
    </row>
    <row r="334" spans="1:12">
      <c r="A334" s="5">
        <v>333</v>
      </c>
      <c r="B334" s="5">
        <v>2812</v>
      </c>
      <c r="C334" s="5">
        <v>4954</v>
      </c>
      <c r="D334" s="5">
        <v>536</v>
      </c>
      <c r="E334" s="5">
        <v>672</v>
      </c>
      <c r="F334" s="5">
        <v>3382</v>
      </c>
      <c r="G334" s="5">
        <v>1853</v>
      </c>
      <c r="H334" s="5">
        <v>323</v>
      </c>
      <c r="I334" s="5">
        <v>4</v>
      </c>
      <c r="J334" s="5">
        <v>79</v>
      </c>
      <c r="K334" s="5">
        <v>16</v>
      </c>
      <c r="L334" s="5">
        <v>485</v>
      </c>
    </row>
    <row r="335" spans="1:12">
      <c r="A335" s="5">
        <v>334</v>
      </c>
      <c r="B335" s="5">
        <v>6460</v>
      </c>
      <c r="C335" s="5">
        <v>11373</v>
      </c>
      <c r="D335" s="5">
        <v>823</v>
      </c>
      <c r="E335" s="5">
        <v>1197</v>
      </c>
      <c r="F335" s="5">
        <v>6279</v>
      </c>
      <c r="G335" s="5">
        <v>3612</v>
      </c>
      <c r="H335" s="5">
        <v>505</v>
      </c>
      <c r="I335" s="5">
        <v>25</v>
      </c>
      <c r="J335" s="5">
        <v>244</v>
      </c>
      <c r="K335" s="5">
        <v>44</v>
      </c>
      <c r="L335" s="5">
        <v>706</v>
      </c>
    </row>
    <row r="336" spans="1:12">
      <c r="A336" s="5">
        <v>335</v>
      </c>
      <c r="B336" s="5">
        <v>18056</v>
      </c>
      <c r="C336" s="5">
        <v>32576</v>
      </c>
      <c r="D336" s="5">
        <v>1062</v>
      </c>
      <c r="E336" s="5">
        <v>1389</v>
      </c>
      <c r="F336" s="5">
        <v>26514</v>
      </c>
      <c r="G336" s="5">
        <v>14728</v>
      </c>
      <c r="H336" s="5">
        <v>701</v>
      </c>
      <c r="I336" s="5">
        <v>25</v>
      </c>
      <c r="J336" s="5">
        <v>307</v>
      </c>
      <c r="K336" s="5">
        <v>58</v>
      </c>
      <c r="L336" s="5">
        <v>875</v>
      </c>
    </row>
    <row r="337" spans="1:12">
      <c r="A337" s="5">
        <v>336</v>
      </c>
      <c r="B337" s="5">
        <v>5016</v>
      </c>
      <c r="C337" s="5">
        <v>8745</v>
      </c>
      <c r="D337" s="5">
        <v>679</v>
      </c>
      <c r="E337" s="5">
        <v>966</v>
      </c>
      <c r="F337" s="5">
        <v>5904</v>
      </c>
      <c r="G337" s="5">
        <v>3322</v>
      </c>
      <c r="H337" s="5">
        <v>488</v>
      </c>
      <c r="I337" s="5">
        <v>6</v>
      </c>
      <c r="J337" s="5">
        <v>212</v>
      </c>
      <c r="K337" s="5">
        <v>36</v>
      </c>
      <c r="L337" s="5">
        <v>569</v>
      </c>
    </row>
    <row r="338" spans="1:12">
      <c r="A338" s="5">
        <v>337</v>
      </c>
      <c r="B338" s="5">
        <v>3528</v>
      </c>
      <c r="C338" s="5">
        <v>6181</v>
      </c>
      <c r="D338" s="5">
        <v>470</v>
      </c>
      <c r="E338" s="5">
        <v>583</v>
      </c>
      <c r="F338" s="5">
        <v>4249</v>
      </c>
      <c r="G338" s="5">
        <v>2352</v>
      </c>
      <c r="H338" s="5">
        <v>322</v>
      </c>
      <c r="I338" s="5">
        <v>2</v>
      </c>
      <c r="J338" s="5">
        <v>95</v>
      </c>
      <c r="K338" s="5">
        <v>17</v>
      </c>
      <c r="L338" s="5">
        <v>415</v>
      </c>
    </row>
    <row r="339" spans="1:12">
      <c r="A339" s="5">
        <v>338</v>
      </c>
      <c r="B339" s="5">
        <v>6444</v>
      </c>
      <c r="C339" s="5">
        <v>11509</v>
      </c>
      <c r="D339" s="5">
        <v>734</v>
      </c>
      <c r="E339" s="5">
        <v>1157</v>
      </c>
      <c r="F339" s="5">
        <v>7910</v>
      </c>
      <c r="G339" s="5">
        <v>4136</v>
      </c>
      <c r="H339" s="5">
        <v>512</v>
      </c>
      <c r="I339" s="5">
        <v>5</v>
      </c>
      <c r="J339" s="5">
        <v>194</v>
      </c>
      <c r="K339" s="5">
        <v>33</v>
      </c>
      <c r="L339" s="5">
        <v>625</v>
      </c>
    </row>
    <row r="340" spans="1:12">
      <c r="A340" s="5">
        <v>339</v>
      </c>
      <c r="B340" s="5">
        <v>4458</v>
      </c>
      <c r="C340" s="5">
        <v>7753</v>
      </c>
      <c r="D340" s="5">
        <v>491</v>
      </c>
      <c r="E340" s="5">
        <v>676</v>
      </c>
      <c r="F340" s="5">
        <v>5493</v>
      </c>
      <c r="G340" s="5">
        <v>3106</v>
      </c>
      <c r="H340" s="5">
        <v>340</v>
      </c>
      <c r="I340" s="5">
        <v>6</v>
      </c>
      <c r="J340" s="5">
        <v>101</v>
      </c>
      <c r="K340" s="5">
        <v>29</v>
      </c>
      <c r="L340" s="5">
        <v>432</v>
      </c>
    </row>
    <row r="341" spans="1:12">
      <c r="A341" s="5">
        <v>340</v>
      </c>
      <c r="B341" s="5">
        <v>12540</v>
      </c>
      <c r="C341" s="5">
        <v>19301</v>
      </c>
      <c r="D341" s="5">
        <v>344</v>
      </c>
      <c r="E341" s="5">
        <v>396</v>
      </c>
      <c r="F341" s="5">
        <v>16914</v>
      </c>
      <c r="G341" s="5">
        <v>11008</v>
      </c>
      <c r="H341" s="5">
        <v>289</v>
      </c>
      <c r="I341" s="5">
        <v>3</v>
      </c>
      <c r="J341" s="5">
        <v>46</v>
      </c>
      <c r="K341" s="5">
        <v>14</v>
      </c>
      <c r="L341" s="5">
        <v>322</v>
      </c>
    </row>
    <row r="342" spans="1:12">
      <c r="A342" s="5">
        <v>341</v>
      </c>
      <c r="B342" s="5">
        <v>4362</v>
      </c>
      <c r="C342" s="5">
        <v>7378</v>
      </c>
      <c r="D342" s="5">
        <v>604</v>
      </c>
      <c r="E342" s="5">
        <v>767</v>
      </c>
      <c r="F342" s="5">
        <v>5681</v>
      </c>
      <c r="G342" s="5">
        <v>3216</v>
      </c>
      <c r="H342" s="5">
        <v>469</v>
      </c>
      <c r="I342" s="5">
        <v>3</v>
      </c>
      <c r="J342" s="5">
        <v>156</v>
      </c>
      <c r="K342" s="5">
        <v>20</v>
      </c>
      <c r="L342" s="5">
        <v>509</v>
      </c>
    </row>
    <row r="343" spans="1:12">
      <c r="A343" s="5">
        <v>342</v>
      </c>
      <c r="B343" s="5">
        <v>38960</v>
      </c>
      <c r="C343" s="5">
        <v>65149</v>
      </c>
      <c r="D343" s="5">
        <v>2298</v>
      </c>
      <c r="E343" s="5">
        <v>3000</v>
      </c>
      <c r="F343" s="5">
        <v>57722</v>
      </c>
      <c r="G343" s="5">
        <v>34368</v>
      </c>
      <c r="H343" s="5">
        <v>1978</v>
      </c>
      <c r="I343" s="5">
        <v>37</v>
      </c>
      <c r="J343" s="5">
        <v>821</v>
      </c>
      <c r="K343" s="5">
        <v>90</v>
      </c>
      <c r="L343" s="5">
        <v>1702</v>
      </c>
    </row>
    <row r="344" spans="1:12">
      <c r="A344" s="5">
        <v>343</v>
      </c>
      <c r="B344" s="5">
        <v>3144</v>
      </c>
      <c r="C344" s="5">
        <v>5067</v>
      </c>
      <c r="D344" s="5">
        <v>392</v>
      </c>
      <c r="E344" s="5">
        <v>507</v>
      </c>
      <c r="F344" s="5">
        <v>3586</v>
      </c>
      <c r="G344" s="5">
        <v>2148</v>
      </c>
      <c r="H344" s="5">
        <v>271</v>
      </c>
      <c r="I344" s="5">
        <v>1</v>
      </c>
      <c r="J344" s="5">
        <v>58</v>
      </c>
      <c r="K344" s="5">
        <v>13</v>
      </c>
      <c r="L344" s="5">
        <v>356</v>
      </c>
    </row>
    <row r="345" spans="1:12">
      <c r="A345" s="5">
        <v>344</v>
      </c>
      <c r="B345" s="5">
        <v>4336</v>
      </c>
      <c r="C345" s="5">
        <v>7705</v>
      </c>
      <c r="D345" s="5">
        <v>574</v>
      </c>
      <c r="E345" s="5">
        <v>847</v>
      </c>
      <c r="F345" s="5">
        <v>5156</v>
      </c>
      <c r="G345" s="5">
        <v>2752</v>
      </c>
      <c r="H345" s="5">
        <v>403</v>
      </c>
      <c r="I345" s="5">
        <v>12</v>
      </c>
      <c r="J345" s="5">
        <v>155</v>
      </c>
      <c r="K345" s="5">
        <v>23</v>
      </c>
      <c r="L345" s="5">
        <v>484</v>
      </c>
    </row>
    <row r="346" spans="1:12">
      <c r="A346" s="5">
        <v>345</v>
      </c>
      <c r="B346" s="5">
        <v>81856</v>
      </c>
      <c r="C346" s="5">
        <v>124753</v>
      </c>
      <c r="D346" s="5">
        <v>3000</v>
      </c>
      <c r="E346" s="5">
        <v>2718</v>
      </c>
      <c r="F346" s="5">
        <v>52477</v>
      </c>
      <c r="G346" s="5">
        <v>27392</v>
      </c>
      <c r="H346" s="5">
        <v>1756</v>
      </c>
      <c r="I346" s="5">
        <v>45</v>
      </c>
      <c r="J346" s="5">
        <v>1639</v>
      </c>
      <c r="K346" s="5">
        <v>122</v>
      </c>
      <c r="L346" s="5">
        <v>1637</v>
      </c>
    </row>
    <row r="347" spans="1:12">
      <c r="A347" s="5">
        <v>346</v>
      </c>
      <c r="B347" s="5">
        <v>5728</v>
      </c>
      <c r="C347" s="5">
        <v>10164</v>
      </c>
      <c r="D347" s="5">
        <v>676</v>
      </c>
      <c r="E347" s="5">
        <v>1049</v>
      </c>
      <c r="F347" s="5">
        <v>6890</v>
      </c>
      <c r="G347" s="5">
        <v>3714</v>
      </c>
      <c r="H347" s="5">
        <v>475</v>
      </c>
      <c r="I347" s="5">
        <v>3</v>
      </c>
      <c r="J347" s="5">
        <v>155</v>
      </c>
      <c r="K347" s="5">
        <v>32</v>
      </c>
      <c r="L347" s="5">
        <v>587</v>
      </c>
    </row>
    <row r="348" spans="1:12">
      <c r="A348" s="5">
        <v>347</v>
      </c>
      <c r="B348" s="5">
        <v>5490</v>
      </c>
      <c r="C348" s="5">
        <v>9518</v>
      </c>
      <c r="D348" s="5">
        <v>647</v>
      </c>
      <c r="E348" s="5">
        <v>847</v>
      </c>
      <c r="F348" s="5">
        <v>6549</v>
      </c>
      <c r="G348" s="5">
        <v>3716</v>
      </c>
      <c r="H348" s="5">
        <v>476</v>
      </c>
      <c r="I348" s="5">
        <v>4</v>
      </c>
      <c r="J348" s="5">
        <v>166</v>
      </c>
      <c r="K348" s="5">
        <v>33</v>
      </c>
      <c r="L348" s="5">
        <v>555</v>
      </c>
    </row>
    <row r="349" spans="1:12">
      <c r="A349" s="5">
        <v>348</v>
      </c>
      <c r="B349" s="5">
        <v>23832</v>
      </c>
      <c r="C349" s="5">
        <v>42313</v>
      </c>
      <c r="D349" s="5">
        <v>1701</v>
      </c>
      <c r="E349" s="5">
        <v>2838</v>
      </c>
      <c r="F349" s="5">
        <v>37816</v>
      </c>
      <c r="G349" s="5">
        <v>21352</v>
      </c>
      <c r="H349" s="5">
        <v>1578</v>
      </c>
      <c r="I349" s="5">
        <v>6</v>
      </c>
      <c r="J349" s="5">
        <v>210</v>
      </c>
      <c r="K349" s="5">
        <v>39</v>
      </c>
      <c r="L349" s="5">
        <v>1570</v>
      </c>
    </row>
    <row r="350" spans="1:12">
      <c r="A350" s="5">
        <v>349</v>
      </c>
      <c r="B350" s="5">
        <v>18552</v>
      </c>
      <c r="C350" s="5">
        <v>25542</v>
      </c>
      <c r="D350" s="5">
        <v>1005</v>
      </c>
      <c r="E350" s="5">
        <v>1021</v>
      </c>
      <c r="F350" s="5">
        <v>15973</v>
      </c>
      <c r="G350" s="5">
        <v>10584</v>
      </c>
      <c r="H350" s="5">
        <v>676</v>
      </c>
      <c r="I350" s="5">
        <v>4</v>
      </c>
      <c r="J350" s="5">
        <v>400</v>
      </c>
      <c r="K350" s="5">
        <v>25</v>
      </c>
      <c r="L350" s="5">
        <v>676</v>
      </c>
    </row>
    <row r="351" spans="1:12">
      <c r="A351" s="5">
        <v>350</v>
      </c>
      <c r="B351" s="5">
        <v>4132</v>
      </c>
      <c r="C351" s="5">
        <v>7165</v>
      </c>
      <c r="D351" s="5">
        <v>552</v>
      </c>
      <c r="E351" s="5">
        <v>713</v>
      </c>
      <c r="F351" s="5">
        <v>4908</v>
      </c>
      <c r="G351" s="5">
        <v>2754</v>
      </c>
      <c r="H351" s="5">
        <v>398</v>
      </c>
      <c r="I351" s="5">
        <v>2</v>
      </c>
      <c r="J351" s="5">
        <v>98</v>
      </c>
      <c r="K351" s="5">
        <v>18</v>
      </c>
      <c r="L351" s="5">
        <v>495</v>
      </c>
    </row>
    <row r="352" spans="1:12">
      <c r="A352" s="5">
        <v>351</v>
      </c>
      <c r="B352" s="5">
        <v>4910</v>
      </c>
      <c r="C352" s="5">
        <v>9209</v>
      </c>
      <c r="D352" s="5">
        <v>625</v>
      </c>
      <c r="E352" s="5">
        <v>869</v>
      </c>
      <c r="F352" s="5">
        <v>5768</v>
      </c>
      <c r="G352" s="5">
        <v>2812</v>
      </c>
      <c r="H352" s="5">
        <v>411</v>
      </c>
      <c r="I352" s="5">
        <v>12</v>
      </c>
      <c r="J352" s="5">
        <v>138</v>
      </c>
      <c r="K352" s="5">
        <v>38</v>
      </c>
      <c r="L352" s="5">
        <v>561</v>
      </c>
    </row>
    <row r="353" spans="1:12">
      <c r="A353" s="5">
        <v>352</v>
      </c>
      <c r="B353" s="5">
        <v>4202</v>
      </c>
      <c r="C353" s="5">
        <v>7633</v>
      </c>
      <c r="D353" s="5">
        <v>562</v>
      </c>
      <c r="E353" s="5">
        <v>730</v>
      </c>
      <c r="F353" s="5">
        <v>6173</v>
      </c>
      <c r="G353" s="5">
        <v>3298</v>
      </c>
      <c r="H353" s="5">
        <v>428</v>
      </c>
      <c r="I353" s="5">
        <v>3</v>
      </c>
      <c r="J353" s="5">
        <v>148</v>
      </c>
      <c r="K353" s="5">
        <v>16</v>
      </c>
      <c r="L353" s="5">
        <v>481</v>
      </c>
    </row>
    <row r="354" spans="1:12">
      <c r="A354" s="5">
        <v>353</v>
      </c>
      <c r="B354" s="5">
        <v>5976</v>
      </c>
      <c r="C354" s="5">
        <v>10441</v>
      </c>
      <c r="D354" s="5">
        <v>689</v>
      </c>
      <c r="E354" s="5">
        <v>833</v>
      </c>
      <c r="F354" s="5">
        <v>7055</v>
      </c>
      <c r="G354" s="5">
        <v>4046</v>
      </c>
      <c r="H354" s="5">
        <v>487</v>
      </c>
      <c r="I354" s="5">
        <v>2</v>
      </c>
      <c r="J354" s="5">
        <v>267</v>
      </c>
      <c r="K354" s="5">
        <v>40</v>
      </c>
      <c r="L354" s="5">
        <v>544</v>
      </c>
    </row>
    <row r="355" spans="1:12">
      <c r="A355" s="5">
        <v>354</v>
      </c>
      <c r="B355" s="5">
        <v>5206</v>
      </c>
      <c r="C355" s="5">
        <v>8962</v>
      </c>
      <c r="D355" s="5">
        <v>565</v>
      </c>
      <c r="E355" s="5">
        <v>878</v>
      </c>
      <c r="F355" s="5">
        <v>6461</v>
      </c>
      <c r="G355" s="5">
        <v>3708</v>
      </c>
      <c r="H355" s="5">
        <v>414</v>
      </c>
      <c r="I355" s="5">
        <v>1</v>
      </c>
      <c r="J355" s="5">
        <v>144</v>
      </c>
      <c r="K355" s="5">
        <v>29</v>
      </c>
      <c r="L355" s="5">
        <v>492</v>
      </c>
    </row>
    <row r="356" spans="1:12">
      <c r="A356" s="5">
        <v>355</v>
      </c>
      <c r="B356" s="5">
        <v>6984</v>
      </c>
      <c r="C356" s="5">
        <v>12066</v>
      </c>
      <c r="D356" s="5">
        <v>780</v>
      </c>
      <c r="E356" s="5">
        <v>1116</v>
      </c>
      <c r="F356" s="5">
        <v>8188</v>
      </c>
      <c r="G356" s="5">
        <v>4776</v>
      </c>
      <c r="H356" s="5">
        <v>570</v>
      </c>
      <c r="I356" s="5">
        <v>25</v>
      </c>
      <c r="J356" s="5">
        <v>256</v>
      </c>
      <c r="K356" s="5">
        <v>54</v>
      </c>
      <c r="L356" s="5">
        <v>631</v>
      </c>
    </row>
    <row r="357" spans="1:12">
      <c r="A357" s="5">
        <v>356</v>
      </c>
      <c r="B357" s="5">
        <v>6000</v>
      </c>
      <c r="C357" s="5">
        <v>10300</v>
      </c>
      <c r="D357" s="5">
        <v>577</v>
      </c>
      <c r="E357" s="5">
        <v>886</v>
      </c>
      <c r="F357" s="5">
        <v>7886</v>
      </c>
      <c r="G357" s="5">
        <v>4454</v>
      </c>
      <c r="H357" s="5">
        <v>429</v>
      </c>
      <c r="I357" s="5">
        <v>3</v>
      </c>
      <c r="J357" s="5">
        <v>72</v>
      </c>
      <c r="K357" s="5">
        <v>24</v>
      </c>
      <c r="L357" s="5">
        <v>539</v>
      </c>
    </row>
    <row r="358" spans="1:12">
      <c r="A358" s="5">
        <v>357</v>
      </c>
      <c r="B358" s="5">
        <v>3332</v>
      </c>
      <c r="C358" s="5">
        <v>5797</v>
      </c>
      <c r="D358" s="5">
        <v>463</v>
      </c>
      <c r="E358" s="5">
        <v>552</v>
      </c>
      <c r="F358" s="5">
        <v>4347</v>
      </c>
      <c r="G358" s="5">
        <v>2330</v>
      </c>
      <c r="H358" s="5">
        <v>341</v>
      </c>
      <c r="I358" s="5">
        <v>0</v>
      </c>
      <c r="J358" s="5">
        <v>87</v>
      </c>
      <c r="K358" s="5">
        <v>18</v>
      </c>
      <c r="L358" s="5">
        <v>406</v>
      </c>
    </row>
    <row r="359" spans="1:12">
      <c r="A359" s="5">
        <v>358</v>
      </c>
      <c r="B359" s="5">
        <v>9232</v>
      </c>
      <c r="C359" s="5">
        <v>16811</v>
      </c>
      <c r="D359" s="5">
        <v>908</v>
      </c>
      <c r="E359" s="5">
        <v>1967</v>
      </c>
      <c r="F359" s="5">
        <v>12996</v>
      </c>
      <c r="G359" s="5">
        <v>7200</v>
      </c>
      <c r="H359" s="5">
        <v>843</v>
      </c>
      <c r="I359" s="5">
        <v>1</v>
      </c>
      <c r="J359" s="5">
        <v>129</v>
      </c>
      <c r="K359" s="5">
        <v>36</v>
      </c>
      <c r="L359" s="5">
        <v>861</v>
      </c>
    </row>
    <row r="360" spans="1:12">
      <c r="A360" s="5">
        <v>359</v>
      </c>
      <c r="B360" s="5">
        <v>5212</v>
      </c>
      <c r="C360" s="5">
        <v>9035</v>
      </c>
      <c r="D360" s="5">
        <v>736</v>
      </c>
      <c r="E360" s="5">
        <v>1005</v>
      </c>
      <c r="F360" s="5">
        <v>6258</v>
      </c>
      <c r="G360" s="5">
        <v>3608</v>
      </c>
      <c r="H360" s="5">
        <v>597</v>
      </c>
      <c r="I360" s="5">
        <v>1</v>
      </c>
      <c r="J360" s="5">
        <v>179</v>
      </c>
      <c r="K360" s="5">
        <v>30</v>
      </c>
      <c r="L360" s="5">
        <v>642</v>
      </c>
    </row>
    <row r="361" spans="1:12">
      <c r="A361" s="5">
        <v>360</v>
      </c>
      <c r="B361" s="5">
        <v>24264</v>
      </c>
      <c r="C361" s="5">
        <v>51899</v>
      </c>
      <c r="D361" s="5">
        <v>1599</v>
      </c>
      <c r="E361" s="5">
        <v>3153</v>
      </c>
      <c r="F361" s="5">
        <v>48466</v>
      </c>
      <c r="G361" s="5">
        <v>21928</v>
      </c>
      <c r="H361" s="5">
        <v>1392</v>
      </c>
      <c r="I361" s="5">
        <v>9</v>
      </c>
      <c r="J361" s="5">
        <v>194</v>
      </c>
      <c r="K361" s="5">
        <v>33</v>
      </c>
      <c r="L361" s="5">
        <v>1485</v>
      </c>
    </row>
    <row r="362" spans="1:12">
      <c r="A362" s="5">
        <v>361</v>
      </c>
      <c r="B362" s="5">
        <v>4280</v>
      </c>
      <c r="C362" s="5">
        <v>7594</v>
      </c>
      <c r="D362" s="5">
        <v>624</v>
      </c>
      <c r="E362" s="5">
        <v>771</v>
      </c>
      <c r="F362" s="5">
        <v>4632</v>
      </c>
      <c r="G362" s="5">
        <v>2530</v>
      </c>
      <c r="H362" s="5">
        <v>497</v>
      </c>
      <c r="I362" s="5">
        <v>1</v>
      </c>
      <c r="J362" s="5">
        <v>124</v>
      </c>
      <c r="K362" s="5">
        <v>32</v>
      </c>
      <c r="L362" s="5">
        <v>555</v>
      </c>
    </row>
    <row r="363" spans="1:12">
      <c r="A363" s="5">
        <v>362</v>
      </c>
      <c r="B363" s="5">
        <v>6692</v>
      </c>
      <c r="C363" s="5">
        <v>11859</v>
      </c>
      <c r="D363" s="5">
        <v>905</v>
      </c>
      <c r="E363" s="5">
        <v>1165</v>
      </c>
      <c r="F363" s="5">
        <v>8391</v>
      </c>
      <c r="G363" s="5">
        <v>4692</v>
      </c>
      <c r="H363" s="5">
        <v>737</v>
      </c>
      <c r="I363" s="5">
        <v>4</v>
      </c>
      <c r="J363" s="5">
        <v>304</v>
      </c>
      <c r="K363" s="5">
        <v>47</v>
      </c>
      <c r="L363" s="5">
        <v>742</v>
      </c>
    </row>
    <row r="364" spans="1:12">
      <c r="A364" s="5">
        <v>363</v>
      </c>
      <c r="B364" s="5">
        <v>5594</v>
      </c>
      <c r="C364" s="5">
        <v>9586</v>
      </c>
      <c r="D364" s="5">
        <v>739</v>
      </c>
      <c r="E364" s="5">
        <v>1048</v>
      </c>
      <c r="F364" s="5">
        <v>5732</v>
      </c>
      <c r="G364" s="5">
        <v>3256</v>
      </c>
      <c r="H364" s="5">
        <v>555</v>
      </c>
      <c r="I364" s="5">
        <v>12</v>
      </c>
      <c r="J364" s="5">
        <v>138</v>
      </c>
      <c r="K364" s="5">
        <v>39</v>
      </c>
      <c r="L364" s="5">
        <v>670</v>
      </c>
    </row>
    <row r="365" spans="1:12">
      <c r="A365" s="5">
        <v>364</v>
      </c>
      <c r="B365" s="5">
        <v>11336</v>
      </c>
      <c r="C365" s="5">
        <v>15350</v>
      </c>
      <c r="D365" s="5">
        <v>583</v>
      </c>
      <c r="E365" s="5">
        <v>724</v>
      </c>
      <c r="F365" s="5">
        <v>13876</v>
      </c>
      <c r="G365" s="5">
        <v>10160</v>
      </c>
      <c r="H365" s="5">
        <v>484</v>
      </c>
      <c r="I365" s="5">
        <v>4</v>
      </c>
      <c r="J365" s="5">
        <v>41</v>
      </c>
      <c r="K365" s="5">
        <v>9</v>
      </c>
      <c r="L365" s="5">
        <v>547</v>
      </c>
    </row>
    <row r="366" spans="1:12">
      <c r="A366" s="5">
        <v>365</v>
      </c>
      <c r="B366" s="5">
        <v>5582</v>
      </c>
      <c r="C366" s="5">
        <v>9903</v>
      </c>
      <c r="D366" s="5">
        <v>708</v>
      </c>
      <c r="E366" s="5">
        <v>923</v>
      </c>
      <c r="F366" s="5">
        <v>6315</v>
      </c>
      <c r="G366" s="5">
        <v>3422</v>
      </c>
      <c r="H366" s="5">
        <v>557</v>
      </c>
      <c r="I366" s="5">
        <v>2</v>
      </c>
      <c r="J366" s="5">
        <v>163</v>
      </c>
      <c r="K366" s="5">
        <v>35</v>
      </c>
      <c r="L366" s="5">
        <v>620</v>
      </c>
    </row>
    <row r="367" spans="1:12">
      <c r="A367" s="5">
        <v>366</v>
      </c>
      <c r="B367" s="5">
        <v>28352</v>
      </c>
      <c r="C367" s="5">
        <v>55202</v>
      </c>
      <c r="D367" s="5">
        <v>1476</v>
      </c>
      <c r="E367" s="5">
        <v>1990</v>
      </c>
      <c r="F367" s="5">
        <v>47899</v>
      </c>
      <c r="G367" s="5">
        <v>24512</v>
      </c>
      <c r="H367" s="5">
        <v>1185</v>
      </c>
      <c r="I367" s="5">
        <v>45</v>
      </c>
      <c r="J367" s="5">
        <v>407</v>
      </c>
      <c r="K367" s="5">
        <v>76</v>
      </c>
      <c r="L367" s="5">
        <v>1242</v>
      </c>
    </row>
    <row r="368" spans="1:12">
      <c r="A368" s="5">
        <v>367</v>
      </c>
      <c r="B368" s="5">
        <v>17912</v>
      </c>
      <c r="C368" s="5">
        <v>34774</v>
      </c>
      <c r="D368" s="5">
        <v>2750</v>
      </c>
      <c r="E368" s="5">
        <v>6591</v>
      </c>
      <c r="F368" s="5">
        <v>21009</v>
      </c>
      <c r="G368" s="5">
        <v>11408</v>
      </c>
      <c r="H368" s="5">
        <v>2256</v>
      </c>
      <c r="I368" s="5">
        <v>17</v>
      </c>
      <c r="J368" s="5">
        <v>447</v>
      </c>
      <c r="K368" s="5">
        <v>123</v>
      </c>
      <c r="L368" s="5">
        <v>2567</v>
      </c>
    </row>
    <row r="369" spans="1:12">
      <c r="A369" s="5">
        <v>368</v>
      </c>
      <c r="B369" s="5">
        <v>35360</v>
      </c>
      <c r="C369" s="5">
        <v>45260</v>
      </c>
      <c r="D369" s="5">
        <v>339</v>
      </c>
      <c r="E369" s="5">
        <v>477</v>
      </c>
      <c r="F369" s="5">
        <v>9105</v>
      </c>
      <c r="G369" s="5">
        <v>5472</v>
      </c>
      <c r="H369" s="5">
        <v>156</v>
      </c>
      <c r="I369" s="5">
        <v>7</v>
      </c>
      <c r="J369" s="5">
        <v>38</v>
      </c>
      <c r="K369" s="5">
        <v>11</v>
      </c>
      <c r="L369" s="5">
        <v>325</v>
      </c>
    </row>
    <row r="370" spans="1:12">
      <c r="A370" s="5">
        <v>369</v>
      </c>
      <c r="B370" s="5">
        <v>9084</v>
      </c>
      <c r="C370" s="5">
        <v>15194</v>
      </c>
      <c r="D370" s="5">
        <v>962</v>
      </c>
      <c r="E370" s="5">
        <v>1897</v>
      </c>
      <c r="F370" s="5">
        <v>11853</v>
      </c>
      <c r="G370" s="5">
        <v>7024</v>
      </c>
      <c r="H370" s="5">
        <v>758</v>
      </c>
      <c r="I370" s="5">
        <v>2</v>
      </c>
      <c r="J370" s="5">
        <v>93</v>
      </c>
      <c r="K370" s="5">
        <v>26</v>
      </c>
      <c r="L370" s="5">
        <v>916</v>
      </c>
    </row>
    <row r="371" spans="1:12">
      <c r="A371" s="5">
        <v>370</v>
      </c>
      <c r="B371" s="5">
        <v>6880</v>
      </c>
      <c r="C371" s="5">
        <v>11736</v>
      </c>
      <c r="D371" s="5">
        <v>671</v>
      </c>
      <c r="E371" s="5">
        <v>889</v>
      </c>
      <c r="F371" s="5">
        <v>9389</v>
      </c>
      <c r="G371" s="5">
        <v>5232</v>
      </c>
      <c r="H371" s="5">
        <v>556</v>
      </c>
      <c r="I371" s="5">
        <v>0</v>
      </c>
      <c r="J371" s="5">
        <v>59</v>
      </c>
      <c r="K371" s="5">
        <v>16</v>
      </c>
      <c r="L371" s="5">
        <v>639</v>
      </c>
    </row>
    <row r="372" spans="1:12">
      <c r="A372" s="5">
        <v>371</v>
      </c>
      <c r="B372" s="5">
        <v>12824</v>
      </c>
      <c r="C372" s="5">
        <v>18929</v>
      </c>
      <c r="D372" s="5">
        <v>830</v>
      </c>
      <c r="E372" s="5">
        <v>864</v>
      </c>
      <c r="F372" s="5">
        <v>15678</v>
      </c>
      <c r="G372" s="5">
        <v>10968</v>
      </c>
      <c r="H372" s="5">
        <v>705</v>
      </c>
      <c r="I372" s="5">
        <v>0</v>
      </c>
      <c r="J372" s="5">
        <v>286</v>
      </c>
      <c r="K372" s="5">
        <v>30</v>
      </c>
      <c r="L372" s="5">
        <v>623</v>
      </c>
    </row>
    <row r="373" spans="1:12">
      <c r="A373" s="5">
        <v>372</v>
      </c>
      <c r="B373" s="5">
        <v>6596</v>
      </c>
      <c r="C373" s="5">
        <v>9835</v>
      </c>
      <c r="D373" s="5">
        <v>564</v>
      </c>
      <c r="E373" s="5">
        <v>678</v>
      </c>
      <c r="F373" s="5">
        <v>8242</v>
      </c>
      <c r="G373" s="5">
        <v>5352</v>
      </c>
      <c r="H373" s="5">
        <v>456</v>
      </c>
      <c r="I373" s="5">
        <v>0</v>
      </c>
      <c r="J373" s="5">
        <v>66</v>
      </c>
      <c r="K373" s="5">
        <v>13</v>
      </c>
      <c r="L373" s="5">
        <v>526</v>
      </c>
    </row>
    <row r="374" spans="1:12">
      <c r="A374" s="5">
        <v>373</v>
      </c>
      <c r="B374" s="5">
        <v>7492</v>
      </c>
      <c r="C374" s="5">
        <v>12414</v>
      </c>
      <c r="D374" s="5">
        <v>838</v>
      </c>
      <c r="E374" s="5">
        <v>1274</v>
      </c>
      <c r="F374" s="5">
        <v>8452</v>
      </c>
      <c r="G374" s="5">
        <v>5024</v>
      </c>
      <c r="H374" s="5">
        <v>670</v>
      </c>
      <c r="I374" s="5">
        <v>8</v>
      </c>
      <c r="J374" s="5">
        <v>236</v>
      </c>
      <c r="K374" s="5">
        <v>51</v>
      </c>
      <c r="L374" s="5">
        <v>713</v>
      </c>
    </row>
    <row r="375" spans="1:12">
      <c r="A375" s="5">
        <v>374</v>
      </c>
      <c r="B375" s="5">
        <v>44288</v>
      </c>
      <c r="C375" s="5">
        <v>60918</v>
      </c>
      <c r="D375" s="5">
        <v>1215</v>
      </c>
      <c r="E375" s="5">
        <v>1746</v>
      </c>
      <c r="F375" s="5">
        <v>22130</v>
      </c>
      <c r="G375" s="5">
        <v>14224</v>
      </c>
      <c r="H375" s="5">
        <v>814</v>
      </c>
      <c r="I375" s="5">
        <v>2</v>
      </c>
      <c r="J375" s="5">
        <v>152</v>
      </c>
      <c r="K375" s="5">
        <v>11</v>
      </c>
      <c r="L375" s="5">
        <v>1105</v>
      </c>
    </row>
    <row r="376" spans="1:12">
      <c r="A376" s="5">
        <v>375</v>
      </c>
      <c r="B376" s="5">
        <v>105632</v>
      </c>
      <c r="C376" s="5">
        <v>147918</v>
      </c>
      <c r="D376" s="5">
        <v>3984</v>
      </c>
      <c r="E376" s="5">
        <v>3391</v>
      </c>
      <c r="F376" s="5">
        <v>48575</v>
      </c>
      <c r="G376" s="5">
        <v>27328</v>
      </c>
      <c r="H376" s="5">
        <v>1936</v>
      </c>
      <c r="I376" s="5">
        <v>51</v>
      </c>
      <c r="J376" s="5">
        <v>1998</v>
      </c>
      <c r="K376" s="5">
        <v>128</v>
      </c>
      <c r="L376" s="5">
        <v>2254</v>
      </c>
    </row>
    <row r="377" spans="1:12">
      <c r="A377" s="5">
        <v>376</v>
      </c>
      <c r="B377" s="5">
        <v>128064</v>
      </c>
      <c r="C377" s="5">
        <v>251269</v>
      </c>
      <c r="D377" s="5">
        <v>1539</v>
      </c>
      <c r="E377" s="5">
        <v>2506</v>
      </c>
      <c r="F377" s="5">
        <v>84046</v>
      </c>
      <c r="G377" s="5">
        <v>32384</v>
      </c>
      <c r="H377" s="5">
        <v>985</v>
      </c>
      <c r="I377" s="5">
        <v>8</v>
      </c>
      <c r="J377" s="5">
        <v>186</v>
      </c>
      <c r="K377" s="5">
        <v>18</v>
      </c>
      <c r="L377" s="5">
        <v>1408</v>
      </c>
    </row>
    <row r="378" spans="1:12">
      <c r="A378" s="5">
        <v>377</v>
      </c>
      <c r="B378" s="5">
        <v>5994</v>
      </c>
      <c r="C378" s="5">
        <v>9970</v>
      </c>
      <c r="D378" s="5">
        <v>964</v>
      </c>
      <c r="E378" s="5">
        <v>1254</v>
      </c>
      <c r="F378" s="5">
        <v>6896</v>
      </c>
      <c r="G378" s="5">
        <v>3998</v>
      </c>
      <c r="H378" s="5">
        <v>683</v>
      </c>
      <c r="I378" s="5">
        <v>11</v>
      </c>
      <c r="J378" s="5">
        <v>235</v>
      </c>
      <c r="K378" s="5">
        <v>34</v>
      </c>
      <c r="L378" s="5">
        <v>838</v>
      </c>
    </row>
    <row r="379" spans="1:12">
      <c r="A379" s="5">
        <v>378</v>
      </c>
      <c r="B379" s="5">
        <v>6172</v>
      </c>
      <c r="C379" s="5">
        <v>10417</v>
      </c>
      <c r="D379" s="5">
        <v>718</v>
      </c>
      <c r="E379" s="5">
        <v>906</v>
      </c>
      <c r="F379" s="5">
        <v>7692</v>
      </c>
      <c r="G379" s="5">
        <v>4234</v>
      </c>
      <c r="H379" s="5">
        <v>508</v>
      </c>
      <c r="I379" s="5">
        <v>1</v>
      </c>
      <c r="J379" s="5">
        <v>64</v>
      </c>
      <c r="K379" s="5">
        <v>22</v>
      </c>
      <c r="L379" s="5">
        <v>684</v>
      </c>
    </row>
    <row r="380" spans="1:12">
      <c r="A380" s="5">
        <v>379</v>
      </c>
      <c r="B380" s="5">
        <v>4986</v>
      </c>
      <c r="C380" s="5">
        <v>8198</v>
      </c>
      <c r="D380" s="5">
        <v>662</v>
      </c>
      <c r="E380" s="5">
        <v>788</v>
      </c>
      <c r="F380" s="5">
        <v>5685</v>
      </c>
      <c r="G380" s="5">
        <v>3230</v>
      </c>
      <c r="H380" s="5">
        <v>469</v>
      </c>
      <c r="I380" s="5">
        <v>2</v>
      </c>
      <c r="J380" s="5">
        <v>92</v>
      </c>
      <c r="K380" s="5">
        <v>28</v>
      </c>
      <c r="L380" s="5">
        <v>614</v>
      </c>
    </row>
    <row r="381" spans="1:12">
      <c r="A381" s="5">
        <v>380</v>
      </c>
      <c r="B381" s="5">
        <v>6668</v>
      </c>
      <c r="C381" s="5">
        <v>10701</v>
      </c>
      <c r="D381" s="5">
        <v>669</v>
      </c>
      <c r="E381" s="5">
        <v>943</v>
      </c>
      <c r="F381" s="5">
        <v>7956</v>
      </c>
      <c r="G381" s="5">
        <v>4696</v>
      </c>
      <c r="H381" s="5">
        <v>492</v>
      </c>
      <c r="I381" s="5">
        <v>3</v>
      </c>
      <c r="J381" s="5">
        <v>53</v>
      </c>
      <c r="K381" s="5">
        <v>13</v>
      </c>
      <c r="L381" s="5">
        <v>642</v>
      </c>
    </row>
    <row r="382" spans="1:12">
      <c r="A382" s="5">
        <v>381</v>
      </c>
      <c r="B382" s="5">
        <v>5298</v>
      </c>
      <c r="C382" s="5">
        <v>8875</v>
      </c>
      <c r="D382" s="5">
        <v>657</v>
      </c>
      <c r="E382" s="5">
        <v>874</v>
      </c>
      <c r="F382" s="5">
        <v>5640</v>
      </c>
      <c r="G382" s="5">
        <v>3206</v>
      </c>
      <c r="H382" s="5">
        <v>471</v>
      </c>
      <c r="I382" s="5">
        <v>5</v>
      </c>
      <c r="J382" s="5">
        <v>140</v>
      </c>
      <c r="K382" s="5">
        <v>38</v>
      </c>
      <c r="L382" s="5">
        <v>575</v>
      </c>
    </row>
    <row r="383" spans="1:12">
      <c r="A383" s="5">
        <v>382</v>
      </c>
      <c r="B383" s="5">
        <v>35008</v>
      </c>
      <c r="C383" s="5">
        <v>45508</v>
      </c>
      <c r="D383" s="5">
        <v>621</v>
      </c>
      <c r="E383" s="5">
        <v>768</v>
      </c>
      <c r="F383" s="5">
        <v>8149</v>
      </c>
      <c r="G383" s="5">
        <v>4864</v>
      </c>
      <c r="H383" s="5">
        <v>389</v>
      </c>
      <c r="I383" s="5">
        <v>0</v>
      </c>
      <c r="J383" s="5">
        <v>48</v>
      </c>
      <c r="K383" s="5">
        <v>8</v>
      </c>
      <c r="L383" s="5">
        <v>597</v>
      </c>
    </row>
    <row r="384" spans="1:12">
      <c r="A384" s="5">
        <v>383</v>
      </c>
      <c r="B384" s="5">
        <v>5402</v>
      </c>
      <c r="C384" s="5">
        <v>8891</v>
      </c>
      <c r="D384" s="5">
        <v>700</v>
      </c>
      <c r="E384" s="5">
        <v>1078</v>
      </c>
      <c r="F384" s="5">
        <v>6733</v>
      </c>
      <c r="G384" s="5">
        <v>3992</v>
      </c>
      <c r="H384" s="5">
        <v>514</v>
      </c>
      <c r="I384" s="5">
        <v>0</v>
      </c>
      <c r="J384" s="5">
        <v>112</v>
      </c>
      <c r="K384" s="5">
        <v>14</v>
      </c>
      <c r="L384" s="5">
        <v>633</v>
      </c>
    </row>
    <row r="385" spans="1:12">
      <c r="A385" s="5">
        <v>384</v>
      </c>
      <c r="B385" s="5">
        <v>9880</v>
      </c>
      <c r="C385" s="5">
        <v>12695</v>
      </c>
      <c r="D385" s="5">
        <v>524</v>
      </c>
      <c r="E385" s="5">
        <v>658</v>
      </c>
      <c r="F385" s="5">
        <v>7072</v>
      </c>
      <c r="G385" s="5">
        <v>4732</v>
      </c>
      <c r="H385" s="5">
        <v>382</v>
      </c>
      <c r="I385" s="5">
        <v>0</v>
      </c>
      <c r="J385" s="5">
        <v>35</v>
      </c>
      <c r="K385" s="5">
        <v>5</v>
      </c>
      <c r="L385" s="5">
        <v>497</v>
      </c>
    </row>
    <row r="386" spans="1:12">
      <c r="A386" s="5">
        <v>385</v>
      </c>
      <c r="B386" s="5">
        <v>3334</v>
      </c>
      <c r="C386" s="5">
        <v>5953</v>
      </c>
      <c r="D386" s="5">
        <v>584</v>
      </c>
      <c r="E386" s="5">
        <v>842</v>
      </c>
      <c r="F386" s="5">
        <v>4954</v>
      </c>
      <c r="G386" s="5">
        <v>2604</v>
      </c>
      <c r="H386" s="5">
        <v>440</v>
      </c>
      <c r="I386" s="5">
        <v>4</v>
      </c>
      <c r="J386" s="5">
        <v>37</v>
      </c>
      <c r="K386" s="5">
        <v>3</v>
      </c>
      <c r="L386" s="5">
        <v>565</v>
      </c>
    </row>
    <row r="387" spans="1:12">
      <c r="A387" s="5">
        <v>386</v>
      </c>
      <c r="B387" s="5">
        <v>3130</v>
      </c>
      <c r="C387" s="5">
        <v>5313</v>
      </c>
      <c r="D387" s="5">
        <v>522</v>
      </c>
      <c r="E387" s="5">
        <v>616</v>
      </c>
      <c r="F387" s="5">
        <v>3821</v>
      </c>
      <c r="G387" s="5">
        <v>2112</v>
      </c>
      <c r="H387" s="5">
        <v>385</v>
      </c>
      <c r="I387" s="5">
        <v>0</v>
      </c>
      <c r="J387" s="5">
        <v>48</v>
      </c>
      <c r="K387" s="5">
        <v>14</v>
      </c>
      <c r="L387" s="5">
        <v>495</v>
      </c>
    </row>
    <row r="388" spans="1:12">
      <c r="A388" s="5">
        <v>387</v>
      </c>
      <c r="B388" s="5">
        <v>32208</v>
      </c>
      <c r="C388" s="5">
        <v>55696</v>
      </c>
      <c r="D388" s="5">
        <v>1933</v>
      </c>
      <c r="E388" s="5">
        <v>2123</v>
      </c>
      <c r="F388" s="5">
        <v>43980</v>
      </c>
      <c r="G388" s="5">
        <v>24720</v>
      </c>
      <c r="H388" s="5">
        <v>1568</v>
      </c>
      <c r="I388" s="5">
        <v>6</v>
      </c>
      <c r="J388" s="5">
        <v>766</v>
      </c>
      <c r="K388" s="5">
        <v>109</v>
      </c>
      <c r="L388" s="5">
        <v>1367</v>
      </c>
    </row>
    <row r="389" spans="1:12">
      <c r="A389" s="5">
        <v>388</v>
      </c>
      <c r="B389" s="5">
        <v>20920</v>
      </c>
      <c r="C389" s="5">
        <v>26026</v>
      </c>
      <c r="D389" s="5">
        <v>705</v>
      </c>
      <c r="E389" s="5">
        <v>913</v>
      </c>
      <c r="F389" s="5">
        <v>13546</v>
      </c>
      <c r="G389" s="5">
        <v>9768</v>
      </c>
      <c r="H389" s="5">
        <v>538</v>
      </c>
      <c r="I389" s="5">
        <v>1</v>
      </c>
      <c r="J389" s="5">
        <v>96</v>
      </c>
      <c r="K389" s="5">
        <v>18</v>
      </c>
      <c r="L389" s="5">
        <v>642</v>
      </c>
    </row>
    <row r="390" spans="1:12">
      <c r="A390" s="5">
        <v>389</v>
      </c>
      <c r="B390" s="5">
        <v>3884</v>
      </c>
      <c r="C390" s="5">
        <v>6406</v>
      </c>
      <c r="D390" s="5">
        <v>518</v>
      </c>
      <c r="E390" s="5">
        <v>597</v>
      </c>
      <c r="F390" s="5">
        <v>4747</v>
      </c>
      <c r="G390" s="5">
        <v>2686</v>
      </c>
      <c r="H390" s="5">
        <v>392</v>
      </c>
      <c r="I390" s="5">
        <v>1</v>
      </c>
      <c r="J390" s="5">
        <v>57</v>
      </c>
      <c r="K390" s="5">
        <v>13</v>
      </c>
      <c r="L390" s="5">
        <v>483</v>
      </c>
    </row>
    <row r="391" spans="1:12">
      <c r="A391" s="5">
        <v>390</v>
      </c>
      <c r="B391" s="5">
        <v>4240</v>
      </c>
      <c r="C391" s="5">
        <v>7057</v>
      </c>
      <c r="D391" s="5">
        <v>601</v>
      </c>
      <c r="E391" s="5">
        <v>730</v>
      </c>
      <c r="F391" s="5">
        <v>5026</v>
      </c>
      <c r="G391" s="5">
        <v>2868</v>
      </c>
      <c r="H391" s="5">
        <v>461</v>
      </c>
      <c r="I391" s="5">
        <v>3</v>
      </c>
      <c r="J391" s="5">
        <v>114</v>
      </c>
      <c r="K391" s="5">
        <v>21</v>
      </c>
      <c r="L391" s="5">
        <v>542</v>
      </c>
    </row>
    <row r="392" spans="1:12">
      <c r="A392" s="5">
        <v>391</v>
      </c>
      <c r="B392" s="5">
        <v>3544</v>
      </c>
      <c r="C392" s="5">
        <v>6156</v>
      </c>
      <c r="D392" s="5">
        <v>509</v>
      </c>
      <c r="E392" s="5">
        <v>701</v>
      </c>
      <c r="F392" s="5">
        <v>5011</v>
      </c>
      <c r="G392" s="5">
        <v>2746</v>
      </c>
      <c r="H392" s="5">
        <v>387</v>
      </c>
      <c r="I392" s="5">
        <v>1</v>
      </c>
      <c r="J392" s="5">
        <v>51</v>
      </c>
      <c r="K392" s="5">
        <v>6</v>
      </c>
      <c r="L392" s="5">
        <v>482</v>
      </c>
    </row>
    <row r="393" spans="1:12">
      <c r="A393" s="5">
        <v>392</v>
      </c>
      <c r="B393" s="5">
        <v>3286</v>
      </c>
      <c r="C393" s="5">
        <v>6276</v>
      </c>
      <c r="D393" s="5">
        <v>504</v>
      </c>
      <c r="E393" s="5">
        <v>633</v>
      </c>
      <c r="F393" s="5">
        <v>4010</v>
      </c>
      <c r="G393" s="5">
        <v>2162</v>
      </c>
      <c r="H393" s="5">
        <v>376</v>
      </c>
      <c r="I393" s="5">
        <v>1</v>
      </c>
      <c r="J393" s="5">
        <v>87</v>
      </c>
      <c r="K393" s="5">
        <v>27</v>
      </c>
      <c r="L393" s="5">
        <v>458</v>
      </c>
    </row>
    <row r="394" spans="1:12">
      <c r="A394" s="5">
        <v>393</v>
      </c>
      <c r="B394" s="5">
        <v>71360</v>
      </c>
      <c r="C394" s="5">
        <v>110172</v>
      </c>
      <c r="D394" s="5">
        <v>1784</v>
      </c>
      <c r="E394" s="5">
        <v>3383</v>
      </c>
      <c r="F394" s="5">
        <v>47977</v>
      </c>
      <c r="G394" s="5">
        <v>25888</v>
      </c>
      <c r="H394" s="5">
        <v>1103</v>
      </c>
      <c r="I394" s="5">
        <v>5</v>
      </c>
      <c r="J394" s="5">
        <v>81</v>
      </c>
      <c r="K394" s="5">
        <v>11</v>
      </c>
      <c r="L394" s="5">
        <v>1732</v>
      </c>
    </row>
    <row r="395" spans="1:12">
      <c r="A395" s="5">
        <v>394</v>
      </c>
      <c r="B395" s="5">
        <v>3824</v>
      </c>
      <c r="C395" s="5">
        <v>6333</v>
      </c>
      <c r="D395" s="5">
        <v>666</v>
      </c>
      <c r="E395" s="5">
        <v>822</v>
      </c>
      <c r="F395" s="5">
        <v>4447</v>
      </c>
      <c r="G395" s="5">
        <v>2604</v>
      </c>
      <c r="H395" s="5">
        <v>462</v>
      </c>
      <c r="I395" s="5">
        <v>1</v>
      </c>
      <c r="J395" s="5">
        <v>71</v>
      </c>
      <c r="K395" s="5">
        <v>18</v>
      </c>
      <c r="L395" s="5">
        <v>627</v>
      </c>
    </row>
    <row r="396" spans="1:12">
      <c r="A396" s="5">
        <v>395</v>
      </c>
      <c r="B396" s="5">
        <v>6360</v>
      </c>
      <c r="C396" s="5">
        <v>11079</v>
      </c>
      <c r="D396" s="5">
        <v>715</v>
      </c>
      <c r="E396" s="5">
        <v>1028</v>
      </c>
      <c r="F396" s="5">
        <v>6661</v>
      </c>
      <c r="G396" s="5">
        <v>3864</v>
      </c>
      <c r="H396" s="5">
        <v>505</v>
      </c>
      <c r="I396" s="5">
        <v>9</v>
      </c>
      <c r="J396" s="5">
        <v>164</v>
      </c>
      <c r="K396" s="5">
        <v>52</v>
      </c>
      <c r="L396" s="5">
        <v>631</v>
      </c>
    </row>
    <row r="397" spans="1:12">
      <c r="A397" s="5">
        <v>396</v>
      </c>
      <c r="B397" s="5">
        <v>3714</v>
      </c>
      <c r="C397" s="5">
        <v>6385</v>
      </c>
      <c r="D397" s="5">
        <v>537</v>
      </c>
      <c r="E397" s="5">
        <v>645</v>
      </c>
      <c r="F397" s="5">
        <v>4441</v>
      </c>
      <c r="G397" s="5">
        <v>2512</v>
      </c>
      <c r="H397" s="5">
        <v>395</v>
      </c>
      <c r="I397" s="5">
        <v>5</v>
      </c>
      <c r="J397" s="5">
        <v>91</v>
      </c>
      <c r="K397" s="5">
        <v>26</v>
      </c>
      <c r="L397" s="5">
        <v>481</v>
      </c>
    </row>
    <row r="398" spans="1:12">
      <c r="A398" s="5">
        <v>397</v>
      </c>
      <c r="B398" s="5">
        <v>46192</v>
      </c>
      <c r="C398" s="5">
        <v>80227</v>
      </c>
      <c r="D398" s="5">
        <v>1364</v>
      </c>
      <c r="E398" s="5">
        <v>1697</v>
      </c>
      <c r="F398" s="5">
        <v>32842</v>
      </c>
      <c r="G398" s="5">
        <v>16960</v>
      </c>
      <c r="H398" s="5">
        <v>762</v>
      </c>
      <c r="I398" s="5">
        <v>9</v>
      </c>
      <c r="J398" s="5">
        <v>329</v>
      </c>
      <c r="K398" s="5">
        <v>38</v>
      </c>
      <c r="L398" s="5">
        <v>1096</v>
      </c>
    </row>
    <row r="399" spans="1:12">
      <c r="A399" s="5">
        <v>398</v>
      </c>
      <c r="B399" s="5">
        <v>39568</v>
      </c>
      <c r="C399" s="5">
        <v>47128</v>
      </c>
      <c r="D399" s="5">
        <v>741</v>
      </c>
      <c r="E399" s="5">
        <v>957</v>
      </c>
      <c r="F399" s="5">
        <v>22022</v>
      </c>
      <c r="G399" s="5">
        <v>16096</v>
      </c>
      <c r="H399" s="5">
        <v>519</v>
      </c>
      <c r="I399" s="5">
        <v>4</v>
      </c>
      <c r="J399" s="5">
        <v>128</v>
      </c>
      <c r="K399" s="5">
        <v>17</v>
      </c>
      <c r="L399" s="5">
        <v>652</v>
      </c>
    </row>
    <row r="400" spans="1:12">
      <c r="A400" s="5">
        <v>399</v>
      </c>
      <c r="B400" s="5">
        <v>70912</v>
      </c>
      <c r="C400" s="5">
        <v>94172</v>
      </c>
      <c r="D400" s="5">
        <v>1374</v>
      </c>
      <c r="E400" s="5">
        <v>1267</v>
      </c>
      <c r="F400" s="5">
        <v>42338</v>
      </c>
      <c r="G400" s="5">
        <v>27232</v>
      </c>
      <c r="H400" s="5">
        <v>788</v>
      </c>
      <c r="I400" s="5">
        <v>1</v>
      </c>
      <c r="J400" s="5">
        <v>379</v>
      </c>
      <c r="K400" s="5">
        <v>40</v>
      </c>
      <c r="L400" s="5">
        <v>1106</v>
      </c>
    </row>
    <row r="401" spans="1:12">
      <c r="A401" s="5">
        <v>400</v>
      </c>
      <c r="B401" s="5">
        <v>4552</v>
      </c>
      <c r="C401" s="5">
        <v>7253</v>
      </c>
      <c r="D401" s="5">
        <v>471</v>
      </c>
      <c r="E401" s="5">
        <v>569</v>
      </c>
      <c r="F401" s="5">
        <v>4440</v>
      </c>
      <c r="G401" s="5">
        <v>2664</v>
      </c>
      <c r="H401" s="5">
        <v>316</v>
      </c>
      <c r="I401" s="5">
        <v>1</v>
      </c>
      <c r="J401" s="5">
        <v>52</v>
      </c>
      <c r="K401" s="5">
        <v>24</v>
      </c>
      <c r="L401" s="5">
        <v>444</v>
      </c>
    </row>
    <row r="402" spans="1:12">
      <c r="A402" s="5">
        <v>401</v>
      </c>
      <c r="B402" s="5">
        <v>4390</v>
      </c>
      <c r="C402" s="5">
        <v>7004</v>
      </c>
      <c r="D402" s="5">
        <v>484</v>
      </c>
      <c r="E402" s="5">
        <v>602</v>
      </c>
      <c r="F402" s="5">
        <v>4607</v>
      </c>
      <c r="G402" s="5">
        <v>2862</v>
      </c>
      <c r="H402" s="5">
        <v>347</v>
      </c>
      <c r="I402" s="5">
        <v>1</v>
      </c>
      <c r="J402" s="5">
        <v>63</v>
      </c>
      <c r="K402" s="5">
        <v>26</v>
      </c>
      <c r="L402" s="5">
        <v>453</v>
      </c>
    </row>
    <row r="403" spans="1:12">
      <c r="A403" s="5">
        <v>402</v>
      </c>
      <c r="B403" s="5">
        <v>4770</v>
      </c>
      <c r="C403" s="5">
        <v>7716</v>
      </c>
      <c r="D403" s="5">
        <v>494</v>
      </c>
      <c r="E403" s="5">
        <v>632</v>
      </c>
      <c r="F403" s="5">
        <v>5040</v>
      </c>
      <c r="G403" s="5">
        <v>3114</v>
      </c>
      <c r="H403" s="5">
        <v>344</v>
      </c>
      <c r="I403" s="5">
        <v>2</v>
      </c>
      <c r="J403" s="5">
        <v>97</v>
      </c>
      <c r="K403" s="5">
        <v>25</v>
      </c>
      <c r="L403" s="5">
        <v>455</v>
      </c>
    </row>
    <row r="404" spans="1:12">
      <c r="A404" s="5">
        <v>403</v>
      </c>
      <c r="B404" s="5">
        <v>2970</v>
      </c>
      <c r="C404" s="5">
        <v>4649</v>
      </c>
      <c r="D404" s="5">
        <v>421</v>
      </c>
      <c r="E404" s="5">
        <v>544</v>
      </c>
      <c r="F404" s="5">
        <v>3346</v>
      </c>
      <c r="G404" s="5">
        <v>2044</v>
      </c>
      <c r="H404" s="5">
        <v>301</v>
      </c>
      <c r="I404" s="5">
        <v>2</v>
      </c>
      <c r="J404" s="5">
        <v>56</v>
      </c>
      <c r="K404" s="5">
        <v>9</v>
      </c>
      <c r="L404" s="5">
        <v>390</v>
      </c>
    </row>
    <row r="405" spans="1:12">
      <c r="A405" s="5">
        <v>404</v>
      </c>
      <c r="B405" s="5">
        <v>34192</v>
      </c>
      <c r="C405" s="5">
        <v>42092</v>
      </c>
      <c r="D405" s="5">
        <v>338</v>
      </c>
      <c r="E405" s="5">
        <v>389</v>
      </c>
      <c r="F405" s="5">
        <v>22907</v>
      </c>
      <c r="G405" s="5">
        <v>16464</v>
      </c>
      <c r="H405" s="5">
        <v>230</v>
      </c>
      <c r="I405" s="5">
        <v>1</v>
      </c>
      <c r="J405" s="5">
        <v>36</v>
      </c>
      <c r="K405" s="5">
        <v>7</v>
      </c>
      <c r="L405" s="5">
        <v>322</v>
      </c>
    </row>
    <row r="406" spans="1:12">
      <c r="A406" s="5">
        <v>405</v>
      </c>
      <c r="B406" s="5">
        <v>5302</v>
      </c>
      <c r="C406" s="5">
        <v>8769</v>
      </c>
      <c r="D406" s="5">
        <v>624</v>
      </c>
      <c r="E406" s="5">
        <v>979</v>
      </c>
      <c r="F406" s="5">
        <v>6021</v>
      </c>
      <c r="G406" s="5">
        <v>3606</v>
      </c>
      <c r="H406" s="5">
        <v>441</v>
      </c>
      <c r="I406" s="5">
        <v>4</v>
      </c>
      <c r="J406" s="5">
        <v>138</v>
      </c>
      <c r="K406" s="5">
        <v>26</v>
      </c>
      <c r="L406" s="5">
        <v>566</v>
      </c>
    </row>
    <row r="407" spans="1:12">
      <c r="A407" s="5">
        <v>406</v>
      </c>
      <c r="B407" s="5">
        <v>5560</v>
      </c>
      <c r="C407" s="5">
        <v>9301</v>
      </c>
      <c r="D407" s="5">
        <v>642</v>
      </c>
      <c r="E407" s="5">
        <v>984</v>
      </c>
      <c r="F407" s="5">
        <v>6600</v>
      </c>
      <c r="G407" s="5">
        <v>3916</v>
      </c>
      <c r="H407" s="5">
        <v>463</v>
      </c>
      <c r="I407" s="5">
        <v>7</v>
      </c>
      <c r="J407" s="5">
        <v>142</v>
      </c>
      <c r="K407" s="5">
        <v>24</v>
      </c>
      <c r="L407" s="5">
        <v>586</v>
      </c>
    </row>
    <row r="408" spans="1:12">
      <c r="A408" s="5">
        <v>407</v>
      </c>
      <c r="B408" s="5">
        <v>4406</v>
      </c>
      <c r="C408" s="5">
        <v>6769</v>
      </c>
      <c r="D408" s="5">
        <v>477</v>
      </c>
      <c r="E408" s="5">
        <v>571</v>
      </c>
      <c r="F408" s="5">
        <v>4550</v>
      </c>
      <c r="G408" s="5">
        <v>2830</v>
      </c>
      <c r="H408" s="5">
        <v>335</v>
      </c>
      <c r="I408" s="5">
        <v>1</v>
      </c>
      <c r="J408" s="5">
        <v>75</v>
      </c>
      <c r="K408" s="5">
        <v>15</v>
      </c>
      <c r="L408" s="5">
        <v>433</v>
      </c>
    </row>
    <row r="409" spans="1:12">
      <c r="A409" s="5">
        <v>408</v>
      </c>
      <c r="B409" s="5">
        <v>5290</v>
      </c>
      <c r="C409" s="5">
        <v>8132</v>
      </c>
      <c r="D409" s="5">
        <v>612</v>
      </c>
      <c r="E409" s="5">
        <v>857</v>
      </c>
      <c r="F409" s="5">
        <v>6032</v>
      </c>
      <c r="G409" s="5">
        <v>3794</v>
      </c>
      <c r="H409" s="5">
        <v>454</v>
      </c>
      <c r="I409" s="5">
        <v>1</v>
      </c>
      <c r="J409" s="5">
        <v>89</v>
      </c>
      <c r="K409" s="5">
        <v>14</v>
      </c>
      <c r="L409" s="5">
        <v>570</v>
      </c>
    </row>
    <row r="410" spans="1:12">
      <c r="A410" s="5">
        <v>409</v>
      </c>
      <c r="B410" s="5">
        <v>3696</v>
      </c>
      <c r="C410" s="5">
        <v>5824</v>
      </c>
      <c r="D410" s="5">
        <v>517</v>
      </c>
      <c r="E410" s="5">
        <v>742</v>
      </c>
      <c r="F410" s="5">
        <v>4166</v>
      </c>
      <c r="G410" s="5">
        <v>2650</v>
      </c>
      <c r="H410" s="5">
        <v>391</v>
      </c>
      <c r="I410" s="5">
        <v>2</v>
      </c>
      <c r="J410" s="5">
        <v>63</v>
      </c>
      <c r="K410" s="5">
        <v>16</v>
      </c>
      <c r="L410" s="5">
        <v>474</v>
      </c>
    </row>
    <row r="411" spans="1:12">
      <c r="A411" s="5">
        <v>410</v>
      </c>
      <c r="B411" s="5">
        <v>6030</v>
      </c>
      <c r="C411" s="5">
        <v>9579</v>
      </c>
      <c r="D411" s="5">
        <v>735</v>
      </c>
      <c r="E411" s="5">
        <v>1448</v>
      </c>
      <c r="F411" s="5">
        <v>6956</v>
      </c>
      <c r="G411" s="5">
        <v>4418</v>
      </c>
      <c r="H411" s="5">
        <v>572</v>
      </c>
      <c r="I411" s="5">
        <v>3</v>
      </c>
      <c r="J411" s="5">
        <v>176</v>
      </c>
      <c r="K411" s="5">
        <v>29</v>
      </c>
      <c r="L411" s="5">
        <v>659</v>
      </c>
    </row>
    <row r="412" spans="1:12">
      <c r="A412" s="5">
        <v>411</v>
      </c>
      <c r="B412" s="5">
        <v>9120</v>
      </c>
      <c r="C412" s="5">
        <v>14759</v>
      </c>
      <c r="D412" s="5">
        <v>951</v>
      </c>
      <c r="E412" s="5">
        <v>1290</v>
      </c>
      <c r="F412" s="5">
        <v>13246</v>
      </c>
      <c r="G412" s="5">
        <v>8004</v>
      </c>
      <c r="H412" s="5">
        <v>924</v>
      </c>
      <c r="I412" s="5">
        <v>3</v>
      </c>
      <c r="J412" s="5">
        <v>25</v>
      </c>
      <c r="K412" s="5">
        <v>6</v>
      </c>
      <c r="L412" s="5">
        <v>937</v>
      </c>
    </row>
    <row r="413" spans="1:12">
      <c r="A413" s="5">
        <v>412</v>
      </c>
      <c r="B413" s="5">
        <v>1874</v>
      </c>
      <c r="C413" s="5">
        <v>2474</v>
      </c>
      <c r="D413" s="5">
        <v>25</v>
      </c>
      <c r="E413" s="5">
        <v>31</v>
      </c>
      <c r="F413" s="5">
        <v>1483</v>
      </c>
      <c r="G413" s="5">
        <v>1062</v>
      </c>
      <c r="H413" s="5">
        <v>15</v>
      </c>
      <c r="I413" s="5">
        <v>0</v>
      </c>
      <c r="J413" s="5">
        <v>0</v>
      </c>
      <c r="K413" s="5">
        <v>0</v>
      </c>
      <c r="L413" s="5">
        <v>25</v>
      </c>
    </row>
    <row r="414" spans="1:12">
      <c r="A414" s="5">
        <v>413</v>
      </c>
      <c r="B414" s="5">
        <v>4122</v>
      </c>
      <c r="C414" s="5">
        <v>7073</v>
      </c>
      <c r="D414" s="5">
        <v>466</v>
      </c>
      <c r="E414" s="5">
        <v>609</v>
      </c>
      <c r="F414" s="5">
        <v>5827</v>
      </c>
      <c r="G414" s="5">
        <v>3302</v>
      </c>
      <c r="H414" s="5">
        <v>361</v>
      </c>
      <c r="I414" s="5">
        <v>1</v>
      </c>
      <c r="J414" s="5">
        <v>27</v>
      </c>
      <c r="K414" s="5">
        <v>11</v>
      </c>
      <c r="L414" s="5">
        <v>455</v>
      </c>
    </row>
    <row r="415" spans="1:12">
      <c r="A415" s="5">
        <v>414</v>
      </c>
      <c r="B415" s="5">
        <v>5080</v>
      </c>
      <c r="C415" s="5">
        <v>8238</v>
      </c>
      <c r="D415" s="5">
        <v>523</v>
      </c>
      <c r="E415" s="5">
        <v>727</v>
      </c>
      <c r="F415" s="5">
        <v>6630</v>
      </c>
      <c r="G415" s="5">
        <v>3892</v>
      </c>
      <c r="H415" s="5">
        <v>403</v>
      </c>
      <c r="I415" s="5">
        <v>0</v>
      </c>
      <c r="J415" s="5">
        <v>39</v>
      </c>
      <c r="K415" s="5">
        <v>14</v>
      </c>
      <c r="L415" s="5">
        <v>505</v>
      </c>
    </row>
    <row r="416" spans="1:12">
      <c r="A416" s="5">
        <v>415</v>
      </c>
      <c r="B416" s="5">
        <v>4068</v>
      </c>
      <c r="C416" s="5">
        <v>7333</v>
      </c>
      <c r="D416" s="5">
        <v>538</v>
      </c>
      <c r="E416" s="5">
        <v>934</v>
      </c>
      <c r="F416" s="5">
        <v>5914</v>
      </c>
      <c r="G416" s="5">
        <v>3198</v>
      </c>
      <c r="H416" s="5">
        <v>402</v>
      </c>
      <c r="I416" s="5">
        <v>0</v>
      </c>
      <c r="J416" s="5">
        <v>61</v>
      </c>
      <c r="K416" s="5">
        <v>13</v>
      </c>
      <c r="L416" s="5">
        <v>513</v>
      </c>
    </row>
    <row r="417" spans="1:12">
      <c r="A417" s="5">
        <v>416</v>
      </c>
      <c r="B417" s="5">
        <v>3272</v>
      </c>
      <c r="C417" s="5">
        <v>6079</v>
      </c>
      <c r="D417" s="5">
        <v>463</v>
      </c>
      <c r="E417" s="5">
        <v>653</v>
      </c>
      <c r="F417" s="5">
        <v>5079</v>
      </c>
      <c r="G417" s="5">
        <v>2644</v>
      </c>
      <c r="H417" s="5">
        <v>357</v>
      </c>
      <c r="I417" s="5">
        <v>0</v>
      </c>
      <c r="J417" s="5">
        <v>32</v>
      </c>
      <c r="K417" s="5">
        <v>7</v>
      </c>
      <c r="L417" s="5">
        <v>446</v>
      </c>
    </row>
    <row r="418" spans="1:12">
      <c r="A418" s="5">
        <v>417</v>
      </c>
      <c r="B418" s="5">
        <v>238</v>
      </c>
      <c r="C418" s="5">
        <v>570</v>
      </c>
      <c r="D418" s="5">
        <v>143</v>
      </c>
      <c r="E418" s="5">
        <v>834</v>
      </c>
      <c r="F418" s="5">
        <v>567</v>
      </c>
      <c r="G418" s="5">
        <v>236</v>
      </c>
      <c r="H418" s="5">
        <v>99</v>
      </c>
      <c r="I418" s="5">
        <v>0</v>
      </c>
      <c r="J418" s="5">
        <v>2</v>
      </c>
      <c r="K418" s="5">
        <v>0</v>
      </c>
      <c r="L418" s="5">
        <v>142</v>
      </c>
    </row>
    <row r="419" spans="1:12">
      <c r="A419" s="5">
        <v>418</v>
      </c>
      <c r="B419" s="5">
        <v>3358</v>
      </c>
      <c r="C419" s="5">
        <v>5900</v>
      </c>
      <c r="D419" s="5">
        <v>541</v>
      </c>
      <c r="E419" s="5">
        <v>4550</v>
      </c>
      <c r="F419" s="5">
        <v>4650</v>
      </c>
      <c r="G419" s="5">
        <v>2800</v>
      </c>
      <c r="H419" s="5">
        <v>344</v>
      </c>
      <c r="I419" s="5">
        <v>8</v>
      </c>
      <c r="J419" s="5">
        <v>109</v>
      </c>
      <c r="K419" s="5">
        <v>3</v>
      </c>
      <c r="L419" s="5">
        <v>507</v>
      </c>
    </row>
    <row r="420" spans="1:12">
      <c r="A420" s="5">
        <v>419</v>
      </c>
      <c r="B420" s="5">
        <v>6400</v>
      </c>
      <c r="C420" s="5">
        <v>11941</v>
      </c>
      <c r="D420" s="5">
        <v>735</v>
      </c>
      <c r="E420" s="5">
        <v>8415</v>
      </c>
      <c r="F420" s="5">
        <v>10987</v>
      </c>
      <c r="G420" s="5">
        <v>5916</v>
      </c>
      <c r="H420" s="5">
        <v>628</v>
      </c>
      <c r="I420" s="5">
        <v>0</v>
      </c>
      <c r="J420" s="5">
        <v>32</v>
      </c>
      <c r="K420" s="5">
        <v>6</v>
      </c>
      <c r="L420" s="5">
        <v>726</v>
      </c>
    </row>
    <row r="421" spans="1:12">
      <c r="A421" s="5">
        <v>420</v>
      </c>
      <c r="B421" s="5">
        <v>6876</v>
      </c>
      <c r="C421" s="5">
        <v>10885</v>
      </c>
      <c r="D421" s="5">
        <v>282</v>
      </c>
      <c r="E421" s="5">
        <v>337</v>
      </c>
      <c r="F421" s="5">
        <v>9403</v>
      </c>
      <c r="G421" s="5">
        <v>5752</v>
      </c>
      <c r="H421" s="5">
        <v>259</v>
      </c>
      <c r="I421" s="5">
        <v>2</v>
      </c>
      <c r="J421" s="5">
        <v>68</v>
      </c>
      <c r="K421" s="5">
        <v>15</v>
      </c>
      <c r="L421" s="5">
        <v>245</v>
      </c>
    </row>
    <row r="422" spans="1:12">
      <c r="A422" s="5">
        <v>421</v>
      </c>
      <c r="B422" s="5">
        <v>391</v>
      </c>
      <c r="C422" s="5">
        <v>746</v>
      </c>
      <c r="D422" s="5">
        <v>131</v>
      </c>
      <c r="E422" s="5">
        <v>766</v>
      </c>
      <c r="F422" s="5">
        <v>723</v>
      </c>
      <c r="G422" s="5">
        <v>380</v>
      </c>
      <c r="H422" s="5">
        <v>93</v>
      </c>
      <c r="I422" s="5">
        <v>0</v>
      </c>
      <c r="J422" s="5">
        <v>6</v>
      </c>
      <c r="K422" s="5">
        <v>1</v>
      </c>
      <c r="L422" s="5">
        <v>130</v>
      </c>
    </row>
    <row r="423" spans="1:12">
      <c r="A423" s="5">
        <v>422</v>
      </c>
      <c r="B423" s="5">
        <v>10844</v>
      </c>
      <c r="C423" s="5">
        <v>22468</v>
      </c>
      <c r="D423" s="5">
        <v>1409</v>
      </c>
      <c r="E423" s="5">
        <v>11064</v>
      </c>
      <c r="F423" s="5">
        <v>18310</v>
      </c>
      <c r="G423" s="5">
        <v>8848</v>
      </c>
      <c r="H423" s="5">
        <v>1086</v>
      </c>
      <c r="I423" s="5">
        <v>4</v>
      </c>
      <c r="J423" s="5">
        <v>213</v>
      </c>
      <c r="K423" s="5">
        <v>13</v>
      </c>
      <c r="L423" s="5">
        <v>1339</v>
      </c>
    </row>
    <row r="424" spans="1:12">
      <c r="A424" s="5">
        <v>423</v>
      </c>
      <c r="B424" s="5">
        <v>5132</v>
      </c>
      <c r="C424" s="5">
        <v>9067</v>
      </c>
      <c r="D424" s="5">
        <v>398</v>
      </c>
      <c r="E424" s="5">
        <v>1690</v>
      </c>
      <c r="F424" s="5">
        <v>9065</v>
      </c>
      <c r="G424" s="5">
        <v>5132</v>
      </c>
      <c r="H424" s="5">
        <v>393</v>
      </c>
      <c r="I424" s="5">
        <v>0</v>
      </c>
      <c r="J424" s="5">
        <v>2</v>
      </c>
      <c r="K424" s="5">
        <v>0</v>
      </c>
      <c r="L424" s="5">
        <v>398</v>
      </c>
    </row>
    <row r="425" spans="1:12">
      <c r="A425" s="5">
        <v>424</v>
      </c>
      <c r="B425" s="5">
        <v>3772</v>
      </c>
      <c r="C425" s="5">
        <v>6971</v>
      </c>
      <c r="D425" s="5">
        <v>144</v>
      </c>
      <c r="E425" s="5">
        <v>1033</v>
      </c>
      <c r="F425" s="5">
        <v>6932</v>
      </c>
      <c r="G425" s="5">
        <v>3758</v>
      </c>
      <c r="H425" s="5">
        <v>140</v>
      </c>
      <c r="I425" s="5">
        <v>0</v>
      </c>
      <c r="J425" s="5">
        <v>3</v>
      </c>
      <c r="K425" s="5">
        <v>0</v>
      </c>
      <c r="L425" s="5">
        <v>144</v>
      </c>
    </row>
    <row r="426" spans="1:12">
      <c r="A426" s="5">
        <v>425</v>
      </c>
      <c r="B426" s="5">
        <v>2933</v>
      </c>
      <c r="C426" s="5">
        <v>5144</v>
      </c>
      <c r="D426" s="5">
        <v>24</v>
      </c>
      <c r="E426" s="5">
        <v>26</v>
      </c>
      <c r="F426" s="5">
        <v>3972</v>
      </c>
      <c r="G426" s="5">
        <v>2012</v>
      </c>
      <c r="H426" s="5">
        <v>19</v>
      </c>
      <c r="I426" s="5">
        <v>0</v>
      </c>
      <c r="J426" s="5">
        <v>6</v>
      </c>
      <c r="K426" s="5">
        <v>0</v>
      </c>
      <c r="L426" s="5">
        <v>23</v>
      </c>
    </row>
    <row r="427" spans="1:12">
      <c r="A427" s="5">
        <v>426</v>
      </c>
      <c r="B427" s="5">
        <v>4094</v>
      </c>
      <c r="C427" s="5">
        <v>7469</v>
      </c>
      <c r="D427" s="5">
        <v>206</v>
      </c>
      <c r="E427" s="5">
        <v>1420</v>
      </c>
      <c r="F427" s="5">
        <v>7451</v>
      </c>
      <c r="G427" s="5">
        <v>4088</v>
      </c>
      <c r="H427" s="5">
        <v>200</v>
      </c>
      <c r="I427" s="5">
        <v>0</v>
      </c>
      <c r="J427" s="5">
        <v>4</v>
      </c>
      <c r="K427" s="5">
        <v>0</v>
      </c>
      <c r="L427" s="5">
        <v>203</v>
      </c>
    </row>
    <row r="428" spans="1:12">
      <c r="A428" s="5">
        <v>427</v>
      </c>
      <c r="B428" s="5">
        <v>452</v>
      </c>
      <c r="C428" s="5">
        <v>726</v>
      </c>
      <c r="D428" s="5">
        <v>186</v>
      </c>
      <c r="E428" s="5">
        <v>889</v>
      </c>
      <c r="F428" s="5">
        <v>721</v>
      </c>
      <c r="G428" s="5">
        <v>450</v>
      </c>
      <c r="H428" s="5">
        <v>114</v>
      </c>
      <c r="I428" s="5">
        <v>0</v>
      </c>
      <c r="J428" s="5">
        <v>4</v>
      </c>
      <c r="K428" s="5">
        <v>1</v>
      </c>
      <c r="L428" s="5">
        <v>184</v>
      </c>
    </row>
    <row r="429" spans="1:12">
      <c r="A429" s="5">
        <v>428</v>
      </c>
      <c r="B429" s="5">
        <v>11420</v>
      </c>
      <c r="C429" s="5">
        <v>23855</v>
      </c>
      <c r="D429" s="5">
        <v>1411</v>
      </c>
      <c r="E429" s="5">
        <v>8049</v>
      </c>
      <c r="F429" s="5">
        <v>16634</v>
      </c>
      <c r="G429" s="5">
        <v>8032</v>
      </c>
      <c r="H429" s="5">
        <v>865</v>
      </c>
      <c r="I429" s="5">
        <v>12</v>
      </c>
      <c r="J429" s="5">
        <v>211</v>
      </c>
      <c r="K429" s="5">
        <v>14</v>
      </c>
      <c r="L429" s="5">
        <v>1342</v>
      </c>
    </row>
    <row r="430" spans="1:12">
      <c r="A430" s="5">
        <v>429</v>
      </c>
      <c r="B430" s="5">
        <v>5704</v>
      </c>
      <c r="C430" s="5">
        <v>10510</v>
      </c>
      <c r="D430" s="5">
        <v>452</v>
      </c>
      <c r="E430" s="5">
        <v>2895</v>
      </c>
      <c r="F430" s="5">
        <v>9348</v>
      </c>
      <c r="G430" s="5">
        <v>5388</v>
      </c>
      <c r="H430" s="5">
        <v>361</v>
      </c>
      <c r="I430" s="5">
        <v>1</v>
      </c>
      <c r="J430" s="5">
        <v>15</v>
      </c>
      <c r="K430" s="5">
        <v>1</v>
      </c>
      <c r="L430" s="5">
        <v>450</v>
      </c>
    </row>
    <row r="431" spans="1:12">
      <c r="A431" s="5">
        <v>430</v>
      </c>
      <c r="B431" s="5">
        <v>7192</v>
      </c>
      <c r="C431" s="5">
        <v>12811</v>
      </c>
      <c r="D431" s="5">
        <v>587</v>
      </c>
      <c r="E431" s="5">
        <v>3941</v>
      </c>
      <c r="F431" s="5">
        <v>11519</v>
      </c>
      <c r="G431" s="5">
        <v>6616</v>
      </c>
      <c r="H431" s="5">
        <v>472</v>
      </c>
      <c r="I431" s="5">
        <v>11</v>
      </c>
      <c r="J431" s="5">
        <v>95</v>
      </c>
      <c r="K431" s="5">
        <v>4</v>
      </c>
      <c r="L431" s="5">
        <v>554</v>
      </c>
    </row>
    <row r="432" spans="1:12">
      <c r="A432" s="5">
        <v>431</v>
      </c>
      <c r="B432" s="5">
        <v>9604</v>
      </c>
      <c r="C432" s="5">
        <v>16557</v>
      </c>
      <c r="D432" s="5">
        <v>1061</v>
      </c>
      <c r="E432" s="5">
        <v>9614</v>
      </c>
      <c r="F432" s="5">
        <v>13618</v>
      </c>
      <c r="G432" s="5">
        <v>7984</v>
      </c>
      <c r="H432" s="5">
        <v>705</v>
      </c>
      <c r="I432" s="5">
        <v>16</v>
      </c>
      <c r="J432" s="5">
        <v>127</v>
      </c>
      <c r="K432" s="5">
        <v>0</v>
      </c>
      <c r="L432" s="5">
        <v>1037</v>
      </c>
    </row>
    <row r="433" spans="1:12">
      <c r="A433" s="5">
        <v>432</v>
      </c>
      <c r="B433" s="5">
        <v>122944</v>
      </c>
      <c r="C433" s="5">
        <v>457509</v>
      </c>
      <c r="D433" s="5">
        <v>1373</v>
      </c>
      <c r="E433" s="5">
        <v>2106</v>
      </c>
      <c r="F433" s="5">
        <v>72846</v>
      </c>
      <c r="G433" s="5">
        <v>13184</v>
      </c>
      <c r="H433" s="5">
        <v>475</v>
      </c>
      <c r="I433" s="5">
        <v>0</v>
      </c>
      <c r="J433" s="5">
        <v>136</v>
      </c>
      <c r="K433" s="5">
        <v>13</v>
      </c>
      <c r="L433" s="5">
        <v>1268</v>
      </c>
    </row>
    <row r="434" spans="1:12">
      <c r="A434" s="5">
        <v>433</v>
      </c>
      <c r="B434" s="5">
        <v>5730</v>
      </c>
      <c r="C434" s="5">
        <v>10083</v>
      </c>
      <c r="D434" s="5">
        <v>103</v>
      </c>
      <c r="E434" s="5">
        <v>97</v>
      </c>
      <c r="F434" s="5">
        <v>8964</v>
      </c>
      <c r="G434" s="5">
        <v>4830</v>
      </c>
      <c r="H434" s="5">
        <v>92</v>
      </c>
      <c r="I434" s="5">
        <v>2</v>
      </c>
      <c r="J434" s="5">
        <v>32</v>
      </c>
      <c r="K434" s="5">
        <v>15</v>
      </c>
      <c r="L434" s="5">
        <v>71</v>
      </c>
    </row>
    <row r="435" spans="1:12">
      <c r="A435" s="5">
        <v>434</v>
      </c>
      <c r="B435" s="5">
        <v>4898</v>
      </c>
      <c r="C435" s="5">
        <v>7960</v>
      </c>
      <c r="D435" s="5">
        <v>560</v>
      </c>
      <c r="E435" s="5">
        <v>719</v>
      </c>
      <c r="F435" s="5">
        <v>6380</v>
      </c>
      <c r="G435" s="5">
        <v>3730</v>
      </c>
      <c r="H435" s="5">
        <v>363</v>
      </c>
      <c r="I435" s="5">
        <v>1</v>
      </c>
      <c r="J435" s="5">
        <v>76</v>
      </c>
      <c r="K435" s="5">
        <v>9</v>
      </c>
      <c r="L435" s="5">
        <v>528</v>
      </c>
    </row>
    <row r="436" spans="1:12">
      <c r="A436" s="5">
        <v>435</v>
      </c>
      <c r="B436" s="5">
        <v>4118</v>
      </c>
      <c r="C436" s="5">
        <v>7355</v>
      </c>
      <c r="D436" s="5">
        <v>546</v>
      </c>
      <c r="E436" s="5">
        <v>675</v>
      </c>
      <c r="F436" s="5">
        <v>6423</v>
      </c>
      <c r="G436" s="5">
        <v>3466</v>
      </c>
      <c r="H436" s="5">
        <v>379</v>
      </c>
      <c r="I436" s="5">
        <v>1</v>
      </c>
      <c r="J436" s="5">
        <v>28</v>
      </c>
      <c r="K436" s="5">
        <v>7</v>
      </c>
      <c r="L436" s="5">
        <v>526</v>
      </c>
    </row>
    <row r="437" spans="1:12">
      <c r="A437" s="5">
        <v>436</v>
      </c>
      <c r="B437" s="5">
        <v>1845</v>
      </c>
      <c r="C437" s="5">
        <v>2670</v>
      </c>
      <c r="D437" s="5">
        <v>9</v>
      </c>
      <c r="E437" s="5">
        <v>9</v>
      </c>
      <c r="F437" s="5">
        <v>1614</v>
      </c>
      <c r="G437" s="5">
        <v>1008</v>
      </c>
      <c r="H437" s="5">
        <v>9</v>
      </c>
      <c r="I437" s="5">
        <v>0</v>
      </c>
      <c r="J437" s="5">
        <v>0</v>
      </c>
      <c r="K437" s="5">
        <v>0</v>
      </c>
      <c r="L437" s="5">
        <v>9</v>
      </c>
    </row>
    <row r="438" spans="1:12">
      <c r="A438" s="5">
        <v>437</v>
      </c>
      <c r="B438" s="5">
        <v>34480</v>
      </c>
      <c r="C438" s="5">
        <v>191207</v>
      </c>
      <c r="D438" s="5">
        <v>1591</v>
      </c>
      <c r="E438" s="5">
        <v>1926</v>
      </c>
      <c r="F438" s="5">
        <v>184270</v>
      </c>
      <c r="G438" s="5">
        <v>30720</v>
      </c>
      <c r="H438" s="5">
        <v>1292</v>
      </c>
      <c r="I438" s="5">
        <v>10</v>
      </c>
      <c r="J438" s="5">
        <v>664</v>
      </c>
      <c r="K438" s="5">
        <v>97</v>
      </c>
      <c r="L438" s="5">
        <v>1156</v>
      </c>
    </row>
    <row r="439" spans="1:12">
      <c r="A439" s="5">
        <v>438</v>
      </c>
      <c r="B439" s="5">
        <v>5338</v>
      </c>
      <c r="C439" s="5">
        <v>9940</v>
      </c>
      <c r="D439" s="5">
        <v>589</v>
      </c>
      <c r="E439" s="5">
        <v>715</v>
      </c>
      <c r="F439" s="5">
        <v>8146</v>
      </c>
      <c r="G439" s="5">
        <v>3920</v>
      </c>
      <c r="H439" s="5">
        <v>363</v>
      </c>
      <c r="I439" s="5">
        <v>1</v>
      </c>
      <c r="J439" s="5">
        <v>62</v>
      </c>
      <c r="K439" s="5">
        <v>10</v>
      </c>
      <c r="L439" s="5">
        <v>556</v>
      </c>
    </row>
    <row r="440" spans="1:12">
      <c r="A440" s="5">
        <v>439</v>
      </c>
      <c r="B440" s="5">
        <v>5312</v>
      </c>
      <c r="C440" s="5">
        <v>9411</v>
      </c>
      <c r="D440" s="5">
        <v>603</v>
      </c>
      <c r="E440" s="5">
        <v>795</v>
      </c>
      <c r="F440" s="5">
        <v>7034</v>
      </c>
      <c r="G440" s="5">
        <v>3588</v>
      </c>
      <c r="H440" s="5">
        <v>345</v>
      </c>
      <c r="I440" s="5">
        <v>0</v>
      </c>
      <c r="J440" s="5">
        <v>48</v>
      </c>
      <c r="K440" s="5">
        <v>20</v>
      </c>
      <c r="L440" s="5">
        <v>582</v>
      </c>
    </row>
    <row r="441" spans="1:12">
      <c r="A441" s="5">
        <v>440</v>
      </c>
      <c r="B441" s="5">
        <v>4412</v>
      </c>
      <c r="C441" s="5">
        <v>8070</v>
      </c>
      <c r="D441" s="5">
        <v>711</v>
      </c>
      <c r="E441" s="5">
        <v>926</v>
      </c>
      <c r="F441" s="5">
        <v>6937</v>
      </c>
      <c r="G441" s="5">
        <v>3478</v>
      </c>
      <c r="H441" s="5">
        <v>346</v>
      </c>
      <c r="I441" s="5">
        <v>1</v>
      </c>
      <c r="J441" s="5">
        <v>55</v>
      </c>
      <c r="K441" s="5">
        <v>7</v>
      </c>
      <c r="L441" s="5">
        <v>678</v>
      </c>
    </row>
    <row r="442" spans="1:12">
      <c r="A442" s="5">
        <v>441</v>
      </c>
      <c r="B442" s="5">
        <v>7220</v>
      </c>
      <c r="C442" s="5">
        <v>12735</v>
      </c>
      <c r="D442" s="5">
        <v>2348</v>
      </c>
      <c r="E442" s="5">
        <v>3311</v>
      </c>
      <c r="F442" s="5">
        <v>9837</v>
      </c>
      <c r="G442" s="5">
        <v>5296</v>
      </c>
      <c r="H442" s="5">
        <v>642</v>
      </c>
      <c r="I442" s="5">
        <v>6</v>
      </c>
      <c r="J442" s="5">
        <v>88</v>
      </c>
      <c r="K442" s="5">
        <v>24</v>
      </c>
      <c r="L442" s="5">
        <v>2300</v>
      </c>
    </row>
    <row r="443" spans="1:12">
      <c r="A443" s="5">
        <v>442</v>
      </c>
      <c r="B443" s="5">
        <v>14320</v>
      </c>
      <c r="C443" s="5">
        <v>21958</v>
      </c>
      <c r="D443" s="5">
        <v>1850</v>
      </c>
      <c r="E443" s="5">
        <v>2170</v>
      </c>
      <c r="F443" s="5">
        <v>9579</v>
      </c>
      <c r="G443" s="5">
        <v>4664</v>
      </c>
      <c r="H443" s="5">
        <v>413</v>
      </c>
      <c r="I443" s="5">
        <v>2</v>
      </c>
      <c r="J443" s="5">
        <v>59</v>
      </c>
      <c r="K443" s="5">
        <v>6</v>
      </c>
      <c r="L443" s="5">
        <v>1819</v>
      </c>
    </row>
    <row r="444" spans="1:12">
      <c r="A444" s="5">
        <v>443</v>
      </c>
      <c r="B444" s="5">
        <v>27056</v>
      </c>
      <c r="C444" s="5">
        <v>162816</v>
      </c>
      <c r="D444" s="5">
        <v>2299</v>
      </c>
      <c r="E444" s="5">
        <v>2737</v>
      </c>
      <c r="F444" s="5">
        <v>160270</v>
      </c>
      <c r="G444" s="5">
        <v>25424</v>
      </c>
      <c r="H444" s="5">
        <v>1146</v>
      </c>
      <c r="I444" s="5">
        <v>6</v>
      </c>
      <c r="J444" s="5">
        <v>234</v>
      </c>
      <c r="K444" s="5">
        <v>26</v>
      </c>
      <c r="L444" s="5">
        <v>2127</v>
      </c>
    </row>
    <row r="445" spans="1:12">
      <c r="A445" s="5">
        <v>444</v>
      </c>
      <c r="B445" s="5">
        <v>20528</v>
      </c>
      <c r="C445" s="5">
        <v>33000</v>
      </c>
      <c r="D445" s="5">
        <v>1876</v>
      </c>
      <c r="E445" s="5">
        <v>2654</v>
      </c>
      <c r="F445" s="5">
        <v>14636</v>
      </c>
      <c r="G445" s="5">
        <v>7632</v>
      </c>
      <c r="H445" s="5">
        <v>656</v>
      </c>
      <c r="I445" s="5">
        <v>3</v>
      </c>
      <c r="J445" s="5">
        <v>148</v>
      </c>
      <c r="K445" s="5">
        <v>21</v>
      </c>
      <c r="L445" s="5">
        <v>1800</v>
      </c>
    </row>
    <row r="446" spans="1:12">
      <c r="A446" s="5">
        <v>445</v>
      </c>
      <c r="B446" s="5">
        <v>6416</v>
      </c>
      <c r="C446" s="5">
        <v>11459</v>
      </c>
      <c r="D446" s="5">
        <v>1362</v>
      </c>
      <c r="E446" s="5">
        <v>1652</v>
      </c>
      <c r="F446" s="5">
        <v>9122</v>
      </c>
      <c r="G446" s="5">
        <v>4716</v>
      </c>
      <c r="H446" s="5">
        <v>497</v>
      </c>
      <c r="I446" s="5">
        <v>0</v>
      </c>
      <c r="J446" s="5">
        <v>96</v>
      </c>
      <c r="K446" s="5">
        <v>29</v>
      </c>
      <c r="L446" s="5">
        <v>1313</v>
      </c>
    </row>
    <row r="447" spans="1:12">
      <c r="A447" s="5">
        <v>446</v>
      </c>
      <c r="B447" s="5">
        <v>5786</v>
      </c>
      <c r="C447" s="5">
        <v>10634</v>
      </c>
      <c r="D447" s="5">
        <v>1237</v>
      </c>
      <c r="E447" s="5">
        <v>1526</v>
      </c>
      <c r="F447" s="5">
        <v>9103</v>
      </c>
      <c r="G447" s="5">
        <v>4764</v>
      </c>
      <c r="H447" s="5">
        <v>483</v>
      </c>
      <c r="I447" s="5">
        <v>4</v>
      </c>
      <c r="J447" s="5">
        <v>49</v>
      </c>
      <c r="K447" s="5">
        <v>15</v>
      </c>
      <c r="L447" s="5">
        <v>1218</v>
      </c>
    </row>
    <row r="448" spans="1:12">
      <c r="A448" s="5">
        <v>447</v>
      </c>
      <c r="B448" s="5">
        <v>5878</v>
      </c>
      <c r="C448" s="5">
        <v>10508</v>
      </c>
      <c r="D448" s="5">
        <v>1132</v>
      </c>
      <c r="E448" s="5">
        <v>1380</v>
      </c>
      <c r="F448" s="5">
        <v>8471</v>
      </c>
      <c r="G448" s="5">
        <v>4528</v>
      </c>
      <c r="H448" s="5">
        <v>446</v>
      </c>
      <c r="I448" s="5">
        <v>3</v>
      </c>
      <c r="J448" s="5">
        <v>98</v>
      </c>
      <c r="K448" s="5">
        <v>27</v>
      </c>
      <c r="L448" s="5">
        <v>1087</v>
      </c>
    </row>
    <row r="449" spans="1:12">
      <c r="A449" s="5">
        <v>448</v>
      </c>
      <c r="B449" s="5">
        <v>9528</v>
      </c>
      <c r="C449" s="5">
        <v>16535</v>
      </c>
      <c r="D449" s="5">
        <v>1383</v>
      </c>
      <c r="E449" s="5">
        <v>1834</v>
      </c>
      <c r="F449" s="5">
        <v>11276</v>
      </c>
      <c r="G449" s="5">
        <v>6260</v>
      </c>
      <c r="H449" s="5">
        <v>630</v>
      </c>
      <c r="I449" s="5">
        <v>14</v>
      </c>
      <c r="J449" s="5">
        <v>198</v>
      </c>
      <c r="K449" s="5">
        <v>70</v>
      </c>
      <c r="L449" s="5">
        <v>1288</v>
      </c>
    </row>
    <row r="450" spans="1:12">
      <c r="A450" s="5">
        <v>449</v>
      </c>
      <c r="B450" s="5">
        <v>8500</v>
      </c>
      <c r="C450" s="5">
        <v>14157</v>
      </c>
      <c r="D450" s="5">
        <v>1095</v>
      </c>
      <c r="E450" s="5">
        <v>1422</v>
      </c>
      <c r="F450" s="5">
        <v>9670</v>
      </c>
      <c r="G450" s="5">
        <v>5640</v>
      </c>
      <c r="H450" s="5">
        <v>465</v>
      </c>
      <c r="I450" s="5">
        <v>5</v>
      </c>
      <c r="J450" s="5">
        <v>159</v>
      </c>
      <c r="K450" s="5">
        <v>53</v>
      </c>
      <c r="L450" s="5">
        <v>1029</v>
      </c>
    </row>
    <row r="451" spans="1:12">
      <c r="A451" s="5">
        <v>450</v>
      </c>
      <c r="B451" s="5">
        <v>3796</v>
      </c>
      <c r="C451" s="5">
        <v>6737</v>
      </c>
      <c r="D451" s="5">
        <v>949</v>
      </c>
      <c r="E451" s="5">
        <v>1192</v>
      </c>
      <c r="F451" s="5">
        <v>5249</v>
      </c>
      <c r="G451" s="5">
        <v>2694</v>
      </c>
      <c r="H451" s="5">
        <v>398</v>
      </c>
      <c r="I451" s="5">
        <v>1</v>
      </c>
      <c r="J451" s="5">
        <v>22</v>
      </c>
      <c r="K451" s="5">
        <v>6</v>
      </c>
      <c r="L451" s="5">
        <v>940</v>
      </c>
    </row>
    <row r="452" spans="1:12">
      <c r="A452" s="5">
        <v>451</v>
      </c>
      <c r="B452" s="5">
        <v>28128</v>
      </c>
      <c r="C452" s="5">
        <v>42940</v>
      </c>
      <c r="D452" s="5">
        <v>2283</v>
      </c>
      <c r="E452" s="5">
        <v>3400</v>
      </c>
      <c r="F452" s="5">
        <v>9183</v>
      </c>
      <c r="G452" s="5">
        <v>4560</v>
      </c>
      <c r="H452" s="5">
        <v>621</v>
      </c>
      <c r="I452" s="5">
        <v>6</v>
      </c>
      <c r="J452" s="5">
        <v>154</v>
      </c>
      <c r="K452" s="5">
        <v>18</v>
      </c>
      <c r="L452" s="5">
        <v>2190</v>
      </c>
    </row>
    <row r="453" spans="1:12">
      <c r="A453" s="5">
        <v>452</v>
      </c>
      <c r="B453" s="5">
        <v>7228</v>
      </c>
      <c r="C453" s="5">
        <v>12627</v>
      </c>
      <c r="D453" s="5">
        <v>1239</v>
      </c>
      <c r="E453" s="5">
        <v>1612</v>
      </c>
      <c r="F453" s="5">
        <v>9781</v>
      </c>
      <c r="G453" s="5">
        <v>5348</v>
      </c>
      <c r="H453" s="5">
        <v>606</v>
      </c>
      <c r="I453" s="5">
        <v>5</v>
      </c>
      <c r="J453" s="5">
        <v>128</v>
      </c>
      <c r="K453" s="5">
        <v>32</v>
      </c>
      <c r="L453" s="5">
        <v>1189</v>
      </c>
    </row>
    <row r="454" spans="1:12">
      <c r="A454" s="5">
        <v>453</v>
      </c>
      <c r="B454" s="5">
        <v>5290</v>
      </c>
      <c r="C454" s="5">
        <v>9100</v>
      </c>
      <c r="D454" s="5">
        <v>1053</v>
      </c>
      <c r="E454" s="5">
        <v>1326</v>
      </c>
      <c r="F454" s="5">
        <v>6285</v>
      </c>
      <c r="G454" s="5">
        <v>3578</v>
      </c>
      <c r="H454" s="5">
        <v>441</v>
      </c>
      <c r="I454" s="5">
        <v>2</v>
      </c>
      <c r="J454" s="5">
        <v>129</v>
      </c>
      <c r="K454" s="5">
        <v>32</v>
      </c>
      <c r="L454" s="5">
        <v>994</v>
      </c>
    </row>
    <row r="455" spans="1:12">
      <c r="A455" s="5">
        <v>454</v>
      </c>
      <c r="B455" s="5">
        <v>5880</v>
      </c>
      <c r="C455" s="5">
        <v>10115</v>
      </c>
      <c r="D455" s="5">
        <v>1291</v>
      </c>
      <c r="E455" s="5">
        <v>1878</v>
      </c>
      <c r="F455" s="5">
        <v>8536</v>
      </c>
      <c r="G455" s="5">
        <v>4884</v>
      </c>
      <c r="H455" s="5">
        <v>706</v>
      </c>
      <c r="I455" s="5">
        <v>5</v>
      </c>
      <c r="J455" s="5">
        <v>79</v>
      </c>
      <c r="K455" s="5">
        <v>11</v>
      </c>
      <c r="L455" s="5">
        <v>1264</v>
      </c>
    </row>
    <row r="456" spans="1:12">
      <c r="A456" s="5">
        <v>455</v>
      </c>
      <c r="B456" s="5">
        <v>10040</v>
      </c>
      <c r="C456" s="5">
        <v>17029</v>
      </c>
      <c r="D456" s="5">
        <v>1429</v>
      </c>
      <c r="E456" s="5">
        <v>2022</v>
      </c>
      <c r="F456" s="5">
        <v>11744</v>
      </c>
      <c r="G456" s="5">
        <v>6964</v>
      </c>
      <c r="H456" s="5">
        <v>742</v>
      </c>
      <c r="I456" s="5">
        <v>19</v>
      </c>
      <c r="J456" s="5">
        <v>214</v>
      </c>
      <c r="K456" s="5">
        <v>78</v>
      </c>
      <c r="L456" s="5">
        <v>1346</v>
      </c>
    </row>
    <row r="457" spans="1:12">
      <c r="A457" s="5">
        <v>456</v>
      </c>
      <c r="B457" s="5">
        <v>153536</v>
      </c>
      <c r="C457" s="5">
        <v>497910</v>
      </c>
      <c r="D457" s="5">
        <v>1713</v>
      </c>
      <c r="E457" s="5">
        <v>2493</v>
      </c>
      <c r="F457" s="5">
        <v>8907</v>
      </c>
      <c r="G457" s="5">
        <v>5696</v>
      </c>
      <c r="H457" s="5">
        <v>593</v>
      </c>
      <c r="I457" s="5">
        <v>8</v>
      </c>
      <c r="J457" s="5">
        <v>134</v>
      </c>
      <c r="K457" s="5">
        <v>34</v>
      </c>
      <c r="L457" s="5">
        <v>1633</v>
      </c>
    </row>
    <row r="458" spans="1:12">
      <c r="A458" s="5">
        <v>457</v>
      </c>
      <c r="B458" s="5">
        <v>158208</v>
      </c>
      <c r="C458" s="5">
        <v>453213</v>
      </c>
      <c r="D458" s="5">
        <v>2482</v>
      </c>
      <c r="E458" s="5">
        <v>3412</v>
      </c>
      <c r="F458" s="5">
        <v>81938</v>
      </c>
      <c r="G458" s="5">
        <v>20608</v>
      </c>
      <c r="H458" s="5">
        <v>1034</v>
      </c>
      <c r="I458" s="5">
        <v>9</v>
      </c>
      <c r="J458" s="5">
        <v>268</v>
      </c>
      <c r="K458" s="5">
        <v>36</v>
      </c>
      <c r="L458" s="5">
        <v>2319</v>
      </c>
    </row>
    <row r="459" spans="1:12">
      <c r="A459" s="5">
        <v>458</v>
      </c>
      <c r="B459" s="5">
        <v>6484</v>
      </c>
      <c r="C459" s="5">
        <v>10832</v>
      </c>
      <c r="D459" s="5">
        <v>1166</v>
      </c>
      <c r="E459" s="5">
        <v>1441</v>
      </c>
      <c r="F459" s="5">
        <v>7316</v>
      </c>
      <c r="G459" s="5">
        <v>4280</v>
      </c>
      <c r="H459" s="5">
        <v>583</v>
      </c>
      <c r="I459" s="5">
        <v>4</v>
      </c>
      <c r="J459" s="5">
        <v>128</v>
      </c>
      <c r="K459" s="5">
        <v>38</v>
      </c>
      <c r="L459" s="5">
        <v>1115</v>
      </c>
    </row>
    <row r="460" spans="1:12">
      <c r="A460" s="5">
        <v>459</v>
      </c>
      <c r="B460" s="5">
        <v>4840</v>
      </c>
      <c r="C460" s="5">
        <v>7466</v>
      </c>
      <c r="D460" s="5">
        <v>949</v>
      </c>
      <c r="E460" s="5">
        <v>1116</v>
      </c>
      <c r="F460" s="5">
        <v>5362</v>
      </c>
      <c r="G460" s="5">
        <v>3370</v>
      </c>
      <c r="H460" s="5">
        <v>447</v>
      </c>
      <c r="I460" s="5">
        <v>3</v>
      </c>
      <c r="J460" s="5">
        <v>47</v>
      </c>
      <c r="K460" s="5">
        <v>21</v>
      </c>
      <c r="L460" s="5">
        <v>923</v>
      </c>
    </row>
    <row r="461" spans="1:12">
      <c r="A461" s="5">
        <v>460</v>
      </c>
      <c r="B461" s="5">
        <v>15880</v>
      </c>
      <c r="C461" s="5">
        <v>51571</v>
      </c>
      <c r="D461" s="5">
        <v>1188</v>
      </c>
      <c r="E461" s="5">
        <v>1410</v>
      </c>
      <c r="F461" s="5">
        <v>47976</v>
      </c>
      <c r="G461" s="5">
        <v>13560</v>
      </c>
      <c r="H461" s="5">
        <v>677</v>
      </c>
      <c r="I461" s="5">
        <v>1</v>
      </c>
      <c r="J461" s="5">
        <v>200</v>
      </c>
      <c r="K461" s="5">
        <v>37</v>
      </c>
      <c r="L461" s="5">
        <v>1071</v>
      </c>
    </row>
    <row r="462" spans="1:12">
      <c r="A462" s="5">
        <v>461</v>
      </c>
      <c r="B462" s="5">
        <v>15288</v>
      </c>
      <c r="C462" s="5">
        <v>31467</v>
      </c>
      <c r="D462" s="5">
        <v>1573</v>
      </c>
      <c r="E462" s="5">
        <v>2110</v>
      </c>
      <c r="F462" s="5">
        <v>28247</v>
      </c>
      <c r="G462" s="5">
        <v>13312</v>
      </c>
      <c r="H462" s="5">
        <v>1052</v>
      </c>
      <c r="I462" s="5">
        <v>5</v>
      </c>
      <c r="J462" s="5">
        <v>264</v>
      </c>
      <c r="K462" s="5">
        <v>36</v>
      </c>
      <c r="L462" s="5">
        <v>1401</v>
      </c>
    </row>
    <row r="463" spans="1:12">
      <c r="A463" s="5">
        <v>462</v>
      </c>
      <c r="B463" s="5">
        <v>9528</v>
      </c>
      <c r="C463" s="5">
        <v>16779</v>
      </c>
      <c r="D463" s="5">
        <v>1245</v>
      </c>
      <c r="E463" s="5">
        <v>1725</v>
      </c>
      <c r="F463" s="5">
        <v>11885</v>
      </c>
      <c r="G463" s="5">
        <v>6672</v>
      </c>
      <c r="H463" s="5">
        <v>729</v>
      </c>
      <c r="I463" s="5">
        <v>10</v>
      </c>
      <c r="J463" s="5">
        <v>193</v>
      </c>
      <c r="K463" s="5">
        <v>61</v>
      </c>
      <c r="L463" s="5">
        <v>1175</v>
      </c>
    </row>
    <row r="464" spans="1:12">
      <c r="A464" s="5">
        <v>463</v>
      </c>
      <c r="B464" s="5">
        <v>9356</v>
      </c>
      <c r="C464" s="5">
        <v>14986</v>
      </c>
      <c r="D464" s="5">
        <v>448</v>
      </c>
      <c r="E464" s="5">
        <v>505</v>
      </c>
      <c r="F464" s="5">
        <v>13919</v>
      </c>
      <c r="G464" s="5">
        <v>8460</v>
      </c>
      <c r="H464" s="5">
        <v>392</v>
      </c>
      <c r="I464" s="5">
        <v>4</v>
      </c>
      <c r="J464" s="5">
        <v>114</v>
      </c>
      <c r="K464" s="5">
        <v>13</v>
      </c>
      <c r="L464" s="5">
        <v>381</v>
      </c>
    </row>
    <row r="465" spans="1:12">
      <c r="A465" s="5">
        <v>464</v>
      </c>
      <c r="B465" s="5">
        <v>7732</v>
      </c>
      <c r="C465" s="5">
        <v>13264</v>
      </c>
      <c r="D465" s="5">
        <v>1066</v>
      </c>
      <c r="E465" s="5">
        <v>1336</v>
      </c>
      <c r="F465" s="5">
        <v>8753</v>
      </c>
      <c r="G465" s="5">
        <v>4880</v>
      </c>
      <c r="H465" s="5">
        <v>570</v>
      </c>
      <c r="I465" s="5">
        <v>7</v>
      </c>
      <c r="J465" s="5">
        <v>160</v>
      </c>
      <c r="K465" s="5">
        <v>57</v>
      </c>
      <c r="L465" s="5">
        <v>1002</v>
      </c>
    </row>
    <row r="466" spans="1:12">
      <c r="A466" s="5">
        <v>465</v>
      </c>
      <c r="B466" s="5">
        <v>5240</v>
      </c>
      <c r="C466" s="5">
        <v>8893</v>
      </c>
      <c r="D466" s="5">
        <v>857</v>
      </c>
      <c r="E466" s="5">
        <v>1020</v>
      </c>
      <c r="F466" s="5">
        <v>7420</v>
      </c>
      <c r="G466" s="5">
        <v>4232</v>
      </c>
      <c r="H466" s="5">
        <v>466</v>
      </c>
      <c r="I466" s="5">
        <v>0</v>
      </c>
      <c r="J466" s="5">
        <v>46</v>
      </c>
      <c r="K466" s="5">
        <v>15</v>
      </c>
      <c r="L466" s="5">
        <v>837</v>
      </c>
    </row>
    <row r="467" spans="1:12">
      <c r="A467" s="5">
        <v>466</v>
      </c>
      <c r="B467" s="5">
        <v>7132</v>
      </c>
      <c r="C467" s="5">
        <v>12060</v>
      </c>
      <c r="D467" s="5">
        <v>1004</v>
      </c>
      <c r="E467" s="5">
        <v>1226</v>
      </c>
      <c r="F467" s="5">
        <v>8294</v>
      </c>
      <c r="G467" s="5">
        <v>4736</v>
      </c>
      <c r="H467" s="5">
        <v>576</v>
      </c>
      <c r="I467" s="5">
        <v>4</v>
      </c>
      <c r="J467" s="5">
        <v>136</v>
      </c>
      <c r="K467" s="5">
        <v>42</v>
      </c>
      <c r="L467" s="5">
        <v>944</v>
      </c>
    </row>
    <row r="468" spans="1:12">
      <c r="A468" s="5">
        <v>467</v>
      </c>
      <c r="B468" s="5">
        <v>21928</v>
      </c>
      <c r="C468" s="5">
        <v>39641</v>
      </c>
      <c r="D468" s="5">
        <v>1512</v>
      </c>
      <c r="E468" s="5">
        <v>1837</v>
      </c>
      <c r="F468" s="5">
        <v>6338</v>
      </c>
      <c r="G468" s="5">
        <v>3672</v>
      </c>
      <c r="H468" s="5">
        <v>497</v>
      </c>
      <c r="I468" s="5">
        <v>0</v>
      </c>
      <c r="J468" s="5">
        <v>73</v>
      </c>
      <c r="K468" s="5">
        <v>13</v>
      </c>
      <c r="L468" s="5">
        <v>1479</v>
      </c>
    </row>
    <row r="469" spans="1:12">
      <c r="A469" s="5">
        <v>468</v>
      </c>
      <c r="B469" s="5">
        <v>5754</v>
      </c>
      <c r="C469" s="5">
        <v>9238</v>
      </c>
      <c r="D469" s="5">
        <v>1179</v>
      </c>
      <c r="E469" s="5">
        <v>1452</v>
      </c>
      <c r="F469" s="5">
        <v>6101</v>
      </c>
      <c r="G469" s="5">
        <v>3546</v>
      </c>
      <c r="H469" s="5">
        <v>420</v>
      </c>
      <c r="I469" s="5">
        <v>0</v>
      </c>
      <c r="J469" s="5">
        <v>65</v>
      </c>
      <c r="K469" s="5">
        <v>19</v>
      </c>
      <c r="L469" s="5">
        <v>1143</v>
      </c>
    </row>
    <row r="470" spans="1:12">
      <c r="A470" s="5">
        <v>469</v>
      </c>
      <c r="B470" s="5">
        <v>37088</v>
      </c>
      <c r="C470" s="5">
        <v>10966</v>
      </c>
      <c r="D470" s="5">
        <v>2728</v>
      </c>
      <c r="E470" s="5">
        <v>3183</v>
      </c>
      <c r="F470" s="5">
        <v>66311</v>
      </c>
      <c r="G470" s="5">
        <v>34352</v>
      </c>
      <c r="H470" s="5">
        <v>2021</v>
      </c>
      <c r="I470" s="5">
        <v>7</v>
      </c>
      <c r="J470" s="5">
        <v>579</v>
      </c>
      <c r="K470" s="5">
        <v>47</v>
      </c>
      <c r="L470" s="5">
        <v>2288</v>
      </c>
    </row>
    <row r="471" spans="1:12">
      <c r="A471" s="5">
        <v>470</v>
      </c>
      <c r="B471" s="5">
        <v>39600</v>
      </c>
      <c r="C471" s="5">
        <v>7927</v>
      </c>
      <c r="D471" s="5">
        <v>572</v>
      </c>
      <c r="E471" s="5">
        <v>581</v>
      </c>
      <c r="F471" s="5">
        <v>12522</v>
      </c>
      <c r="G471" s="5">
        <v>8176</v>
      </c>
      <c r="H471" s="5">
        <v>167</v>
      </c>
      <c r="I471" s="5">
        <v>1</v>
      </c>
      <c r="J471" s="5">
        <v>101</v>
      </c>
      <c r="K471" s="5">
        <v>5</v>
      </c>
      <c r="L471" s="5">
        <v>496</v>
      </c>
    </row>
    <row r="472" spans="1:12">
      <c r="A472" s="5">
        <v>471</v>
      </c>
      <c r="B472" s="5">
        <v>5536</v>
      </c>
      <c r="C472" s="5">
        <v>8745</v>
      </c>
      <c r="D472" s="5">
        <v>1141</v>
      </c>
      <c r="E472" s="5">
        <v>1461</v>
      </c>
      <c r="F472" s="5">
        <v>5225</v>
      </c>
      <c r="G472" s="5">
        <v>3098</v>
      </c>
      <c r="H472" s="5">
        <v>483</v>
      </c>
      <c r="I472" s="5">
        <v>1</v>
      </c>
      <c r="J472" s="5">
        <v>74</v>
      </c>
      <c r="K472" s="5">
        <v>31</v>
      </c>
      <c r="L472" s="5">
        <v>1099</v>
      </c>
    </row>
    <row r="473" spans="1:12">
      <c r="A473" s="5">
        <v>472</v>
      </c>
      <c r="B473" s="5">
        <v>6056</v>
      </c>
      <c r="C473" s="5">
        <v>10325</v>
      </c>
      <c r="D473" s="5">
        <v>1117</v>
      </c>
      <c r="E473" s="5">
        <v>1427</v>
      </c>
      <c r="F473" s="5">
        <v>6823</v>
      </c>
      <c r="G473" s="5">
        <v>3788</v>
      </c>
      <c r="H473" s="5">
        <v>487</v>
      </c>
      <c r="I473" s="5">
        <v>7</v>
      </c>
      <c r="J473" s="5">
        <v>84</v>
      </c>
      <c r="K473" s="5">
        <v>36</v>
      </c>
      <c r="L473" s="5">
        <v>1078</v>
      </c>
    </row>
    <row r="474" spans="1:12">
      <c r="A474" s="5">
        <v>473</v>
      </c>
      <c r="B474" s="5">
        <v>11484</v>
      </c>
      <c r="C474" s="5">
        <v>20696</v>
      </c>
      <c r="D474" s="5">
        <v>1762</v>
      </c>
      <c r="E474" s="5">
        <v>2741</v>
      </c>
      <c r="F474" s="5">
        <v>8774</v>
      </c>
      <c r="G474" s="5">
        <v>5124</v>
      </c>
      <c r="H474" s="5">
        <v>722</v>
      </c>
      <c r="I474" s="5">
        <v>56</v>
      </c>
      <c r="J474" s="5">
        <v>360</v>
      </c>
      <c r="K474" s="5">
        <v>99</v>
      </c>
      <c r="L474" s="5">
        <v>1635</v>
      </c>
    </row>
    <row r="475" spans="1:12">
      <c r="A475" s="5">
        <v>474</v>
      </c>
      <c r="B475" s="5">
        <v>4938</v>
      </c>
      <c r="C475" s="5">
        <v>7910</v>
      </c>
      <c r="D475" s="5">
        <v>66</v>
      </c>
      <c r="E475" s="5">
        <v>70</v>
      </c>
      <c r="F475" s="5">
        <v>6625</v>
      </c>
      <c r="G475" s="5">
        <v>3804</v>
      </c>
      <c r="H475" s="5">
        <v>59</v>
      </c>
      <c r="I475" s="5">
        <v>0</v>
      </c>
      <c r="J475" s="5">
        <v>5</v>
      </c>
      <c r="K475" s="5">
        <v>2</v>
      </c>
      <c r="L475" s="5">
        <v>63</v>
      </c>
    </row>
    <row r="476" spans="1:12">
      <c r="A476" s="5">
        <v>475</v>
      </c>
      <c r="B476" s="5">
        <v>66784</v>
      </c>
      <c r="C476" s="5">
        <v>9456</v>
      </c>
      <c r="D476" s="5">
        <v>2969</v>
      </c>
      <c r="E476" s="5">
        <v>3645</v>
      </c>
      <c r="F476" s="5">
        <v>17809</v>
      </c>
      <c r="G476" s="5">
        <v>11328</v>
      </c>
      <c r="H476" s="5">
        <v>801</v>
      </c>
      <c r="I476" s="5">
        <v>3</v>
      </c>
      <c r="J476" s="5">
        <v>187</v>
      </c>
      <c r="K476" s="5">
        <v>36</v>
      </c>
      <c r="L476" s="5">
        <v>2833</v>
      </c>
    </row>
    <row r="477" spans="1:12">
      <c r="A477" s="5">
        <v>476</v>
      </c>
      <c r="B477" s="5">
        <v>5526</v>
      </c>
      <c r="C477" s="5">
        <v>8779</v>
      </c>
      <c r="D477" s="5">
        <v>1096</v>
      </c>
      <c r="E477" s="5">
        <v>1399</v>
      </c>
      <c r="F477" s="5">
        <v>5732</v>
      </c>
      <c r="G477" s="5">
        <v>3412</v>
      </c>
      <c r="H477" s="5">
        <v>453</v>
      </c>
      <c r="I477" s="5">
        <v>2</v>
      </c>
      <c r="J477" s="5">
        <v>69</v>
      </c>
      <c r="K477" s="5">
        <v>26</v>
      </c>
      <c r="L477" s="5">
        <v>1058</v>
      </c>
    </row>
    <row r="478" spans="1:12">
      <c r="A478" s="5">
        <v>477</v>
      </c>
      <c r="B478" s="5">
        <v>5040</v>
      </c>
      <c r="C478" s="5">
        <v>8367</v>
      </c>
      <c r="D478" s="5">
        <v>1062</v>
      </c>
      <c r="E478" s="5">
        <v>1348</v>
      </c>
      <c r="F478" s="5">
        <v>5485</v>
      </c>
      <c r="G478" s="5">
        <v>3068</v>
      </c>
      <c r="H478" s="5">
        <v>437</v>
      </c>
      <c r="I478" s="5">
        <v>2</v>
      </c>
      <c r="J478" s="5">
        <v>82</v>
      </c>
      <c r="K478" s="5">
        <v>24</v>
      </c>
      <c r="L478" s="5">
        <v>1023</v>
      </c>
    </row>
    <row r="479" spans="1:12">
      <c r="A479" s="5">
        <v>478</v>
      </c>
      <c r="B479" s="5">
        <v>5168</v>
      </c>
      <c r="C479" s="5">
        <v>8371</v>
      </c>
      <c r="D479" s="5">
        <v>66</v>
      </c>
      <c r="E479" s="5">
        <v>71</v>
      </c>
      <c r="F479" s="5">
        <v>7041</v>
      </c>
      <c r="G479" s="5">
        <v>3996</v>
      </c>
      <c r="H479" s="5">
        <v>58</v>
      </c>
      <c r="I479" s="5">
        <v>0</v>
      </c>
      <c r="J479" s="5">
        <v>12</v>
      </c>
      <c r="K479" s="5">
        <v>2</v>
      </c>
      <c r="L479" s="5">
        <v>59</v>
      </c>
    </row>
    <row r="480" spans="1:12">
      <c r="A480" s="5">
        <v>479</v>
      </c>
      <c r="B480" s="5">
        <v>5034</v>
      </c>
      <c r="C480" s="5">
        <v>8030</v>
      </c>
      <c r="D480" s="5">
        <v>1020</v>
      </c>
      <c r="E480" s="5">
        <v>1243</v>
      </c>
      <c r="F480" s="5">
        <v>5340</v>
      </c>
      <c r="G480" s="5">
        <v>3094</v>
      </c>
      <c r="H480" s="5">
        <v>440</v>
      </c>
      <c r="I480" s="5">
        <v>2</v>
      </c>
      <c r="J480" s="5">
        <v>56</v>
      </c>
      <c r="K480" s="5">
        <v>25</v>
      </c>
      <c r="L480" s="5">
        <v>993</v>
      </c>
    </row>
    <row r="481" spans="1:12">
      <c r="A481" s="5">
        <v>480</v>
      </c>
      <c r="B481" s="5">
        <v>4908</v>
      </c>
      <c r="C481" s="5">
        <v>7491</v>
      </c>
      <c r="D481" s="5">
        <v>957</v>
      </c>
      <c r="E481" s="5">
        <v>1153</v>
      </c>
      <c r="F481" s="5">
        <v>4642</v>
      </c>
      <c r="G481" s="5">
        <v>2842</v>
      </c>
      <c r="H481" s="5">
        <v>393</v>
      </c>
      <c r="I481" s="5">
        <v>1</v>
      </c>
      <c r="J481" s="5">
        <v>44</v>
      </c>
      <c r="K481" s="5">
        <v>21</v>
      </c>
      <c r="L481" s="5">
        <v>937</v>
      </c>
    </row>
    <row r="482" spans="1:12">
      <c r="A482" s="5">
        <v>481</v>
      </c>
      <c r="B482" s="5">
        <v>9700</v>
      </c>
      <c r="C482" s="5">
        <v>17442</v>
      </c>
      <c r="D482" s="5">
        <v>1407</v>
      </c>
      <c r="E482" s="5">
        <v>2007</v>
      </c>
      <c r="F482" s="5">
        <v>8872</v>
      </c>
      <c r="G482" s="5">
        <v>4876</v>
      </c>
      <c r="H482" s="5">
        <v>660</v>
      </c>
      <c r="I482" s="5">
        <v>21</v>
      </c>
      <c r="J482" s="5">
        <v>277</v>
      </c>
      <c r="K482" s="5">
        <v>80</v>
      </c>
      <c r="L482" s="5">
        <v>1271</v>
      </c>
    </row>
    <row r="483" spans="1:12">
      <c r="A483" s="5">
        <v>482</v>
      </c>
      <c r="B483" s="5">
        <v>4800</v>
      </c>
      <c r="C483" s="5">
        <v>7754</v>
      </c>
      <c r="D483" s="5">
        <v>975</v>
      </c>
      <c r="E483" s="5">
        <v>1278</v>
      </c>
      <c r="F483" s="5">
        <v>4932</v>
      </c>
      <c r="G483" s="5">
        <v>2820</v>
      </c>
      <c r="H483" s="5">
        <v>432</v>
      </c>
      <c r="I483" s="5">
        <v>1</v>
      </c>
      <c r="J483" s="5">
        <v>74</v>
      </c>
      <c r="K483" s="5">
        <v>28</v>
      </c>
      <c r="L483" s="5">
        <v>938</v>
      </c>
    </row>
    <row r="484" spans="1:12">
      <c r="A484" s="5">
        <v>483</v>
      </c>
      <c r="B484" s="5">
        <v>5280</v>
      </c>
      <c r="C484" s="5">
        <v>8703</v>
      </c>
      <c r="D484" s="5">
        <v>951</v>
      </c>
      <c r="E484" s="5">
        <v>1237</v>
      </c>
      <c r="F484" s="5">
        <v>5757</v>
      </c>
      <c r="G484" s="5">
        <v>3300</v>
      </c>
      <c r="H484" s="5">
        <v>431</v>
      </c>
      <c r="I484" s="5">
        <v>1</v>
      </c>
      <c r="J484" s="5">
        <v>79</v>
      </c>
      <c r="K484" s="5">
        <v>30</v>
      </c>
      <c r="L484" s="5">
        <v>911</v>
      </c>
    </row>
    <row r="485" spans="1:12">
      <c r="A485" s="5">
        <v>484</v>
      </c>
      <c r="B485" s="5">
        <v>6184</v>
      </c>
      <c r="C485" s="5">
        <v>10228</v>
      </c>
      <c r="D485" s="5">
        <v>956</v>
      </c>
      <c r="E485" s="5">
        <v>1140</v>
      </c>
      <c r="F485" s="5">
        <v>6085</v>
      </c>
      <c r="G485" s="5">
        <v>3502</v>
      </c>
      <c r="H485" s="5">
        <v>437</v>
      </c>
      <c r="I485" s="5">
        <v>1</v>
      </c>
      <c r="J485" s="5">
        <v>105</v>
      </c>
      <c r="K485" s="5">
        <v>46</v>
      </c>
      <c r="L485" s="5">
        <v>901</v>
      </c>
    </row>
    <row r="486" spans="1:12">
      <c r="A486" s="5">
        <v>485</v>
      </c>
      <c r="B486" s="5">
        <v>45920</v>
      </c>
      <c r="C486" s="5">
        <v>5808</v>
      </c>
      <c r="D486" s="5">
        <v>753</v>
      </c>
      <c r="E486" s="5">
        <v>763</v>
      </c>
      <c r="F486" s="5">
        <v>15766</v>
      </c>
      <c r="G486" s="5">
        <v>10720</v>
      </c>
      <c r="H486" s="5">
        <v>220</v>
      </c>
      <c r="I486" s="5">
        <v>0</v>
      </c>
      <c r="J486" s="5">
        <v>128</v>
      </c>
      <c r="K486" s="5">
        <v>9</v>
      </c>
      <c r="L486" s="5">
        <v>655</v>
      </c>
    </row>
    <row r="487" spans="1:12">
      <c r="A487" s="5">
        <v>486</v>
      </c>
      <c r="B487" s="5">
        <v>8412</v>
      </c>
      <c r="C487" s="5">
        <v>13960</v>
      </c>
      <c r="D487" s="5">
        <v>1179</v>
      </c>
      <c r="E487" s="5">
        <v>1632</v>
      </c>
      <c r="F487" s="5">
        <v>8632</v>
      </c>
      <c r="G487" s="5">
        <v>5348</v>
      </c>
      <c r="H487" s="5">
        <v>699</v>
      </c>
      <c r="I487" s="5">
        <v>17</v>
      </c>
      <c r="J487" s="5">
        <v>185</v>
      </c>
      <c r="K487" s="5">
        <v>55</v>
      </c>
      <c r="L487" s="5">
        <v>1111</v>
      </c>
    </row>
    <row r="488" spans="1:12">
      <c r="A488" s="5">
        <v>487</v>
      </c>
      <c r="B488" s="5">
        <v>5400</v>
      </c>
      <c r="C488" s="5">
        <v>9218</v>
      </c>
      <c r="D488" s="5">
        <v>810</v>
      </c>
      <c r="E488" s="5">
        <v>1003</v>
      </c>
      <c r="F488" s="5">
        <v>5654</v>
      </c>
      <c r="G488" s="5">
        <v>3230</v>
      </c>
      <c r="H488" s="5">
        <v>422</v>
      </c>
      <c r="I488" s="5">
        <v>10</v>
      </c>
      <c r="J488" s="5">
        <v>125</v>
      </c>
      <c r="K488" s="5">
        <v>41</v>
      </c>
      <c r="L488" s="5">
        <v>756</v>
      </c>
    </row>
    <row r="489" spans="1:12">
      <c r="A489" s="5">
        <v>488</v>
      </c>
      <c r="B489" s="5">
        <v>4684</v>
      </c>
      <c r="C489" s="5">
        <v>7536</v>
      </c>
      <c r="D489" s="5">
        <v>733</v>
      </c>
      <c r="E489" s="5">
        <v>985</v>
      </c>
      <c r="F489" s="5">
        <v>4750</v>
      </c>
      <c r="G489" s="5">
        <v>2876</v>
      </c>
      <c r="H489" s="5">
        <v>392</v>
      </c>
      <c r="I489" s="5">
        <v>5</v>
      </c>
      <c r="J489" s="5">
        <v>53</v>
      </c>
      <c r="K489" s="5">
        <v>26</v>
      </c>
      <c r="L489" s="5">
        <v>708</v>
      </c>
    </row>
    <row r="490" spans="1:12">
      <c r="A490" s="5">
        <v>489</v>
      </c>
      <c r="B490" s="5">
        <v>3480</v>
      </c>
      <c r="C490" s="5">
        <v>6229</v>
      </c>
      <c r="D490" s="5">
        <v>537</v>
      </c>
      <c r="E490" s="5">
        <v>687</v>
      </c>
      <c r="F490" s="5">
        <v>3961</v>
      </c>
      <c r="G490" s="5">
        <v>2104</v>
      </c>
      <c r="H490" s="5">
        <v>301</v>
      </c>
      <c r="I490" s="5">
        <v>0</v>
      </c>
      <c r="J490" s="5">
        <v>53</v>
      </c>
      <c r="K490" s="5">
        <v>22</v>
      </c>
      <c r="L490" s="5">
        <v>508</v>
      </c>
    </row>
    <row r="491" spans="1:12">
      <c r="A491" s="5">
        <v>490</v>
      </c>
      <c r="B491" s="5">
        <v>3778</v>
      </c>
      <c r="C491" s="5">
        <v>7216</v>
      </c>
      <c r="D491" s="5">
        <v>625</v>
      </c>
      <c r="E491" s="5">
        <v>795</v>
      </c>
      <c r="F491" s="5">
        <v>4742</v>
      </c>
      <c r="G491" s="5">
        <v>2388</v>
      </c>
      <c r="H491" s="5">
        <v>363</v>
      </c>
      <c r="I491" s="5">
        <v>4</v>
      </c>
      <c r="J491" s="5">
        <v>93</v>
      </c>
      <c r="K491" s="5">
        <v>18</v>
      </c>
      <c r="L491" s="5">
        <v>572</v>
      </c>
    </row>
    <row r="492" spans="1:12">
      <c r="A492" s="5">
        <v>491</v>
      </c>
      <c r="B492" s="5">
        <v>4156</v>
      </c>
      <c r="C492" s="5">
        <v>7564</v>
      </c>
      <c r="D492" s="5">
        <v>626</v>
      </c>
      <c r="E492" s="5">
        <v>832</v>
      </c>
      <c r="F492" s="5">
        <v>4534</v>
      </c>
      <c r="G492" s="5">
        <v>2452</v>
      </c>
      <c r="H492" s="5">
        <v>370</v>
      </c>
      <c r="I492" s="5">
        <v>7</v>
      </c>
      <c r="J492" s="5">
        <v>91</v>
      </c>
      <c r="K492" s="5">
        <v>38</v>
      </c>
      <c r="L492" s="5">
        <v>574</v>
      </c>
    </row>
    <row r="493" spans="1:12">
      <c r="A493" s="5">
        <v>492</v>
      </c>
      <c r="B493" s="5">
        <v>4188</v>
      </c>
      <c r="C493" s="5">
        <v>7292</v>
      </c>
      <c r="D493" s="5">
        <v>564</v>
      </c>
      <c r="E493" s="5">
        <v>743</v>
      </c>
      <c r="F493" s="5">
        <v>3861</v>
      </c>
      <c r="G493" s="5">
        <v>2200</v>
      </c>
      <c r="H493" s="5">
        <v>316</v>
      </c>
      <c r="I493" s="5">
        <v>0</v>
      </c>
      <c r="J493" s="5">
        <v>91</v>
      </c>
      <c r="K493" s="5">
        <v>28</v>
      </c>
      <c r="L493" s="5">
        <v>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dataset_Facebook</vt:lpstr>
      <vt:lpstr>Vaiable</vt:lpstr>
      <vt:lpstr>Main</vt:lpstr>
      <vt:lpstr>My</vt:lpstr>
      <vt:lpstr>Output</vt:lpstr>
      <vt:lpstr>CD|A F</vt:lpstr>
      <vt:lpstr>DG|A F</vt:lpstr>
      <vt:lpstr>A|C D G</vt:lpstr>
      <vt:lpstr>F|C D G</vt:lpstr>
      <vt:lpstr>D|C G</vt:lpstr>
      <vt:lpstr>C G</vt:lpstr>
      <vt:lpstr>Comparison</vt:lpstr>
      <vt:lpstr>Goldfeld-Quandt</vt:lpstr>
      <vt:lpstr>Standardized</vt:lpstr>
      <vt:lpstr>Modify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zim su</dc:creator>
  <cp:lastModifiedBy>zim su</cp:lastModifiedBy>
  <dcterms:created xsi:type="dcterms:W3CDTF">2019-11-27T13:38:19Z</dcterms:created>
  <dcterms:modified xsi:type="dcterms:W3CDTF">2019-12-19T17:19:35Z</dcterms:modified>
</cp:coreProperties>
</file>