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4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5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6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8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9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1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11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hon\Desktop\"/>
    </mc:Choice>
  </mc:AlternateContent>
  <bookViews>
    <workbookView xWindow="0" yWindow="0" windowWidth="23040" windowHeight="9288" tabRatio="687" activeTab="2"/>
  </bookViews>
  <sheets>
    <sheet name="总表" sheetId="1" r:id="rId1"/>
    <sheet name="各城市产业占比图" sheetId="16" r:id="rId2"/>
    <sheet name="大麦与经济数据汇总" sheetId="14" r:id="rId3"/>
    <sheet name="Sheet1" sheetId="17" r:id="rId4"/>
    <sheet name="大麦" sheetId="13" r:id="rId5"/>
    <sheet name="各城市各类型占比" sheetId="12" r:id="rId6"/>
    <sheet name="进出口与文艺活动类型总量关系" sheetId="11" r:id="rId7"/>
    <sheet name="进出口与文艺活动占比关系" sheetId="15" r:id="rId8"/>
    <sheet name="收入、价格指数与演唱会、音乐会最高价和" sheetId="10" r:id="rId9"/>
    <sheet name="文艺活动总数和最高价和与人类发展、教育指数" sheetId="9" r:id="rId10"/>
    <sheet name="生产总值与文艺活动综合对数比较图" sheetId="7" r:id="rId11"/>
    <sheet name="第三产业和文艺活动总数" sheetId="6" r:id="rId12"/>
    <sheet name="人类发展指数" sheetId="3" r:id="rId13"/>
    <sheet name="地区生产总值 柱状图" sheetId="2" r:id="rId14"/>
  </sheets>
  <externalReferences>
    <externalReference r:id="rId1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4" l="1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2" i="14"/>
  <c r="D3" i="14"/>
  <c r="D4" i="14"/>
  <c r="D5" i="1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2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2" i="14"/>
  <c r="L2" i="12"/>
  <c r="L9" i="12"/>
  <c r="L10" i="12"/>
  <c r="L12" i="12"/>
  <c r="L19" i="12"/>
  <c r="L16" i="12"/>
  <c r="L8" i="12"/>
  <c r="L13" i="12"/>
  <c r="L15" i="12"/>
  <c r="L18" i="12"/>
  <c r="L23" i="12"/>
  <c r="L17" i="12"/>
  <c r="L20" i="12"/>
  <c r="L29" i="12"/>
  <c r="L25" i="12"/>
  <c r="L24" i="12"/>
  <c r="L21" i="12"/>
  <c r="L28" i="12"/>
  <c r="L4" i="12"/>
  <c r="L11" i="12"/>
  <c r="L14" i="12"/>
  <c r="L22" i="12"/>
  <c r="L26" i="12"/>
  <c r="L30" i="12"/>
  <c r="L27" i="12"/>
  <c r="L31" i="12"/>
  <c r="L5" i="12"/>
  <c r="L6" i="12"/>
  <c r="L7" i="12"/>
  <c r="L3" i="12"/>
  <c r="D2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3" i="9"/>
  <c r="L3" i="15" l="1"/>
  <c r="M3" i="15"/>
  <c r="N3" i="15"/>
  <c r="O3" i="15"/>
  <c r="P3" i="15"/>
  <c r="Q3" i="15"/>
  <c r="R3" i="15"/>
  <c r="S3" i="15"/>
  <c r="T3" i="15"/>
  <c r="L4" i="15"/>
  <c r="M4" i="15"/>
  <c r="N4" i="15"/>
  <c r="O4" i="15"/>
  <c r="P4" i="15"/>
  <c r="Q4" i="15"/>
  <c r="R4" i="15"/>
  <c r="S4" i="15"/>
  <c r="T4" i="15"/>
  <c r="L5" i="15"/>
  <c r="M5" i="15"/>
  <c r="N5" i="15"/>
  <c r="O5" i="15"/>
  <c r="P5" i="15"/>
  <c r="Q5" i="15"/>
  <c r="R5" i="15"/>
  <c r="S5" i="15"/>
  <c r="T5" i="15"/>
  <c r="L6" i="15"/>
  <c r="M6" i="15"/>
  <c r="N6" i="15"/>
  <c r="O6" i="15"/>
  <c r="P6" i="15"/>
  <c r="Q6" i="15"/>
  <c r="R6" i="15"/>
  <c r="S6" i="15"/>
  <c r="T6" i="15"/>
  <c r="L7" i="15"/>
  <c r="M7" i="15"/>
  <c r="N7" i="15"/>
  <c r="O7" i="15"/>
  <c r="P7" i="15"/>
  <c r="Q7" i="15"/>
  <c r="R7" i="15"/>
  <c r="S7" i="15"/>
  <c r="T7" i="15"/>
  <c r="L8" i="15"/>
  <c r="M8" i="15"/>
  <c r="N8" i="15"/>
  <c r="O8" i="15"/>
  <c r="P8" i="15"/>
  <c r="Q8" i="15"/>
  <c r="R8" i="15"/>
  <c r="S8" i="15"/>
  <c r="T8" i="15"/>
  <c r="L9" i="15"/>
  <c r="M9" i="15"/>
  <c r="N9" i="15"/>
  <c r="O9" i="15"/>
  <c r="P9" i="15"/>
  <c r="Q9" i="15"/>
  <c r="R9" i="15"/>
  <c r="S9" i="15"/>
  <c r="T9" i="15"/>
  <c r="L10" i="15"/>
  <c r="M10" i="15"/>
  <c r="N10" i="15"/>
  <c r="O10" i="15"/>
  <c r="P10" i="15"/>
  <c r="Q10" i="15"/>
  <c r="R10" i="15"/>
  <c r="S10" i="15"/>
  <c r="T10" i="15"/>
  <c r="L11" i="15"/>
  <c r="M11" i="15"/>
  <c r="N11" i="15"/>
  <c r="O11" i="15"/>
  <c r="P11" i="15"/>
  <c r="Q11" i="15"/>
  <c r="R11" i="15"/>
  <c r="S11" i="15"/>
  <c r="T11" i="15"/>
  <c r="L12" i="15"/>
  <c r="M12" i="15"/>
  <c r="N12" i="15"/>
  <c r="O12" i="15"/>
  <c r="P12" i="15"/>
  <c r="Q12" i="15"/>
  <c r="R12" i="15"/>
  <c r="S12" i="15"/>
  <c r="T12" i="15"/>
  <c r="L13" i="15"/>
  <c r="M13" i="15"/>
  <c r="N13" i="15"/>
  <c r="O13" i="15"/>
  <c r="P13" i="15"/>
  <c r="Q13" i="15"/>
  <c r="R13" i="15"/>
  <c r="S13" i="15"/>
  <c r="T13" i="15"/>
  <c r="L14" i="15"/>
  <c r="M14" i="15"/>
  <c r="N14" i="15"/>
  <c r="O14" i="15"/>
  <c r="P14" i="15"/>
  <c r="Q14" i="15"/>
  <c r="R14" i="15"/>
  <c r="S14" i="15"/>
  <c r="T14" i="15"/>
  <c r="L15" i="15"/>
  <c r="M15" i="15"/>
  <c r="N15" i="15"/>
  <c r="O15" i="15"/>
  <c r="P15" i="15"/>
  <c r="Q15" i="15"/>
  <c r="R15" i="15"/>
  <c r="S15" i="15"/>
  <c r="T15" i="15"/>
  <c r="L16" i="15"/>
  <c r="M16" i="15"/>
  <c r="N16" i="15"/>
  <c r="O16" i="15"/>
  <c r="P16" i="15"/>
  <c r="Q16" i="15"/>
  <c r="R16" i="15"/>
  <c r="S16" i="15"/>
  <c r="T16" i="15"/>
  <c r="L17" i="15"/>
  <c r="M17" i="15"/>
  <c r="N17" i="15"/>
  <c r="O17" i="15"/>
  <c r="P17" i="15"/>
  <c r="Q17" i="15"/>
  <c r="R17" i="15"/>
  <c r="S17" i="15"/>
  <c r="T17" i="15"/>
  <c r="L18" i="15"/>
  <c r="M18" i="15"/>
  <c r="N18" i="15"/>
  <c r="O18" i="15"/>
  <c r="P18" i="15"/>
  <c r="Q18" i="15"/>
  <c r="R18" i="15"/>
  <c r="S18" i="15"/>
  <c r="T18" i="15"/>
  <c r="L19" i="15"/>
  <c r="M19" i="15"/>
  <c r="N19" i="15"/>
  <c r="O19" i="15"/>
  <c r="P19" i="15"/>
  <c r="Q19" i="15"/>
  <c r="R19" i="15"/>
  <c r="S19" i="15"/>
  <c r="T19" i="15"/>
  <c r="L20" i="15"/>
  <c r="M20" i="15"/>
  <c r="N20" i="15"/>
  <c r="O20" i="15"/>
  <c r="P20" i="15"/>
  <c r="Q20" i="15"/>
  <c r="R20" i="15"/>
  <c r="S20" i="15"/>
  <c r="T20" i="15"/>
  <c r="L21" i="15"/>
  <c r="M21" i="15"/>
  <c r="N21" i="15"/>
  <c r="O21" i="15"/>
  <c r="P21" i="15"/>
  <c r="Q21" i="15"/>
  <c r="R21" i="15"/>
  <c r="S21" i="15"/>
  <c r="T21" i="15"/>
  <c r="M2" i="15"/>
  <c r="N2" i="15"/>
  <c r="O2" i="15"/>
  <c r="P2" i="15"/>
  <c r="Q2" i="15"/>
  <c r="R2" i="15"/>
  <c r="S2" i="15"/>
  <c r="T2" i="15"/>
  <c r="L2" i="15"/>
  <c r="F14" i="10" l="1"/>
  <c r="F23" i="10"/>
  <c r="F15" i="10"/>
  <c r="F20" i="10"/>
  <c r="F19" i="10"/>
  <c r="F4" i="10"/>
  <c r="F16" i="10"/>
  <c r="F17" i="10"/>
  <c r="F5" i="10"/>
  <c r="F11" i="10"/>
  <c r="F6" i="10"/>
  <c r="F13" i="10"/>
  <c r="F8" i="10"/>
  <c r="F10" i="10"/>
  <c r="F18" i="10"/>
  <c r="F21" i="10"/>
  <c r="F2" i="10"/>
  <c r="F7" i="10"/>
  <c r="F3" i="10"/>
  <c r="F9" i="10"/>
  <c r="F12" i="10"/>
  <c r="F22" i="10"/>
  <c r="C23" i="9"/>
  <c r="G23" i="9" s="1"/>
  <c r="C22" i="9"/>
  <c r="G22" i="9" s="1"/>
  <c r="C21" i="9"/>
  <c r="C20" i="9"/>
  <c r="C18" i="9"/>
  <c r="C19" i="9"/>
  <c r="C17" i="9"/>
  <c r="C16" i="9"/>
  <c r="G16" i="9" s="1"/>
  <c r="C15" i="9"/>
  <c r="G15" i="9" s="1"/>
  <c r="C14" i="9"/>
  <c r="G14" i="9" s="1"/>
  <c r="C13" i="9"/>
  <c r="C12" i="9"/>
  <c r="C11" i="9"/>
  <c r="C10" i="9"/>
  <c r="G10" i="9" s="1"/>
  <c r="C9" i="9"/>
  <c r="C8" i="9"/>
  <c r="C7" i="9"/>
  <c r="G7" i="9" s="1"/>
  <c r="C6" i="9"/>
  <c r="G6" i="9" s="1"/>
  <c r="C5" i="9"/>
  <c r="C4" i="9"/>
  <c r="C2" i="9"/>
  <c r="C3" i="9"/>
  <c r="G3" i="9" s="1"/>
  <c r="B23" i="9"/>
  <c r="F23" i="9" s="1"/>
  <c r="B22" i="9"/>
  <c r="F22" i="9" s="1"/>
  <c r="B21" i="9"/>
  <c r="B20" i="9"/>
  <c r="F20" i="9" s="1"/>
  <c r="B18" i="9"/>
  <c r="B19" i="9"/>
  <c r="B17" i="9"/>
  <c r="B16" i="9"/>
  <c r="B15" i="9"/>
  <c r="F15" i="9" s="1"/>
  <c r="B14" i="9"/>
  <c r="F14" i="9" s="1"/>
  <c r="B13" i="9"/>
  <c r="B12" i="9"/>
  <c r="F12" i="9" s="1"/>
  <c r="B11" i="9"/>
  <c r="B10" i="9"/>
  <c r="B9" i="9"/>
  <c r="B8" i="9"/>
  <c r="B7" i="9"/>
  <c r="F7" i="9" s="1"/>
  <c r="B6" i="9"/>
  <c r="B5" i="9"/>
  <c r="B4" i="9"/>
  <c r="F4" i="9" s="1"/>
  <c r="B2" i="9"/>
  <c r="B3" i="9"/>
  <c r="G2" i="9"/>
  <c r="G5" i="9"/>
  <c r="G19" i="9"/>
  <c r="G9" i="9"/>
  <c r="G13" i="9"/>
  <c r="G4" i="9"/>
  <c r="G12" i="9"/>
  <c r="G11" i="9"/>
  <c r="G20" i="9"/>
  <c r="G18" i="9"/>
  <c r="G8" i="9"/>
  <c r="G21" i="9"/>
  <c r="G17" i="9"/>
  <c r="F6" i="9"/>
  <c r="F3" i="9"/>
  <c r="F2" i="9"/>
  <c r="F5" i="9"/>
  <c r="F19" i="9"/>
  <c r="F9" i="9"/>
  <c r="F10" i="9"/>
  <c r="F13" i="9"/>
  <c r="F16" i="9"/>
  <c r="F11" i="9"/>
  <c r="F18" i="9"/>
  <c r="F8" i="9"/>
  <c r="F21" i="9"/>
  <c r="F17" i="9"/>
</calcChain>
</file>

<file path=xl/sharedStrings.xml><?xml version="1.0" encoding="utf-8"?>
<sst xmlns="http://schemas.openxmlformats.org/spreadsheetml/2006/main" count="597" uniqueCount="177">
  <si>
    <t>地区生产总值</t>
    <phoneticPr fontId="2" type="noConversion"/>
  </si>
  <si>
    <t>第一产业</t>
    <phoneticPr fontId="2" type="noConversion"/>
  </si>
  <si>
    <t>第二产业</t>
    <phoneticPr fontId="2" type="noConversion"/>
  </si>
  <si>
    <t>第三产业</t>
    <phoneticPr fontId="2" type="noConversion"/>
  </si>
  <si>
    <t>人均GDP</t>
    <phoneticPr fontId="2" type="noConversion"/>
  </si>
  <si>
    <t>农林牧渔</t>
    <phoneticPr fontId="2" type="noConversion"/>
  </si>
  <si>
    <t>工业</t>
    <phoneticPr fontId="2" type="noConversion"/>
  </si>
  <si>
    <t>建筑业</t>
    <phoneticPr fontId="2" type="noConversion"/>
  </si>
  <si>
    <t>批发和零售业</t>
    <phoneticPr fontId="2" type="noConversion"/>
  </si>
  <si>
    <t>交通运输、邮政</t>
    <phoneticPr fontId="2" type="noConversion"/>
  </si>
  <si>
    <t>住宿餐饮业</t>
    <phoneticPr fontId="2" type="noConversion"/>
  </si>
  <si>
    <t>IT业</t>
    <phoneticPr fontId="2" type="noConversion"/>
  </si>
  <si>
    <t>金融业</t>
    <phoneticPr fontId="2" type="noConversion"/>
  </si>
  <si>
    <t>房地产业</t>
    <phoneticPr fontId="2" type="noConversion"/>
  </si>
  <si>
    <t>租赁和商务服务业</t>
    <phoneticPr fontId="2" type="noConversion"/>
  </si>
  <si>
    <t>科学研究和技术服务业</t>
    <phoneticPr fontId="2" type="noConversion"/>
  </si>
  <si>
    <t>水利、环境和公共设施</t>
    <phoneticPr fontId="2" type="noConversion"/>
  </si>
  <si>
    <t>居民服务和其他</t>
    <phoneticPr fontId="2" type="noConversion"/>
  </si>
  <si>
    <t>教育</t>
    <phoneticPr fontId="2" type="noConversion"/>
  </si>
  <si>
    <t>卫生和社会工作</t>
    <phoneticPr fontId="2" type="noConversion"/>
  </si>
  <si>
    <t>文化、体育和娱乐</t>
    <phoneticPr fontId="2" type="noConversion"/>
  </si>
  <si>
    <t>社会保障和社会组织</t>
    <phoneticPr fontId="2" type="noConversion"/>
  </si>
  <si>
    <t>消费者信心指数</t>
    <phoneticPr fontId="2" type="noConversion"/>
  </si>
  <si>
    <t>居民消费价格总指数CPI</t>
    <phoneticPr fontId="2" type="noConversion"/>
  </si>
  <si>
    <t xml:space="preserve">人类发展指数HDI </t>
    <phoneticPr fontId="2" type="noConversion"/>
  </si>
  <si>
    <t>城镇居民人均可支配收入(元)</t>
  </si>
  <si>
    <t>北京</t>
    <phoneticPr fontId="2" type="noConversion"/>
  </si>
  <si>
    <t>上海</t>
    <phoneticPr fontId="2" type="noConversion"/>
  </si>
  <si>
    <t>武汉</t>
    <phoneticPr fontId="2" type="noConversion"/>
  </si>
  <si>
    <t>天津</t>
    <phoneticPr fontId="2" type="noConversion"/>
  </si>
  <si>
    <t>青岛</t>
    <phoneticPr fontId="2" type="noConversion"/>
  </si>
  <si>
    <t>宁波</t>
    <phoneticPr fontId="2" type="noConversion"/>
  </si>
  <si>
    <t>中山</t>
    <phoneticPr fontId="2" type="noConversion"/>
  </si>
  <si>
    <t>北海</t>
    <phoneticPr fontId="2" type="noConversion"/>
  </si>
  <si>
    <t>呼和浩特</t>
    <phoneticPr fontId="2" type="noConversion"/>
  </si>
  <si>
    <r>
      <t>厦</t>
    </r>
    <r>
      <rPr>
        <sz val="11"/>
        <color theme="1"/>
        <rFont val="等线"/>
        <family val="2"/>
        <charset val="134"/>
        <scheme val="minor"/>
      </rPr>
      <t>门</t>
    </r>
    <phoneticPr fontId="4" type="noConversion"/>
  </si>
  <si>
    <t>昆明</t>
    <phoneticPr fontId="2" type="noConversion"/>
  </si>
  <si>
    <t>温州</t>
    <phoneticPr fontId="2" type="noConversion"/>
  </si>
  <si>
    <t>西安</t>
    <phoneticPr fontId="2" type="noConversion"/>
  </si>
  <si>
    <t>济南</t>
    <phoneticPr fontId="2" type="noConversion"/>
  </si>
  <si>
    <t>郑州</t>
    <phoneticPr fontId="2" type="noConversion"/>
  </si>
  <si>
    <t>长沙</t>
    <phoneticPr fontId="2" type="noConversion"/>
  </si>
  <si>
    <t>南京</t>
    <phoneticPr fontId="2" type="noConversion"/>
  </si>
  <si>
    <t>成都</t>
    <phoneticPr fontId="2" type="noConversion"/>
  </si>
  <si>
    <t>苏州</t>
    <phoneticPr fontId="2" type="noConversion"/>
  </si>
  <si>
    <t>重庆</t>
    <phoneticPr fontId="2" type="noConversion"/>
  </si>
  <si>
    <t>深圳</t>
    <phoneticPr fontId="2" type="noConversion"/>
  </si>
  <si>
    <t>全国</t>
    <phoneticPr fontId="2" type="noConversion"/>
  </si>
  <si>
    <t>金华</t>
    <phoneticPr fontId="2" type="noConversion"/>
  </si>
  <si>
    <t>石家庄</t>
    <phoneticPr fontId="2" type="noConversion"/>
  </si>
  <si>
    <t>大连</t>
    <phoneticPr fontId="2" type="noConversion"/>
  </si>
  <si>
    <t>佛山</t>
    <phoneticPr fontId="2" type="noConversion"/>
  </si>
  <si>
    <t>杭州</t>
    <phoneticPr fontId="2" type="noConversion"/>
  </si>
  <si>
    <t>无锡</t>
    <phoneticPr fontId="2" type="noConversion"/>
  </si>
  <si>
    <t>南宁</t>
    <phoneticPr fontId="2" type="noConversion"/>
  </si>
  <si>
    <t>西宁</t>
    <phoneticPr fontId="2" type="noConversion"/>
  </si>
  <si>
    <t>珠海</t>
    <phoneticPr fontId="2" type="noConversion"/>
  </si>
  <si>
    <t>预期寿命指数LEI</t>
    <phoneticPr fontId="1" type="noConversion"/>
  </si>
  <si>
    <t>教育指数EI</t>
    <phoneticPr fontId="1" type="noConversion"/>
  </si>
  <si>
    <t>收入指数II</t>
    <phoneticPr fontId="1" type="noConversion"/>
  </si>
  <si>
    <t>其他服务业：30360</t>
    <phoneticPr fontId="2" type="noConversion"/>
  </si>
  <si>
    <t xml:space="preserve">2015年
300930.8 </t>
    <phoneticPr fontId="2" type="noConversion"/>
  </si>
  <si>
    <t xml:space="preserve">全国 2015年 245502.93 </t>
  </si>
  <si>
    <t xml:space="preserve">2015年 101.4  </t>
  </si>
  <si>
    <t>广州</t>
    <phoneticPr fontId="1" type="noConversion"/>
  </si>
  <si>
    <r>
      <t>厦</t>
    </r>
    <r>
      <rPr>
        <sz val="11"/>
        <color theme="1"/>
        <rFont val="等线"/>
        <family val="2"/>
        <charset val="134"/>
        <scheme val="minor"/>
      </rPr>
      <t>门</t>
    </r>
    <phoneticPr fontId="4" type="noConversion"/>
  </si>
  <si>
    <t>平均最高价</t>
  </si>
  <si>
    <t>城市</t>
  </si>
  <si>
    <t>北京</t>
  </si>
  <si>
    <t>上海</t>
  </si>
  <si>
    <t>深圳</t>
  </si>
  <si>
    <t>广州</t>
  </si>
  <si>
    <t>杭州</t>
  </si>
  <si>
    <t>成都</t>
  </si>
  <si>
    <t>武汉</t>
  </si>
  <si>
    <t>重庆</t>
  </si>
  <si>
    <t>长沙</t>
  </si>
  <si>
    <t>天津</t>
  </si>
  <si>
    <t>南京</t>
  </si>
  <si>
    <t>无锡</t>
  </si>
  <si>
    <t>苏州</t>
  </si>
  <si>
    <t>宁波</t>
  </si>
  <si>
    <t>南昌</t>
  </si>
  <si>
    <t>西安</t>
  </si>
  <si>
    <t>郑州</t>
  </si>
  <si>
    <t>太原</t>
  </si>
  <si>
    <t>桂林</t>
  </si>
  <si>
    <t>沈阳</t>
  </si>
  <si>
    <t>东莞</t>
  </si>
  <si>
    <t>福州</t>
  </si>
  <si>
    <t>大连</t>
  </si>
  <si>
    <t>中山</t>
  </si>
  <si>
    <t>昆明</t>
  </si>
  <si>
    <t>长春</t>
  </si>
  <si>
    <t>常州</t>
  </si>
  <si>
    <t>济南</t>
  </si>
  <si>
    <t>绍兴</t>
  </si>
  <si>
    <t>哈尔滨</t>
  </si>
  <si>
    <t>青岛</t>
  </si>
  <si>
    <t>佛山</t>
  </si>
  <si>
    <t>厦门</t>
  </si>
  <si>
    <t>合肥</t>
  </si>
  <si>
    <t>贵阳</t>
  </si>
  <si>
    <t>惠州</t>
  </si>
  <si>
    <t>香港</t>
  </si>
  <si>
    <t>温州</t>
  </si>
  <si>
    <t>南宁</t>
  </si>
  <si>
    <t>澳门</t>
  </si>
  <si>
    <t>石家庄</t>
  </si>
  <si>
    <t>珠海</t>
  </si>
  <si>
    <t>呼和浩特</t>
  </si>
  <si>
    <t>金华</t>
  </si>
  <si>
    <t>台州</t>
  </si>
  <si>
    <t>洛阳</t>
  </si>
  <si>
    <t>银川</t>
  </si>
  <si>
    <t>西宁</t>
  </si>
  <si>
    <t>江门</t>
  </si>
  <si>
    <t>海口</t>
  </si>
  <si>
    <t>乌鲁木齐</t>
  </si>
  <si>
    <t>泉州</t>
  </si>
  <si>
    <t>柳州</t>
  </si>
  <si>
    <t>徐州</t>
  </si>
  <si>
    <t>地区生产总值</t>
    <phoneticPr fontId="1" type="noConversion"/>
  </si>
  <si>
    <t>第三产业</t>
    <phoneticPr fontId="1" type="noConversion"/>
  </si>
  <si>
    <t>总计</t>
  </si>
  <si>
    <t>场馆数</t>
  </si>
  <si>
    <t>演唱会</t>
  </si>
  <si>
    <t>最低价和</t>
  </si>
  <si>
    <t>最高价和</t>
  </si>
  <si>
    <t>平均最低价</t>
  </si>
  <si>
    <t>音乐会</t>
  </si>
  <si>
    <t>话剧歌剧</t>
  </si>
  <si>
    <t>舞蹈芭蕾</t>
  </si>
  <si>
    <t>曲苑杂坛</t>
  </si>
  <si>
    <t>体育比赛</t>
  </si>
  <si>
    <t>度假休闲</t>
  </si>
  <si>
    <t>儿童亲子</t>
  </si>
  <si>
    <t>动漫</t>
  </si>
  <si>
    <t>社会消费品零售总额</t>
    <phoneticPr fontId="2" type="noConversion"/>
  </si>
  <si>
    <t>进出口总额</t>
  </si>
  <si>
    <t>进出口总额</t>
    <phoneticPr fontId="2" type="noConversion"/>
  </si>
  <si>
    <t xml:space="preserve">100x人类发展指数HDI </t>
    <phoneticPr fontId="2" type="noConversion"/>
  </si>
  <si>
    <t>100x教育指数EI</t>
    <phoneticPr fontId="1" type="noConversion"/>
  </si>
  <si>
    <t>100x收入指数</t>
    <phoneticPr fontId="1" type="noConversion"/>
  </si>
  <si>
    <t>演唱会最高价和</t>
    <phoneticPr fontId="1" type="noConversion"/>
  </si>
  <si>
    <t>音乐会最高价和</t>
    <phoneticPr fontId="1" type="noConversion"/>
  </si>
  <si>
    <t>演唱会占比</t>
  </si>
  <si>
    <t>演唱会占比</t>
    <phoneticPr fontId="1" type="noConversion"/>
  </si>
  <si>
    <t>音乐会占比</t>
  </si>
  <si>
    <t>音乐会占比</t>
    <phoneticPr fontId="1" type="noConversion"/>
  </si>
  <si>
    <t>话剧歌剧占比</t>
  </si>
  <si>
    <t>话剧歌剧占比</t>
    <phoneticPr fontId="1" type="noConversion"/>
  </si>
  <si>
    <t>舞蹈芭蕾占比</t>
  </si>
  <si>
    <t>舞蹈芭蕾占比</t>
    <phoneticPr fontId="1" type="noConversion"/>
  </si>
  <si>
    <t>体育比赛占比</t>
  </si>
  <si>
    <t>体育比赛占比</t>
    <phoneticPr fontId="1" type="noConversion"/>
  </si>
  <si>
    <t>曲苑杂坛占比</t>
  </si>
  <si>
    <t>曲苑杂坛占比</t>
    <phoneticPr fontId="1" type="noConversion"/>
  </si>
  <si>
    <t>度假休闲占比</t>
  </si>
  <si>
    <t>度假休闲占比</t>
    <phoneticPr fontId="1" type="noConversion"/>
  </si>
  <si>
    <t>儿童亲子占比</t>
  </si>
  <si>
    <t>儿童亲子占比</t>
    <phoneticPr fontId="1" type="noConversion"/>
  </si>
  <si>
    <t>动漫占比</t>
  </si>
  <si>
    <t>动漫占比</t>
    <phoneticPr fontId="1" type="noConversion"/>
  </si>
  <si>
    <t>地区生产总值</t>
  </si>
  <si>
    <t>第三产业</t>
  </si>
  <si>
    <t>社会消费品零售总额</t>
  </si>
  <si>
    <t>居民消费价格总指数CPI</t>
  </si>
  <si>
    <t xml:space="preserve">人类发展指数HDI </t>
  </si>
  <si>
    <t>预期寿命指数LEI</t>
  </si>
  <si>
    <t>教育指数EI</t>
  </si>
  <si>
    <t>收入指数II</t>
  </si>
  <si>
    <t>音乐会演唱会最高价和</t>
    <phoneticPr fontId="1" type="noConversion"/>
  </si>
  <si>
    <t>演唱会音乐会最高价和</t>
    <phoneticPr fontId="1" type="noConversion"/>
  </si>
  <si>
    <t>演唱会音乐会平均最高价</t>
  </si>
  <si>
    <t>演唱会音乐会平均最高价</t>
    <phoneticPr fontId="1" type="noConversion"/>
  </si>
  <si>
    <t>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</si>
</sst>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name val="宋体"/>
      <charset val="134"/>
    </font>
    <font>
      <sz val="8"/>
      <name val="等线"/>
      <family val="2"/>
      <charset val="129"/>
      <scheme val="minor"/>
    </font>
    <font>
      <sz val="11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3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5" fillId="7" borderId="0" xfId="7" applyAlignment="1"/>
    <xf numFmtId="2" fontId="5" fillId="6" borderId="0" xfId="6" applyNumberFormat="1" applyAlignment="1"/>
    <xf numFmtId="0" fontId="5" fillId="3" borderId="0" xfId="3" applyAlignment="1"/>
    <xf numFmtId="0" fontId="0" fillId="7" borderId="0" xfId="7" applyFont="1" applyAlignment="1"/>
    <xf numFmtId="0" fontId="5" fillId="5" borderId="0" xfId="5" applyAlignment="1"/>
    <xf numFmtId="0" fontId="5" fillId="2" borderId="0" xfId="2" applyAlignment="1"/>
    <xf numFmtId="0" fontId="5" fillId="4" borderId="0" xfId="4" applyAlignment="1"/>
    <xf numFmtId="0" fontId="0" fillId="5" borderId="0" xfId="5" applyFont="1" applyAlignment="1"/>
    <xf numFmtId="10" fontId="5" fillId="4" borderId="0" xfId="4" applyNumberFormat="1" applyAlignment="1"/>
    <xf numFmtId="10" fontId="0" fillId="0" borderId="0" xfId="0" applyNumberFormat="1">
      <alignment vertical="center"/>
    </xf>
  </cellXfs>
  <cellStyles count="8">
    <cellStyle name="20% - 着色 1" xfId="2" builtinId="30"/>
    <cellStyle name="20% - 着色 2" xfId="4" builtinId="34"/>
    <cellStyle name="20% - 着色 3" xfId="6" builtinId="38"/>
    <cellStyle name="40% - 着色 1" xfId="3" builtinId="31"/>
    <cellStyle name="40% - 着色 2" xfId="5" builtinId="35"/>
    <cellStyle name="40% - 着色 3" xfId="7" builtinId="39"/>
    <cellStyle name="常规" xfId="0" builtinId="0"/>
    <cellStyle name="常规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F-4C75-86DD-B4408C4B6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4F-4C75-86DD-B4408C4B6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4F-4C75-86DD-B4408C4B6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[1]总表!$C$2:$E$2</c:f>
              <c:numCache>
                <c:formatCode>General</c:formatCode>
                <c:ptCount val="3"/>
                <c:pt idx="0">
                  <c:v>8654</c:v>
                </c:pt>
                <c:pt idx="1">
                  <c:v>70004.5</c:v>
                </c:pt>
                <c:pt idx="2">
                  <c:v>102024.2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4F-4C75-86DD-B4408C4B6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无锡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27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21-4709-9680-D891361760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21-4709-9680-D891361760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21-4709-9680-D891361760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[1]总表!$C$29:$E$29</c:f>
              <c:numCache>
                <c:formatCode>General</c:formatCode>
                <c:ptCount val="3"/>
                <c:pt idx="0">
                  <c:v>34.85</c:v>
                </c:pt>
                <c:pt idx="1">
                  <c:v>1054.97</c:v>
                </c:pt>
                <c:pt idx="2">
                  <c:v>856.97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21-4709-9680-D891361760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厦门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6-4F53-8FCB-1C8088F2AB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D6-4F53-8FCB-1C8088F2AB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D6-4F53-8FCB-1C8088F2AB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[1]总表!$C$31:$E$31</c:f>
              <c:numCache>
                <c:formatCode>General</c:formatCode>
                <c:ptCount val="3"/>
                <c:pt idx="0">
                  <c:v>4.58</c:v>
                </c:pt>
                <c:pt idx="1">
                  <c:v>390.96</c:v>
                </c:pt>
                <c:pt idx="2">
                  <c:v>512.92999999999995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D6-4F53-8FCB-1C8088F2AB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3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03-4118-A5D3-4F25A16D1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03-4118-A5D3-4F25A16D18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03-4118-A5D3-4F25A16D1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[1]总表!$C$32:$E$32</c:f>
              <c:numCache>
                <c:formatCode>General</c:formatCode>
                <c:ptCount val="3"/>
                <c:pt idx="0">
                  <c:v>10.987399999999999</c:v>
                </c:pt>
                <c:pt idx="1">
                  <c:v>368.73700000000002</c:v>
                </c:pt>
                <c:pt idx="2">
                  <c:v>318.8698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03-4118-A5D3-4F25A16D18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西宁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3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CE-4AA0-9596-1F605B2DD3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CE-4AA0-9596-1F605B2DD3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CE-4AA0-9596-1F605B2DD3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[1]总表!$C$33:$E$33</c:f>
              <c:numCache>
                <c:formatCode>General</c:formatCode>
                <c:ptCount val="3"/>
                <c:pt idx="0">
                  <c:v>5.57</c:v>
                </c:pt>
                <c:pt idx="1">
                  <c:v>137.82</c:v>
                </c:pt>
                <c:pt idx="2">
                  <c:v>124.06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CE-4AA0-9596-1F605B2DD3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重庆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5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A1-49BA-87D4-5D841B66A8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A1-49BA-87D4-5D841B66A8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A1-49BA-87D4-5D841B66A8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[1]总表!$C$7:$E$7</c:f>
              <c:numCache>
                <c:formatCode>General</c:formatCode>
                <c:ptCount val="3"/>
                <c:pt idx="0">
                  <c:v>158.28</c:v>
                </c:pt>
                <c:pt idx="1">
                  <c:v>1882.77</c:v>
                </c:pt>
                <c:pt idx="2">
                  <c:v>2265.69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A1-49BA-87D4-5D841B66A8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南京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6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F3-4AF1-9DCE-7A12350773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F3-4AF1-9DCE-7A12350773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F3-4AF1-9DCE-7A12350773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[1]总表!$C$8:$E$8</c:f>
              <c:numCache>
                <c:formatCode>General</c:formatCode>
                <c:ptCount val="3"/>
                <c:pt idx="0">
                  <c:v>56.42</c:v>
                </c:pt>
                <c:pt idx="1">
                  <c:v>898.12</c:v>
                </c:pt>
                <c:pt idx="2">
                  <c:v>1357.99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3-4AF1-9DCE-7A12350773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成都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7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21-42B0-9A94-98943BE13C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21-42B0-9A94-98943BE13C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21-42B0-9A94-98943BE13C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[1]总表!$C$9:$E$9</c:f>
              <c:numCache>
                <c:formatCode>General</c:formatCode>
                <c:ptCount val="3"/>
                <c:pt idx="0">
                  <c:v>77.400000000000006</c:v>
                </c:pt>
                <c:pt idx="1">
                  <c:v>1306.5</c:v>
                </c:pt>
                <c:pt idx="2">
                  <c:v>1584.6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21-42B0-9A94-98943BE13C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珠海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9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8C-4576-A867-1AD16A0E82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8C-4576-A867-1AD16A0E82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8C-4576-A867-1AD16A0E82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[1]总表!$C$11:$E$11</c:f>
              <c:numCache>
                <c:formatCode>General</c:formatCode>
                <c:ptCount val="3"/>
                <c:pt idx="0">
                  <c:v>9.3699999999999992</c:v>
                </c:pt>
                <c:pt idx="1">
                  <c:v>254.32</c:v>
                </c:pt>
                <c:pt idx="2">
                  <c:v>246.79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8C-4576-A867-1AD16A0E82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佛山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33-40CD-B888-90CE4ECA96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33-40CD-B888-90CE4ECA96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33-40CD-B888-90CE4ECA96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[1]总表!$C$13:$E$13</c:f>
              <c:numCache>
                <c:formatCode>General</c:formatCode>
                <c:ptCount val="3"/>
                <c:pt idx="0">
                  <c:v>29.8</c:v>
                </c:pt>
                <c:pt idx="1">
                  <c:v>1172.4000000000001</c:v>
                </c:pt>
                <c:pt idx="2">
                  <c:v>772.32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33-40CD-B888-90CE4ECA96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温州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4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37-4716-98ED-028A817D60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37-4716-98ED-028A817D60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37-4716-98ED-028A817D60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[1]总表!$C$16:$E$16</c:f>
              <c:numCache>
                <c:formatCode>General</c:formatCode>
                <c:ptCount val="3"/>
                <c:pt idx="0">
                  <c:v>22.45</c:v>
                </c:pt>
                <c:pt idx="1">
                  <c:v>432.8</c:v>
                </c:pt>
                <c:pt idx="2">
                  <c:v>591.21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37-4716-98ED-028A817D60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8D-47FF-8C8C-ECC59E6811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8D-47FF-8C8C-ECC59E6811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8D-47FF-8C8C-ECC59E6811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[1]总表!$C$3:$E$3</c:f>
              <c:numCache>
                <c:formatCode>General</c:formatCode>
                <c:ptCount val="3"/>
                <c:pt idx="0">
                  <c:v>1.72</c:v>
                </c:pt>
                <c:pt idx="1">
                  <c:v>1780.66</c:v>
                </c:pt>
                <c:pt idx="2">
                  <c:v>2801.89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8D-47FF-8C8C-ECC59E6811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郑州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8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4F-4D0E-98AE-CB9C398378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4F-4D0E-98AE-CB9C398378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4F-4D0E-98AE-CB9C398378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[1]总表!$C$20:$E$20</c:f>
              <c:numCache>
                <c:formatCode>General</c:formatCode>
                <c:ptCount val="3"/>
                <c:pt idx="0">
                  <c:v>25.54</c:v>
                </c:pt>
                <c:pt idx="1">
                  <c:v>913.8</c:v>
                </c:pt>
                <c:pt idx="2">
                  <c:v>926.67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4F-4D0E-98AE-CB9C398378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北海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9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29-46BA-B481-0B831ED54A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29-46BA-B481-0B831ED54A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29-46BA-B481-0B831ED54A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[1]总表!$C$21:$E$21</c:f>
              <c:numCache>
                <c:formatCode>General</c:formatCode>
                <c:ptCount val="3"/>
                <c:pt idx="0">
                  <c:v>30.27</c:v>
                </c:pt>
                <c:pt idx="1">
                  <c:v>139.12</c:v>
                </c:pt>
                <c:pt idx="2">
                  <c:v>71.95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29-46BA-B481-0B831ED54A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22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26-4D78-8AAD-E37975519D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26-4D78-8AAD-E37975519D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26-4D78-8AAD-E37975519D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[1]总表!$C$24:$E$24</c:f>
              <c:numCache>
                <c:formatCode>General</c:formatCode>
                <c:ptCount val="3"/>
                <c:pt idx="0">
                  <c:v>13.91</c:v>
                </c:pt>
                <c:pt idx="1">
                  <c:v>2012.53</c:v>
                </c:pt>
                <c:pt idx="2">
                  <c:v>4896.3999999999996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26-4D78-8AAD-E37975519D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石家庄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5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CE-4371-935E-1FB09A03A7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CE-4371-935E-1FB09A03A7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CE-4371-935E-1FB09A03A7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[1]总表!$C$17:$E$17</c:f>
              <c:numCache>
                <c:formatCode>General</c:formatCode>
                <c:ptCount val="3"/>
                <c:pt idx="0">
                  <c:v>70</c:v>
                </c:pt>
                <c:pt idx="1">
                  <c:v>548.79999999999995</c:v>
                </c:pt>
                <c:pt idx="2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CE-4371-935E-1FB09A03A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济南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6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72-4AA3-8F23-1FA59FD920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72-4AA3-8F23-1FA59FD920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72-4AA3-8F23-1FA59FD920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[1]总表!$C$18:$E$18</c:f>
              <c:numCache>
                <c:formatCode>General</c:formatCode>
                <c:ptCount val="3"/>
                <c:pt idx="0">
                  <c:v>32.200000000000003</c:v>
                </c:pt>
                <c:pt idx="1">
                  <c:v>583.4</c:v>
                </c:pt>
                <c:pt idx="2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72-4AA3-8F23-1FA59FD920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南宁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7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E8-406C-9483-C5EF4467F8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E8-406C-9483-C5EF4467F8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E8-406C-9483-C5EF4467F8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[1]总表!$C$19:$E$19</c:f>
              <c:numCache>
                <c:formatCode>General</c:formatCode>
                <c:ptCount val="3"/>
                <c:pt idx="0">
                  <c:v>50.98</c:v>
                </c:pt>
                <c:pt idx="1">
                  <c:v>310.31</c:v>
                </c:pt>
                <c:pt idx="2">
                  <c:v>446.15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E8-406C-9483-C5EF4467F8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北京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23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03-4E23-B539-BA29CB5251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03-4E23-B539-BA29CB5251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03-4E23-B539-BA29CB5251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[1]总表!$C$25:$E$25</c:f>
              <c:numCache>
                <c:formatCode>General</c:formatCode>
                <c:ptCount val="3"/>
                <c:pt idx="0">
                  <c:v>18.100000000000001</c:v>
                </c:pt>
                <c:pt idx="1">
                  <c:v>1090.2</c:v>
                </c:pt>
                <c:pt idx="2">
                  <c:v>4932.2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03-4E23-B539-BA29CB5251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天津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24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57-4B3F-B10B-E931037D22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57-4B3F-B10B-E931037D22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57-4B3F-B10B-E931037D22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[1]总表!$C$26:$E$26</c:f>
              <c:numCache>
                <c:formatCode>General</c:formatCode>
                <c:ptCount val="3"/>
                <c:pt idx="0">
                  <c:v>24.22</c:v>
                </c:pt>
                <c:pt idx="1">
                  <c:v>2091.77</c:v>
                </c:pt>
                <c:pt idx="2">
                  <c:v>2551.19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57-4B3F-B10B-E931037D22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长沙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D-4A6C-8B77-393AD61A10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D-4A6C-8B77-393AD61A10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D-4A6C-8B77-393AD61A10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[1]总表!$C$30:$E$30</c:f>
              <c:numCache>
                <c:formatCode>General</c:formatCode>
                <c:ptCount val="3"/>
                <c:pt idx="0">
                  <c:v>85.57</c:v>
                </c:pt>
                <c:pt idx="1">
                  <c:v>1071.3</c:v>
                </c:pt>
                <c:pt idx="2">
                  <c:v>753.1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4D-4A6C-8B77-393AD61A10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城镇居民人均可支配收入与音乐会演唱会最高价和及平均值</a:t>
            </a:r>
            <a:r>
              <a:rPr lang="zh-CN" altLang="en-US" sz="1400" b="0" i="0" u="none" strike="noStrike" baseline="0">
                <a:effectLst/>
              </a:rPr>
              <a:t>演唱会音乐会平均最高价</a:t>
            </a:r>
            <a:r>
              <a:rPr lang="zh-CN" altLang="en-US" sz="1400" b="0" i="0" u="none" strike="noStrike" baseline="0"/>
              <a:t> </a:t>
            </a:r>
            <a:r>
              <a:rPr lang="en-US" altLang="zh-CN" sz="1400" b="0" i="0" u="none" strike="noStrike" baseline="0"/>
              <a:t/>
            </a:r>
            <a:br>
              <a:rPr lang="en-US" altLang="zh-CN" sz="1400" b="0" i="0" u="none" strike="noStrike" baseline="0"/>
            </a:br>
            <a:r>
              <a:rPr lang="zh-CN" altLang="en-US"/>
              <a:t>（按城镇居民人均可支配收入降序）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音乐会演唱会最高价和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北京</c:v>
                </c:pt>
                <c:pt idx="1">
                  <c:v>广州</c:v>
                </c:pt>
                <c:pt idx="2">
                  <c:v>温州</c:v>
                </c:pt>
                <c:pt idx="3">
                  <c:v>济南</c:v>
                </c:pt>
                <c:pt idx="4">
                  <c:v>呼和浩特</c:v>
                </c:pt>
                <c:pt idx="5">
                  <c:v>昆明</c:v>
                </c:pt>
                <c:pt idx="6">
                  <c:v>成都</c:v>
                </c:pt>
                <c:pt idx="7">
                  <c:v>西安</c:v>
                </c:pt>
                <c:pt idx="8">
                  <c:v>重庆</c:v>
                </c:pt>
                <c:pt idx="9">
                  <c:v>南宁</c:v>
                </c:pt>
                <c:pt idx="10">
                  <c:v>珠海</c:v>
                </c:pt>
                <c:pt idx="11">
                  <c:v>石家庄</c:v>
                </c:pt>
                <c:pt idx="12">
                  <c:v>西宁</c:v>
                </c:pt>
              </c:strCache>
            </c:strRef>
          </c:cat>
          <c:val>
            <c:numRef>
              <c:f>Sheet1!$C$2:$C$14</c:f>
              <c:numCache>
                <c:formatCode>0.00</c:formatCode>
                <c:ptCount val="13"/>
                <c:pt idx="0">
                  <c:v>128348</c:v>
                </c:pt>
                <c:pt idx="1">
                  <c:v>63195</c:v>
                </c:pt>
                <c:pt idx="2">
                  <c:v>660</c:v>
                </c:pt>
                <c:pt idx="3">
                  <c:v>7218</c:v>
                </c:pt>
                <c:pt idx="4">
                  <c:v>3485</c:v>
                </c:pt>
                <c:pt idx="5">
                  <c:v>6940</c:v>
                </c:pt>
                <c:pt idx="6">
                  <c:v>24796</c:v>
                </c:pt>
                <c:pt idx="7">
                  <c:v>10957</c:v>
                </c:pt>
                <c:pt idx="8">
                  <c:v>15951</c:v>
                </c:pt>
                <c:pt idx="9">
                  <c:v>2808</c:v>
                </c:pt>
                <c:pt idx="10">
                  <c:v>2200</c:v>
                </c:pt>
                <c:pt idx="11">
                  <c:v>660</c:v>
                </c:pt>
                <c:pt idx="12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4-44B5-9F28-399B3A7A8D8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演唱会音乐会平均最高价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北京</c:v>
                </c:pt>
                <c:pt idx="1">
                  <c:v>广州</c:v>
                </c:pt>
                <c:pt idx="2">
                  <c:v>温州</c:v>
                </c:pt>
                <c:pt idx="3">
                  <c:v>济南</c:v>
                </c:pt>
                <c:pt idx="4">
                  <c:v>呼和浩特</c:v>
                </c:pt>
                <c:pt idx="5">
                  <c:v>昆明</c:v>
                </c:pt>
                <c:pt idx="6">
                  <c:v>成都</c:v>
                </c:pt>
                <c:pt idx="7">
                  <c:v>西安</c:v>
                </c:pt>
                <c:pt idx="8">
                  <c:v>重庆</c:v>
                </c:pt>
                <c:pt idx="9">
                  <c:v>南宁</c:v>
                </c:pt>
                <c:pt idx="10">
                  <c:v>珠海</c:v>
                </c:pt>
                <c:pt idx="11">
                  <c:v>石家庄</c:v>
                </c:pt>
                <c:pt idx="12">
                  <c:v>西宁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594.2037037037037</c:v>
                </c:pt>
                <c:pt idx="1">
                  <c:v>810.19230769230774</c:v>
                </c:pt>
                <c:pt idx="2">
                  <c:v>660</c:v>
                </c:pt>
                <c:pt idx="3">
                  <c:v>1031.1428571428571</c:v>
                </c:pt>
                <c:pt idx="4">
                  <c:v>1161.6666666666667</c:v>
                </c:pt>
                <c:pt idx="5">
                  <c:v>533.84615384615381</c:v>
                </c:pt>
                <c:pt idx="6">
                  <c:v>459.18518518518516</c:v>
                </c:pt>
                <c:pt idx="7">
                  <c:v>498.04545454545456</c:v>
                </c:pt>
                <c:pt idx="8">
                  <c:v>354.46666666666664</c:v>
                </c:pt>
                <c:pt idx="9">
                  <c:v>561.6</c:v>
                </c:pt>
                <c:pt idx="10">
                  <c:v>440</c:v>
                </c:pt>
                <c:pt idx="11">
                  <c:v>660</c:v>
                </c:pt>
                <c:pt idx="12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14-44B5-9F28-399B3A7A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536064"/>
        <c:axId val="896537728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城镇居民人均可支配收入(元)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北京</c:v>
                </c:pt>
                <c:pt idx="1">
                  <c:v>广州</c:v>
                </c:pt>
                <c:pt idx="2">
                  <c:v>温州</c:v>
                </c:pt>
                <c:pt idx="3">
                  <c:v>济南</c:v>
                </c:pt>
                <c:pt idx="4">
                  <c:v>呼和浩特</c:v>
                </c:pt>
                <c:pt idx="5">
                  <c:v>昆明</c:v>
                </c:pt>
                <c:pt idx="6">
                  <c:v>成都</c:v>
                </c:pt>
                <c:pt idx="7">
                  <c:v>西安</c:v>
                </c:pt>
                <c:pt idx="8">
                  <c:v>重庆</c:v>
                </c:pt>
                <c:pt idx="9">
                  <c:v>南宁</c:v>
                </c:pt>
                <c:pt idx="10">
                  <c:v>珠海</c:v>
                </c:pt>
                <c:pt idx="11">
                  <c:v>石家庄</c:v>
                </c:pt>
                <c:pt idx="12">
                  <c:v>西宁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15739</c:v>
                </c:pt>
                <c:pt idx="1">
                  <c:v>15083</c:v>
                </c:pt>
                <c:pt idx="2">
                  <c:v>14913</c:v>
                </c:pt>
                <c:pt idx="3">
                  <c:v>12073</c:v>
                </c:pt>
                <c:pt idx="4">
                  <c:v>11291</c:v>
                </c:pt>
                <c:pt idx="5">
                  <c:v>10670</c:v>
                </c:pt>
                <c:pt idx="6">
                  <c:v>10496</c:v>
                </c:pt>
                <c:pt idx="7">
                  <c:v>10096</c:v>
                </c:pt>
                <c:pt idx="8">
                  <c:v>9386</c:v>
                </c:pt>
                <c:pt idx="9">
                  <c:v>9319</c:v>
                </c:pt>
                <c:pt idx="10">
                  <c:v>9319</c:v>
                </c:pt>
                <c:pt idx="11">
                  <c:v>8488</c:v>
                </c:pt>
                <c:pt idx="12">
                  <c:v>7874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4-44B5-9F28-399B3A7A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41788848"/>
        <c:axId val="896551872"/>
      </c:barChart>
      <c:catAx>
        <c:axId val="89653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537728"/>
        <c:crosses val="autoZero"/>
        <c:auto val="1"/>
        <c:lblAlgn val="ctr"/>
        <c:lblOffset val="100"/>
        <c:noMultiLvlLbl val="0"/>
      </c:catAx>
      <c:valAx>
        <c:axId val="896537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536064"/>
        <c:crosses val="autoZero"/>
        <c:crossBetween val="between"/>
      </c:valAx>
      <c:valAx>
        <c:axId val="896551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788848"/>
        <c:crosses val="max"/>
        <c:crossBetween val="between"/>
      </c:valAx>
      <c:catAx>
        <c:axId val="84178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6551872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广州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C-4C79-8A4F-4B202C1CA3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C-4C79-8A4F-4B202C1CA3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9C-4C79-8A4F-4B202C1CA3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[1]总表!$C$4:$E$4</c:f>
              <c:numCache>
                <c:formatCode>General</c:formatCode>
                <c:ptCount val="3"/>
                <c:pt idx="0">
                  <c:v>46.45</c:v>
                </c:pt>
                <c:pt idx="1">
                  <c:v>1360.8</c:v>
                </c:pt>
                <c:pt idx="2">
                  <c:v>3285.11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9C-4C79-8A4F-4B202C1CA30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各城市各类型占比!$A$2</c:f>
              <c:strCache>
                <c:ptCount val="1"/>
                <c:pt idx="0">
                  <c:v>中山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E1-46A9-8687-0B24D9E186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E1-46A9-8687-0B24D9E186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E1-46A9-8687-0B24D9E186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E1-46A9-8687-0B24D9E186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E1-46A9-8687-0B24D9E186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E1-46A9-8687-0B24D9E186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E1-46A9-8687-0B24D9E1864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E1-46A9-8687-0B24D9E1864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EE1-46A9-8687-0B24D9E18647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各城市各类型占比!$B$2:$K$2</c:f>
              <c:numCache>
                <c:formatCode>0.00%</c:formatCode>
                <c:ptCount val="9"/>
                <c:pt idx="0">
                  <c:v>0.22222222222222221</c:v>
                </c:pt>
                <c:pt idx="1">
                  <c:v>0.51851851851851849</c:v>
                </c:pt>
                <c:pt idx="2">
                  <c:v>0.1111111111111111</c:v>
                </c:pt>
                <c:pt idx="3">
                  <c:v>7.407407407407407E-2</c:v>
                </c:pt>
                <c:pt idx="4">
                  <c:v>3.7037037037037035E-2</c:v>
                </c:pt>
                <c:pt idx="5">
                  <c:v>0</c:v>
                </c:pt>
                <c:pt idx="6">
                  <c:v>0</c:v>
                </c:pt>
                <c:pt idx="7">
                  <c:v>3.7037037037037035E-2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E-4F0D-ADBD-4A6B3D95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各城市各类型占比!$A$3</c:f>
              <c:strCache>
                <c:ptCount val="1"/>
                <c:pt idx="0">
                  <c:v>珠海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BF-4794-BC44-7FF13FB9E3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BF-4794-BC44-7FF13FB9E3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BF-4794-BC44-7FF13FB9E3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BF-4794-BC44-7FF13FB9E3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BF-4794-BC44-7FF13FB9E3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BF-4794-BC44-7FF13FB9E3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BBF-4794-BC44-7FF13FB9E3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BF-4794-BC44-7FF13FB9E3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BBF-4794-BC44-7FF13FB9E378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各城市各类型占比!$B$3:$K$3</c:f>
              <c:numCache>
                <c:formatCode>0.00%</c:formatCode>
                <c:ptCount val="9"/>
                <c:pt idx="0">
                  <c:v>0</c:v>
                </c:pt>
                <c:pt idx="1">
                  <c:v>0.7142857142857143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3-4579-8C1E-EBE91FD08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各城市各类型占比!$A$4</c:f>
              <c:strCache>
                <c:ptCount val="1"/>
                <c:pt idx="0">
                  <c:v>厦门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F-444E-B1F7-A0ED6CD318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F-444E-B1F7-A0ED6CD318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BF-444E-B1F7-A0ED6CD318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BF-444E-B1F7-A0ED6CD318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BF-444E-B1F7-A0ED6CD318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CBF-444E-B1F7-A0ED6CD318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CBF-444E-B1F7-A0ED6CD3180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CBF-444E-B1F7-A0ED6CD3180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CBF-444E-B1F7-A0ED6CD3180D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各城市各类型占比!$B$4:$K$4</c:f>
              <c:numCache>
                <c:formatCode>0.00%</c:formatCode>
                <c:ptCount val="9"/>
                <c:pt idx="0">
                  <c:v>0.41176470588235292</c:v>
                </c:pt>
                <c:pt idx="1">
                  <c:v>0.17647058823529413</c:v>
                </c:pt>
                <c:pt idx="2">
                  <c:v>0.23529411764705882</c:v>
                </c:pt>
                <c:pt idx="3">
                  <c:v>5.8823529411764705E-2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5.8823529411764705E-2</c:v>
                </c:pt>
                <c:pt idx="8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8-49ED-8645-4E753D4B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各城市各类型占比!$A$5</c:f>
              <c:strCache>
                <c:ptCount val="1"/>
                <c:pt idx="0">
                  <c:v>金华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40-4DF9-B668-5F2773890A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40-4DF9-B668-5F2773890A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40-4DF9-B668-5F2773890A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40-4DF9-B668-5F2773890A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40-4DF9-B668-5F2773890A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C40-4DF9-B668-5F2773890A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C40-4DF9-B668-5F2773890A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C40-4DF9-B668-5F2773890A5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C40-4DF9-B668-5F2773890A58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各城市各类型占比!$B$5:$K$5</c:f>
              <c:numCache>
                <c:formatCode>0.00%</c:formatCode>
                <c:ptCount val="9"/>
                <c:pt idx="0">
                  <c:v>0.5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3-4212-9995-0C2866F64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各城市各类型占比!$A$6</c:f>
              <c:strCache>
                <c:ptCount val="1"/>
                <c:pt idx="0">
                  <c:v>呼和浩特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B8-4350-82D8-8763DE5745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B8-4350-82D8-8763DE5745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B8-4350-82D8-8763DE5745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B8-4350-82D8-8763DE5745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B8-4350-82D8-8763DE5745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B8-4350-82D8-8763DE5745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FB8-4350-82D8-8763DE5745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FB8-4350-82D8-8763DE5745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FB8-4350-82D8-8763DE5745D4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各城市各类型占比!$B$6:$K$6</c:f>
              <c:numCache>
                <c:formatCode>0.00%</c:formatCode>
                <c:ptCount val="9"/>
                <c:pt idx="0">
                  <c:v>0.5</c:v>
                </c:pt>
                <c:pt idx="1">
                  <c:v>0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0</c:v>
                </c:pt>
                <c:pt idx="7">
                  <c:v>0.16666666666666666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2-4F26-8199-0168CB16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各城市各类型占比!$A$7</c:f>
              <c:strCache>
                <c:ptCount val="1"/>
                <c:pt idx="0">
                  <c:v>西宁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CD-4781-8B7F-C9CAC2BEDD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CD-4781-8B7F-C9CAC2BEDD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CD-4781-8B7F-C9CAC2BEDD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CD-4781-8B7F-C9CAC2BEDD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CD-4781-8B7F-C9CAC2BEDD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CD-4781-8B7F-C9CAC2BEDD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3CD-4781-8B7F-C9CAC2BEDD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3CD-4781-8B7F-C9CAC2BEDDA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3CD-4781-8B7F-C9CAC2BEDDA6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各城市各类型占比!$B$7:$K$7</c:f>
              <c:numCache>
                <c:formatCode>0.00%</c:formatCode>
                <c:ptCount val="9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D-44BA-8D0B-C18BB253C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各城市各类型占比!$A$8</c:f>
              <c:strCache>
                <c:ptCount val="1"/>
                <c:pt idx="0">
                  <c:v>西安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90-48B6-9395-711D642B67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90-48B6-9395-711D642B67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90-48B6-9395-711D642B67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90-48B6-9395-711D642B67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90-48B6-9395-711D642B67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90-48B6-9395-711D642B67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90-48B6-9395-711D642B67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90-48B6-9395-711D642B67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90-48B6-9395-711D642B676D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各城市各类型占比!$B$8:$K$8</c:f>
              <c:numCache>
                <c:formatCode>0.00%</c:formatCode>
                <c:ptCount val="9"/>
                <c:pt idx="0">
                  <c:v>0.1875</c:v>
                </c:pt>
                <c:pt idx="1">
                  <c:v>0.27083333333333331</c:v>
                </c:pt>
                <c:pt idx="2">
                  <c:v>0.22916666666666666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4.1666666666666664E-2</c:v>
                </c:pt>
                <c:pt idx="7">
                  <c:v>8.3333333333333329E-2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E-4A00-9606-8CA59576B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各城市各类型占比!$A$9</c:f>
              <c:strCache>
                <c:ptCount val="1"/>
                <c:pt idx="0">
                  <c:v>长沙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D6-4C01-94C9-1AC2A9D830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D6-4C01-94C9-1AC2A9D830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D6-4C01-94C9-1AC2A9D830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D6-4C01-94C9-1AC2A9D830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D6-4C01-94C9-1AC2A9D830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D6-4C01-94C9-1AC2A9D830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0D6-4C01-94C9-1AC2A9D830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0D6-4C01-94C9-1AC2A9D8307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0D6-4C01-94C9-1AC2A9D83076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各城市各类型占比!$B$9:$K$9</c:f>
              <c:numCache>
                <c:formatCode>0.00%</c:formatCode>
                <c:ptCount val="9"/>
                <c:pt idx="0">
                  <c:v>7.9545454545454544E-2</c:v>
                </c:pt>
                <c:pt idx="1">
                  <c:v>0.375</c:v>
                </c:pt>
                <c:pt idx="2">
                  <c:v>0.29545454545454547</c:v>
                </c:pt>
                <c:pt idx="3">
                  <c:v>3.4090909090909088E-2</c:v>
                </c:pt>
                <c:pt idx="4">
                  <c:v>1.1363636363636364E-2</c:v>
                </c:pt>
                <c:pt idx="5">
                  <c:v>1.1363636363636364E-2</c:v>
                </c:pt>
                <c:pt idx="6">
                  <c:v>2.2727272727272728E-2</c:v>
                </c:pt>
                <c:pt idx="7">
                  <c:v>0.125</c:v>
                </c:pt>
                <c:pt idx="8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C-44F2-BE3C-A7614108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各城市各类型占比!$A$10</c:f>
              <c:strCache>
                <c:ptCount val="1"/>
                <c:pt idx="0">
                  <c:v>昆明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94-4F9E-91CD-4E293E6733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94-4F9E-91CD-4E293E6733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94-4F9E-91CD-4E293E6733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94-4F9E-91CD-4E293E6733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94-4F9E-91CD-4E293E6733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94-4F9E-91CD-4E293E6733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94-4F9E-91CD-4E293E6733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594-4F9E-91CD-4E293E6733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594-4F9E-91CD-4E293E6733A1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各城市各类型占比!$B$10:$K$10</c:f>
              <c:numCache>
                <c:formatCode>0.00%</c:formatCode>
                <c:ptCount val="9"/>
                <c:pt idx="0">
                  <c:v>0.10344827586206896</c:v>
                </c:pt>
                <c:pt idx="1">
                  <c:v>0.34482758620689657</c:v>
                </c:pt>
                <c:pt idx="2">
                  <c:v>0.2413793103448276</c:v>
                </c:pt>
                <c:pt idx="3">
                  <c:v>0.10344827586206896</c:v>
                </c:pt>
                <c:pt idx="4">
                  <c:v>0.10344827586206896</c:v>
                </c:pt>
                <c:pt idx="5">
                  <c:v>0</c:v>
                </c:pt>
                <c:pt idx="6">
                  <c:v>0</c:v>
                </c:pt>
                <c:pt idx="7">
                  <c:v>0.10344827586206896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6-411F-85F8-AB77E63A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各城市各类型占比!$A$11</c:f>
              <c:strCache>
                <c:ptCount val="1"/>
                <c:pt idx="0">
                  <c:v>南宁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76-4409-AE2F-DC9D49B051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76-4409-AE2F-DC9D49B051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76-4409-AE2F-DC9D49B051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76-4409-AE2F-DC9D49B051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76-4409-AE2F-DC9D49B051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76-4409-AE2F-DC9D49B051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076-4409-AE2F-DC9D49B051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076-4409-AE2F-DC9D49B051F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76-4409-AE2F-DC9D49B051F1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各城市各类型占比!$B$11:$K$11</c:f>
              <c:numCache>
                <c:formatCode>0.00%</c:formatCode>
                <c:ptCount val="9"/>
                <c:pt idx="0">
                  <c:v>0.25</c:v>
                </c:pt>
                <c:pt idx="1">
                  <c:v>0.16666666666666666</c:v>
                </c:pt>
                <c:pt idx="2">
                  <c:v>0.25</c:v>
                </c:pt>
                <c:pt idx="3">
                  <c:v>0</c:v>
                </c:pt>
                <c:pt idx="4">
                  <c:v>8.3333333333333329E-2</c:v>
                </c:pt>
                <c:pt idx="5">
                  <c:v>0</c:v>
                </c:pt>
                <c:pt idx="6">
                  <c:v>0</c:v>
                </c:pt>
                <c:pt idx="7">
                  <c:v>0.16666666666666666</c:v>
                </c:pt>
                <c:pt idx="8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5-4A5A-8E40-92D6BD829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西安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04-4BE5-83A2-BFD6893048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04-4BE5-83A2-BFD6893048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04-4BE5-83A2-BFD6893048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[1]总表!$C$12:$E$12</c:f>
              <c:numCache>
                <c:formatCode>General</c:formatCode>
                <c:ptCount val="3"/>
                <c:pt idx="0">
                  <c:v>31.91</c:v>
                </c:pt>
                <c:pt idx="1">
                  <c:v>432.91</c:v>
                </c:pt>
                <c:pt idx="2">
                  <c:v>838.36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04-4BE5-83A2-BFD6893048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各城市各类型占比!$A$12</c:f>
              <c:strCache>
                <c:ptCount val="1"/>
                <c:pt idx="0">
                  <c:v>广州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C9-4920-B6AA-8BBB0A6A8F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C9-4920-B6AA-8BBB0A6A8F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C9-4920-B6AA-8BBB0A6A8F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C9-4920-B6AA-8BBB0A6A8F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C9-4920-B6AA-8BBB0A6A8F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C9-4920-B6AA-8BBB0A6A8F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9C9-4920-B6AA-8BBB0A6A8F6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9C9-4920-B6AA-8BBB0A6A8F6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9C9-4920-B6AA-8BBB0A6A8F65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各城市各类型占比!$B$12:$K$12</c:f>
              <c:numCache>
                <c:formatCode>0.00%</c:formatCode>
                <c:ptCount val="9"/>
                <c:pt idx="0">
                  <c:v>8.3333333333333329E-2</c:v>
                </c:pt>
                <c:pt idx="1">
                  <c:v>0.29901960784313725</c:v>
                </c:pt>
                <c:pt idx="2">
                  <c:v>0.27450980392156865</c:v>
                </c:pt>
                <c:pt idx="3">
                  <c:v>4.9019607843137254E-2</c:v>
                </c:pt>
                <c:pt idx="4">
                  <c:v>4.4117647058823532E-2</c:v>
                </c:pt>
                <c:pt idx="5">
                  <c:v>2.9411764705882353E-2</c:v>
                </c:pt>
                <c:pt idx="6">
                  <c:v>4.4117647058823532E-2</c:v>
                </c:pt>
                <c:pt idx="7">
                  <c:v>0.12254901960784313</c:v>
                </c:pt>
                <c:pt idx="8">
                  <c:v>5.3921568627450983E-2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A-4440-820F-26E6940D6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各城市各类型占比!$A$13</c:f>
              <c:strCache>
                <c:ptCount val="1"/>
                <c:pt idx="0">
                  <c:v>重庆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7B-4793-BEA2-69ED86A41A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7B-4793-BEA2-69ED86A41A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7B-4793-BEA2-69ED86A41A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7B-4793-BEA2-69ED86A41A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7B-4793-BEA2-69ED86A41A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67B-4793-BEA2-69ED86A41A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67B-4793-BEA2-69ED86A41AB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67B-4793-BEA2-69ED86A41AB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67B-4793-BEA2-69ED86A41AB1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各城市各类型占比!$B$13:$K$13</c:f>
              <c:numCache>
                <c:formatCode>0.00%</c:formatCode>
                <c:ptCount val="9"/>
                <c:pt idx="0">
                  <c:v>9.8360655737704916E-2</c:v>
                </c:pt>
                <c:pt idx="1">
                  <c:v>0.27049180327868855</c:v>
                </c:pt>
                <c:pt idx="2">
                  <c:v>0.31147540983606559</c:v>
                </c:pt>
                <c:pt idx="3">
                  <c:v>4.0983606557377046E-2</c:v>
                </c:pt>
                <c:pt idx="4">
                  <c:v>3.2786885245901641E-2</c:v>
                </c:pt>
                <c:pt idx="5">
                  <c:v>1.6393442622950821E-2</c:v>
                </c:pt>
                <c:pt idx="6">
                  <c:v>8.1967213114754092E-2</c:v>
                </c:pt>
                <c:pt idx="7">
                  <c:v>0.14754098360655737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B-4181-9B93-92F91581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各城市各类型占比!$A$14</c:f>
              <c:strCache>
                <c:ptCount val="1"/>
                <c:pt idx="0">
                  <c:v>青岛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B4-47E0-88D9-EDACD7DD42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B4-47E0-88D9-EDACD7DD42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B4-47E0-88D9-EDACD7DD42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B4-47E0-88D9-EDACD7DD42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B4-47E0-88D9-EDACD7DD42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B4-47E0-88D9-EDACD7DD428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B4-47E0-88D9-EDACD7DD428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DB4-47E0-88D9-EDACD7DD428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DB4-47E0-88D9-EDACD7DD428D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各城市各类型占比!$B$14:$K$14</c:f>
              <c:numCache>
                <c:formatCode>0.00%</c:formatCode>
                <c:ptCount val="9"/>
                <c:pt idx="0">
                  <c:v>0.21052631578947367</c:v>
                </c:pt>
                <c:pt idx="1">
                  <c:v>0.15789473684210525</c:v>
                </c:pt>
                <c:pt idx="2">
                  <c:v>0.26315789473684209</c:v>
                </c:pt>
                <c:pt idx="3">
                  <c:v>0.10526315789473684</c:v>
                </c:pt>
                <c:pt idx="4">
                  <c:v>0.10526315789473684</c:v>
                </c:pt>
                <c:pt idx="5">
                  <c:v>0</c:v>
                </c:pt>
                <c:pt idx="6">
                  <c:v>5.2631578947368418E-2</c:v>
                </c:pt>
                <c:pt idx="7">
                  <c:v>5.2631578947368418E-2</c:v>
                </c:pt>
                <c:pt idx="8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432-9264-53EDF8A31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各城市各类型占比!$A$15</c:f>
              <c:strCache>
                <c:ptCount val="1"/>
                <c:pt idx="0">
                  <c:v>杭州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9E-4146-B559-276AB0B1B2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9E-4146-B559-276AB0B1B2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9E-4146-B559-276AB0B1B2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9E-4146-B559-276AB0B1B2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9E-4146-B559-276AB0B1B2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09E-4146-B559-276AB0B1B2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09E-4146-B559-276AB0B1B2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09E-4146-B559-276AB0B1B2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09E-4146-B559-276AB0B1B284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各城市各类型占比!$B$15:$K$15</c:f>
              <c:numCache>
                <c:formatCode>0.00%</c:formatCode>
                <c:ptCount val="9"/>
                <c:pt idx="0">
                  <c:v>9.2485549132947972E-2</c:v>
                </c:pt>
                <c:pt idx="1">
                  <c:v>0.26589595375722541</c:v>
                </c:pt>
                <c:pt idx="2">
                  <c:v>0.2947976878612717</c:v>
                </c:pt>
                <c:pt idx="3">
                  <c:v>3.4682080924855488E-2</c:v>
                </c:pt>
                <c:pt idx="4">
                  <c:v>4.046242774566474E-2</c:v>
                </c:pt>
                <c:pt idx="5">
                  <c:v>5.7803468208092483E-3</c:v>
                </c:pt>
                <c:pt idx="6">
                  <c:v>4.046242774566474E-2</c:v>
                </c:pt>
                <c:pt idx="7">
                  <c:v>0.18497109826589594</c:v>
                </c:pt>
                <c:pt idx="8">
                  <c:v>4.046242774566474E-2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F-48B5-A514-8E0D89CB8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各城市各类型占比!$A$16</c:f>
              <c:strCache>
                <c:ptCount val="1"/>
                <c:pt idx="0">
                  <c:v>郑州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48-40E8-BA08-4049E06B4C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48-40E8-BA08-4049E06B4C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48-40E8-BA08-4049E06B4C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48-40E8-BA08-4049E06B4C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48-40E8-BA08-4049E06B4C2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48-40E8-BA08-4049E06B4C2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348-40E8-BA08-4049E06B4C2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348-40E8-BA08-4049E06B4C2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348-40E8-BA08-4049E06B4C2E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各城市各类型占比!$B$16:$K$16</c:f>
              <c:numCache>
                <c:formatCode>0.00%</c:formatCode>
                <c:ptCount val="9"/>
                <c:pt idx="0">
                  <c:v>8.3333333333333329E-2</c:v>
                </c:pt>
                <c:pt idx="1">
                  <c:v>0.27083333333333331</c:v>
                </c:pt>
                <c:pt idx="2">
                  <c:v>0.16666666666666666</c:v>
                </c:pt>
                <c:pt idx="3">
                  <c:v>6.25E-2</c:v>
                </c:pt>
                <c:pt idx="4">
                  <c:v>0.20833333333333334</c:v>
                </c:pt>
                <c:pt idx="5">
                  <c:v>0</c:v>
                </c:pt>
                <c:pt idx="6">
                  <c:v>4.1666666666666664E-2</c:v>
                </c:pt>
                <c:pt idx="7">
                  <c:v>0.16666666666666666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9-47F8-B975-6F3C551FD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各城市各类型占比!$A$17</c:f>
              <c:strCache>
                <c:ptCount val="1"/>
                <c:pt idx="0">
                  <c:v>成都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1E-4B5D-8243-90EAB87FF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1E-4B5D-8243-90EAB87FFF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1E-4B5D-8243-90EAB87FFF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1E-4B5D-8243-90EAB87FFF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1E-4B5D-8243-90EAB87FFF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11E-4B5D-8243-90EAB87FFF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11E-4B5D-8243-90EAB87FFF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11E-4B5D-8243-90EAB87FFF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11E-4B5D-8243-90EAB87FFF29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各城市各类型占比!$B$17:$K$17</c:f>
              <c:numCache>
                <c:formatCode>0.00%</c:formatCode>
                <c:ptCount val="9"/>
                <c:pt idx="0">
                  <c:v>0.11538461538461539</c:v>
                </c:pt>
                <c:pt idx="1">
                  <c:v>0.23076923076923078</c:v>
                </c:pt>
                <c:pt idx="2">
                  <c:v>0.32692307692307693</c:v>
                </c:pt>
                <c:pt idx="3">
                  <c:v>1.282051282051282E-2</c:v>
                </c:pt>
                <c:pt idx="4">
                  <c:v>5.7692307692307696E-2</c:v>
                </c:pt>
                <c:pt idx="5">
                  <c:v>1.282051282051282E-2</c:v>
                </c:pt>
                <c:pt idx="6">
                  <c:v>6.4102564102564097E-2</c:v>
                </c:pt>
                <c:pt idx="7">
                  <c:v>0.17948717948717949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A-4E57-B6C0-CF3FE2CF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各城市各类型占比!$A$18</c:f>
              <c:strCache>
                <c:ptCount val="1"/>
                <c:pt idx="0">
                  <c:v>深圳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8E-4279-877B-875CD458C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8E-4279-877B-875CD458C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8E-4279-877B-875CD458C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8E-4279-877B-875CD458CD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8E-4279-877B-875CD458CD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08E-4279-877B-875CD458CD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08E-4279-877B-875CD458CD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08E-4279-877B-875CD458CD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08E-4279-877B-875CD458CDC8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各城市各类型占比!$B$18:$K$18</c:f>
              <c:numCache>
                <c:formatCode>0.00%</c:formatCode>
                <c:ptCount val="9"/>
                <c:pt idx="0">
                  <c:v>7.03125E-2</c:v>
                </c:pt>
                <c:pt idx="1">
                  <c:v>0.24609375</c:v>
                </c:pt>
                <c:pt idx="2">
                  <c:v>0.28515625</c:v>
                </c:pt>
                <c:pt idx="3">
                  <c:v>3.515625E-2</c:v>
                </c:pt>
                <c:pt idx="4">
                  <c:v>6.640625E-2</c:v>
                </c:pt>
                <c:pt idx="5">
                  <c:v>1.953125E-2</c:v>
                </c:pt>
                <c:pt idx="6">
                  <c:v>0.11328125</c:v>
                </c:pt>
                <c:pt idx="7">
                  <c:v>0.15625</c:v>
                </c:pt>
                <c:pt idx="8">
                  <c:v>7.8125E-3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E-4019-9E4B-64083BCF9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各城市各类型占比!$A$19</c:f>
              <c:strCache>
                <c:ptCount val="1"/>
                <c:pt idx="0">
                  <c:v>北京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16-41FF-BDF4-7B70405EF4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16-41FF-BDF4-7B70405EF4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16-41FF-BDF4-7B70405EF4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16-41FF-BDF4-7B70405EF4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16-41FF-BDF4-7B70405EF4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16-41FF-BDF4-7B70405EF4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516-41FF-BDF4-7B70405EF40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516-41FF-BDF4-7B70405EF40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516-41FF-BDF4-7B70405EF40D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各城市各类型占比!$B$19:$K$19</c:f>
              <c:numCache>
                <c:formatCode>0.00%</c:formatCode>
                <c:ptCount val="9"/>
                <c:pt idx="0">
                  <c:v>2.616279069767442E-2</c:v>
                </c:pt>
                <c:pt idx="1">
                  <c:v>0.28779069767441862</c:v>
                </c:pt>
                <c:pt idx="2">
                  <c:v>0.32558139534883723</c:v>
                </c:pt>
                <c:pt idx="3">
                  <c:v>3.9244186046511628E-2</c:v>
                </c:pt>
                <c:pt idx="4">
                  <c:v>0.10465116279069768</c:v>
                </c:pt>
                <c:pt idx="5">
                  <c:v>5.8139534883720929E-3</c:v>
                </c:pt>
                <c:pt idx="6">
                  <c:v>1.8895348837209301E-2</c:v>
                </c:pt>
                <c:pt idx="7">
                  <c:v>0.18023255813953487</c:v>
                </c:pt>
                <c:pt idx="8">
                  <c:v>1.1627906976744186E-2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2-4179-B301-E0948EC3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各城市各类型占比!$A$20</c:f>
              <c:strCache>
                <c:ptCount val="1"/>
                <c:pt idx="0">
                  <c:v>大连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43-4CFC-A017-E0242A0834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43-4CFC-A017-E0242A0834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43-4CFC-A017-E0242A0834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43-4CFC-A017-E0242A0834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143-4CFC-A017-E0242A0834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143-4CFC-A017-E0242A0834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143-4CFC-A017-E0242A0834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143-4CFC-A017-E0242A08341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143-4CFC-A017-E0242A083417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各城市各类型占比!$B$20:$K$20</c:f>
              <c:numCache>
                <c:formatCode>0.00%</c:formatCode>
                <c:ptCount val="9"/>
                <c:pt idx="0">
                  <c:v>9.375E-2</c:v>
                </c:pt>
                <c:pt idx="1">
                  <c:v>0.21875</c:v>
                </c:pt>
                <c:pt idx="2">
                  <c:v>0.34375</c:v>
                </c:pt>
                <c:pt idx="3">
                  <c:v>9.375E-2</c:v>
                </c:pt>
                <c:pt idx="4">
                  <c:v>6.25E-2</c:v>
                </c:pt>
                <c:pt idx="5">
                  <c:v>3.125E-2</c:v>
                </c:pt>
                <c:pt idx="6">
                  <c:v>0</c:v>
                </c:pt>
                <c:pt idx="7">
                  <c:v>0.15625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9-40F6-B43B-AD60B2F25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各城市各类型占比!$A$21</c:f>
              <c:strCache>
                <c:ptCount val="1"/>
                <c:pt idx="0">
                  <c:v>宁波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1F-4B25-8547-CBC8B1DA1B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1F-4B25-8547-CBC8B1DA1B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1F-4B25-8547-CBC8B1DA1B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1F-4B25-8547-CBC8B1DA1B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D1F-4B25-8547-CBC8B1DA1B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D1F-4B25-8547-CBC8B1DA1B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D1F-4B25-8547-CBC8B1DA1B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D1F-4B25-8547-CBC8B1DA1BF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D1F-4B25-8547-CBC8B1DA1BF8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各城市各类型占比!$B$21:$K$21</c:f>
              <c:numCache>
                <c:formatCode>0.00%</c:formatCode>
                <c:ptCount val="9"/>
                <c:pt idx="0">
                  <c:v>0.1076923076923077</c:v>
                </c:pt>
                <c:pt idx="1">
                  <c:v>0.2</c:v>
                </c:pt>
                <c:pt idx="2">
                  <c:v>0.29230769230769232</c:v>
                </c:pt>
                <c:pt idx="3">
                  <c:v>9.2307692307692313E-2</c:v>
                </c:pt>
                <c:pt idx="4">
                  <c:v>6.1538461538461542E-2</c:v>
                </c:pt>
                <c:pt idx="5">
                  <c:v>0</c:v>
                </c:pt>
                <c:pt idx="6">
                  <c:v>4.6153846153846156E-2</c:v>
                </c:pt>
                <c:pt idx="7">
                  <c:v>0.15384615384615385</c:v>
                </c:pt>
                <c:pt idx="8">
                  <c:v>4.6153846153846156E-2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1-41AA-9E81-D18973B4C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武汉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8B-460B-968D-7DB9BD4C72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8B-460B-968D-7DB9BD4C72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8B-460B-968D-7DB9BD4C72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[1]总表!$C$15:$E$15</c:f>
              <c:numCache>
                <c:formatCode>General</c:formatCode>
                <c:ptCount val="3"/>
                <c:pt idx="0">
                  <c:v>90</c:v>
                </c:pt>
                <c:pt idx="1">
                  <c:v>1185</c:v>
                </c:pt>
                <c:pt idx="2">
                  <c:v>1384.41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8B-460B-968D-7DB9BD4C72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各城市各类型占比!$A$22</c:f>
              <c:strCache>
                <c:ptCount val="1"/>
                <c:pt idx="0">
                  <c:v>佛山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E-4309-892D-AAC84240B2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E-4309-892D-AAC84240B2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3E-4309-892D-AAC84240B2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3E-4309-892D-AAC84240B2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3E-4309-892D-AAC84240B2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3E-4309-892D-AAC84240B2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3E-4309-892D-AAC84240B2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3E-4309-892D-AAC84240B2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3E-4309-892D-AAC84240B286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各城市各类型占比!$B$22:$K$22</c:f>
              <c:numCache>
                <c:formatCode>0.00%</c:formatCode>
                <c:ptCount val="9"/>
                <c:pt idx="0">
                  <c:v>0.15</c:v>
                </c:pt>
                <c:pt idx="1">
                  <c:v>0.15</c:v>
                </c:pt>
                <c:pt idx="2">
                  <c:v>0.3</c:v>
                </c:pt>
                <c:pt idx="3">
                  <c:v>0.1</c:v>
                </c:pt>
                <c:pt idx="4">
                  <c:v>0</c:v>
                </c:pt>
                <c:pt idx="5">
                  <c:v>0.05</c:v>
                </c:pt>
                <c:pt idx="6">
                  <c:v>0</c:v>
                </c:pt>
                <c:pt idx="7">
                  <c:v>0.2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A-4C56-84D5-73008699B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各城市各类型占比!$A$23</c:f>
              <c:strCache>
                <c:ptCount val="1"/>
                <c:pt idx="0">
                  <c:v>无锡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94-407C-81A0-AF7EB06918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94-407C-81A0-AF7EB06918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94-407C-81A0-AF7EB06918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94-407C-81A0-AF7EB069188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794-407C-81A0-AF7EB069188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794-407C-81A0-AF7EB069188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794-407C-81A0-AF7EB069188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794-407C-81A0-AF7EB069188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794-407C-81A0-AF7EB0691882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各城市各类型占比!$B$23:$K$23</c:f>
              <c:numCache>
                <c:formatCode>0.00%</c:formatCode>
                <c:ptCount val="9"/>
                <c:pt idx="0">
                  <c:v>3.6585365853658534E-2</c:v>
                </c:pt>
                <c:pt idx="1">
                  <c:v>0.24390243902439024</c:v>
                </c:pt>
                <c:pt idx="2">
                  <c:v>0.29268292682926828</c:v>
                </c:pt>
                <c:pt idx="3">
                  <c:v>6.097560975609756E-2</c:v>
                </c:pt>
                <c:pt idx="4">
                  <c:v>9.7560975609756101E-2</c:v>
                </c:pt>
                <c:pt idx="5">
                  <c:v>0</c:v>
                </c:pt>
                <c:pt idx="6">
                  <c:v>0</c:v>
                </c:pt>
                <c:pt idx="7">
                  <c:v>0.25609756097560976</c:v>
                </c:pt>
                <c:pt idx="8">
                  <c:v>1.2195121951219513E-2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4-4A00-8567-96C8B18EA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各城市各类型占比!$A$24</c:f>
              <c:strCache>
                <c:ptCount val="1"/>
                <c:pt idx="0">
                  <c:v>武汉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A5-4F5E-BBBF-E181EE18AC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A5-4F5E-BBBF-E181EE18AC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A5-4F5E-BBBF-E181EE18AC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A5-4F5E-BBBF-E181EE18AC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A5-4F5E-BBBF-E181EE18AC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A5-4F5E-BBBF-E181EE18AC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A5-4F5E-BBBF-E181EE18AC2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5A5-4F5E-BBBF-E181EE18AC2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5A5-4F5E-BBBF-E181EE18AC2C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各城市各类型占比!$B$24:$K$24</c:f>
              <c:numCache>
                <c:formatCode>0.00%</c:formatCode>
                <c:ptCount val="9"/>
                <c:pt idx="0">
                  <c:v>6.9182389937106917E-2</c:v>
                </c:pt>
                <c:pt idx="1">
                  <c:v>0.20754716981132076</c:v>
                </c:pt>
                <c:pt idx="2">
                  <c:v>0.38364779874213839</c:v>
                </c:pt>
                <c:pt idx="3">
                  <c:v>4.40251572327044E-2</c:v>
                </c:pt>
                <c:pt idx="4">
                  <c:v>5.0314465408805034E-2</c:v>
                </c:pt>
                <c:pt idx="5">
                  <c:v>0</c:v>
                </c:pt>
                <c:pt idx="6">
                  <c:v>3.1446540880503145E-2</c:v>
                </c:pt>
                <c:pt idx="7">
                  <c:v>0.18867924528301888</c:v>
                </c:pt>
                <c:pt idx="8">
                  <c:v>2.5157232704402517E-2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C-4ED0-A777-3C5B64B05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各城市各类型占比!$A$25</c:f>
              <c:strCache>
                <c:ptCount val="1"/>
                <c:pt idx="0">
                  <c:v>苏州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62-42E2-BA8E-D2FF8A5440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62-42E2-BA8E-D2FF8A5440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62-42E2-BA8E-D2FF8A5440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62-42E2-BA8E-D2FF8A5440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62-42E2-BA8E-D2FF8A5440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862-42E2-BA8E-D2FF8A5440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862-42E2-BA8E-D2FF8A5440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862-42E2-BA8E-D2FF8A5440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862-42E2-BA8E-D2FF8A54409F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各城市各类型占比!$B$25:$K$25</c:f>
              <c:numCache>
                <c:formatCode>0.00%</c:formatCode>
                <c:ptCount val="9"/>
                <c:pt idx="0">
                  <c:v>6.4935064935064929E-2</c:v>
                </c:pt>
                <c:pt idx="1">
                  <c:v>0.20779220779220781</c:v>
                </c:pt>
                <c:pt idx="2">
                  <c:v>0.29870129870129869</c:v>
                </c:pt>
                <c:pt idx="3">
                  <c:v>3.896103896103896E-2</c:v>
                </c:pt>
                <c:pt idx="4">
                  <c:v>9.0909090909090912E-2</c:v>
                </c:pt>
                <c:pt idx="5">
                  <c:v>2.5974025974025976E-2</c:v>
                </c:pt>
                <c:pt idx="6">
                  <c:v>3.896103896103896E-2</c:v>
                </c:pt>
                <c:pt idx="7">
                  <c:v>0.23376623376623376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4-4D30-A84C-D2DAC004A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各城市各类型占比!$A$27</c:f>
              <c:strCache>
                <c:ptCount val="1"/>
                <c:pt idx="0">
                  <c:v>济南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2C-4D30-9A7B-FDF051F9AD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2C-4D30-9A7B-FDF051F9AD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2C-4D30-9A7B-FDF051F9AD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2C-4D30-9A7B-FDF051F9AD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2C-4D30-9A7B-FDF051F9AD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2C-4D30-9A7B-FDF051F9AD7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22C-4D30-9A7B-FDF051F9AD7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22C-4D30-9A7B-FDF051F9AD7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22C-4D30-9A7B-FDF051F9AD73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各城市各类型占比!$B$27:$K$27</c:f>
              <c:numCache>
                <c:formatCode>0.00%</c:formatCode>
                <c:ptCount val="9"/>
                <c:pt idx="0">
                  <c:v>0.13333333333333333</c:v>
                </c:pt>
                <c:pt idx="1">
                  <c:v>0.1</c:v>
                </c:pt>
                <c:pt idx="2">
                  <c:v>0.3</c:v>
                </c:pt>
                <c:pt idx="3">
                  <c:v>3.3333333333333333E-2</c:v>
                </c:pt>
                <c:pt idx="4">
                  <c:v>3.3333333333333333E-2</c:v>
                </c:pt>
                <c:pt idx="5">
                  <c:v>6.6666666666666666E-2</c:v>
                </c:pt>
                <c:pt idx="6">
                  <c:v>0</c:v>
                </c:pt>
                <c:pt idx="7">
                  <c:v>0.26666666666666666</c:v>
                </c:pt>
                <c:pt idx="8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B-4377-A99D-0A4D99787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各城市各类型占比!$A$28</c:f>
              <c:strCache>
                <c:ptCount val="1"/>
                <c:pt idx="0">
                  <c:v>上海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BD-48E1-B2A4-9362367865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BD-48E1-B2A4-9362367865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BD-48E1-B2A4-9362367865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BD-48E1-B2A4-9362367865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BD-48E1-B2A4-9362367865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BD-48E1-B2A4-93623678655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BD-48E1-B2A4-93623678655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2BD-48E1-B2A4-93623678655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2BD-48E1-B2A4-936236786551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各城市各类型占比!$B$28:$K$28</c:f>
              <c:numCache>
                <c:formatCode>0.00%</c:formatCode>
                <c:ptCount val="9"/>
                <c:pt idx="0">
                  <c:v>4.5614035087719301E-2</c:v>
                </c:pt>
                <c:pt idx="1">
                  <c:v>0.18245614035087721</c:v>
                </c:pt>
                <c:pt idx="2">
                  <c:v>0.31052631578947371</c:v>
                </c:pt>
                <c:pt idx="3">
                  <c:v>4.912280701754386E-2</c:v>
                </c:pt>
                <c:pt idx="4">
                  <c:v>0.10526315789473684</c:v>
                </c:pt>
                <c:pt idx="5">
                  <c:v>1.0526315789473684E-2</c:v>
                </c:pt>
                <c:pt idx="6">
                  <c:v>6.6666666666666666E-2</c:v>
                </c:pt>
                <c:pt idx="7">
                  <c:v>0.21929824561403508</c:v>
                </c:pt>
                <c:pt idx="8">
                  <c:v>1.0526315789473684E-2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B-463B-AA30-CF85728A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各城市各类型占比!$A$29</c:f>
              <c:strCache>
                <c:ptCount val="1"/>
                <c:pt idx="0">
                  <c:v>天津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36-40C9-9908-83FC0AC6DE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36-40C9-9908-83FC0AC6DE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36-40C9-9908-83FC0AC6DE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36-40C9-9908-83FC0AC6DE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36-40C9-9908-83FC0AC6DE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36-40C9-9908-83FC0AC6DE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36-40C9-9908-83FC0AC6DE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B36-40C9-9908-83FC0AC6DE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B36-40C9-9908-83FC0AC6DE3C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各城市各类型占比!$B$29:$K$29</c:f>
              <c:numCache>
                <c:formatCode>0.00%</c:formatCode>
                <c:ptCount val="9"/>
                <c:pt idx="0">
                  <c:v>0</c:v>
                </c:pt>
                <c:pt idx="1">
                  <c:v>0.20833333333333334</c:v>
                </c:pt>
                <c:pt idx="2">
                  <c:v>0.42708333333333331</c:v>
                </c:pt>
                <c:pt idx="3">
                  <c:v>1.0416666666666666E-2</c:v>
                </c:pt>
                <c:pt idx="4">
                  <c:v>5.2083333333333336E-2</c:v>
                </c:pt>
                <c:pt idx="5">
                  <c:v>0</c:v>
                </c:pt>
                <c:pt idx="6">
                  <c:v>2.0833333333333332E-2</c:v>
                </c:pt>
                <c:pt idx="7">
                  <c:v>0.19791666666666666</c:v>
                </c:pt>
                <c:pt idx="8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A-4CDD-BB56-B1F406A5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各城市各类型占比!$A$30</c:f>
              <c:strCache>
                <c:ptCount val="1"/>
                <c:pt idx="0">
                  <c:v>石家庄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67-4A7A-829D-F6413AC1E2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67-4A7A-829D-F6413AC1E2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67-4A7A-829D-F6413AC1E2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67-4A7A-829D-F6413AC1E2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67-4A7A-829D-F6413AC1E2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67-4A7A-829D-F6413AC1E2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167-4A7A-829D-F6413AC1E2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167-4A7A-829D-F6413AC1E26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167-4A7A-829D-F6413AC1E269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各城市各类型占比!$B$30:$K$30</c:f>
              <c:numCache>
                <c:formatCode>0.00%</c:formatCode>
                <c:ptCount val="9"/>
                <c:pt idx="0">
                  <c:v>0</c:v>
                </c:pt>
                <c:pt idx="1">
                  <c:v>0.1111111111111111</c:v>
                </c:pt>
                <c:pt idx="2">
                  <c:v>0.22222222222222221</c:v>
                </c:pt>
                <c:pt idx="3">
                  <c:v>0</c:v>
                </c:pt>
                <c:pt idx="4">
                  <c:v>0.1111111111111111</c:v>
                </c:pt>
                <c:pt idx="5">
                  <c:v>0.22222222222222221</c:v>
                </c:pt>
                <c:pt idx="6">
                  <c:v>0.1111111111111111</c:v>
                </c:pt>
                <c:pt idx="7">
                  <c:v>0.1111111111111111</c:v>
                </c:pt>
                <c:pt idx="8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9-49FE-B63E-AEF71123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各城市各类型占比!$A$31</c:f>
              <c:strCache>
                <c:ptCount val="1"/>
                <c:pt idx="0">
                  <c:v>温州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8D-4352-AF5B-768383CBF9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8D-4352-AF5B-768383CBF9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8D-4352-AF5B-768383CBF9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8D-4352-AF5B-768383CBF9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8D-4352-AF5B-768383CBF9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8D-4352-AF5B-768383CBF9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8D-4352-AF5B-768383CBF9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8D-4352-AF5B-768383CBF9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98D-4352-AF5B-768383CBF93C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各城市各类型占比!$B$31:$K$31</c:f>
              <c:numCache>
                <c:formatCode>0.00%</c:formatCode>
                <c:ptCount val="9"/>
                <c:pt idx="0">
                  <c:v>0</c:v>
                </c:pt>
                <c:pt idx="1">
                  <c:v>6.6666666666666666E-2</c:v>
                </c:pt>
                <c:pt idx="2">
                  <c:v>0.4</c:v>
                </c:pt>
                <c:pt idx="3">
                  <c:v>6.6666666666666666E-2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0.26666666666666666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7-4F3C-87D8-76A450942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各城市各类型占比!$A$26</c:f>
              <c:strCache>
                <c:ptCount val="1"/>
                <c:pt idx="0">
                  <c:v>南京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2C-4BE0-8BB8-79DF36026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2C-4BE0-8BB8-79DF36026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2C-4BE0-8BB8-79DF360262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2C-4BE0-8BB8-79DF360262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F2C-4BE0-8BB8-79DF360262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F2C-4BE0-8BB8-79DF360262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F2C-4BE0-8BB8-79DF360262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F2C-4BE0-8BB8-79DF360262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F2C-4BE0-8BB8-79DF3602629D}"/>
              </c:ext>
            </c:extLst>
          </c:dPt>
          <c:cat>
            <c:strRef>
              <c:f>各城市各类型占比!$B$1:$K$1</c:f>
              <c:strCache>
                <c:ptCount val="9"/>
                <c:pt idx="0">
                  <c:v>演唱会占比</c:v>
                </c:pt>
                <c:pt idx="1">
                  <c:v>音乐会占比</c:v>
                </c:pt>
                <c:pt idx="2">
                  <c:v>话剧歌剧占比</c:v>
                </c:pt>
                <c:pt idx="3">
                  <c:v>舞蹈芭蕾占比</c:v>
                </c:pt>
                <c:pt idx="4">
                  <c:v>曲苑杂坛占比</c:v>
                </c:pt>
                <c:pt idx="5">
                  <c:v>体育比赛占比</c:v>
                </c:pt>
                <c:pt idx="6">
                  <c:v>度假休闲占比</c:v>
                </c:pt>
                <c:pt idx="7">
                  <c:v>儿童亲子占比</c:v>
                </c:pt>
                <c:pt idx="8">
                  <c:v>动漫占比</c:v>
                </c:pt>
              </c:strCache>
            </c:strRef>
          </c:cat>
          <c:val>
            <c:numRef>
              <c:f>各城市各类型占比!$B$26:$K$26</c:f>
              <c:numCache>
                <c:formatCode>0.00%</c:formatCode>
                <c:ptCount val="9"/>
                <c:pt idx="0">
                  <c:v>0.1</c:v>
                </c:pt>
                <c:pt idx="1">
                  <c:v>0.14444444444444443</c:v>
                </c:pt>
                <c:pt idx="2">
                  <c:v>0.4</c:v>
                </c:pt>
                <c:pt idx="3">
                  <c:v>1.1111111111111112E-2</c:v>
                </c:pt>
                <c:pt idx="4">
                  <c:v>2.2222222222222223E-2</c:v>
                </c:pt>
                <c:pt idx="5">
                  <c:v>3.3333333333333333E-2</c:v>
                </c:pt>
                <c:pt idx="6">
                  <c:v>2.2222222222222223E-2</c:v>
                </c:pt>
                <c:pt idx="7">
                  <c:v>0.24444444444444444</c:v>
                </c:pt>
                <c:pt idx="8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0-4BCC-A6CA-3AFC9E423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呼和浩特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2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6D-4848-9236-8615DB5058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6D-4848-9236-8615DB5058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6D-4848-9236-8615DB5058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[1]总表!$C$22:$E$22</c:f>
              <c:numCache>
                <c:formatCode>General</c:formatCode>
                <c:ptCount val="3"/>
                <c:pt idx="0">
                  <c:v>15.4</c:v>
                </c:pt>
                <c:pt idx="1">
                  <c:v>172</c:v>
                </c:pt>
                <c:pt idx="2">
                  <c:v>397.27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6D-4848-9236-8615DB5058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演唱会与进出口总额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进出口与文艺活动类型总量关系!$B$1</c:f>
              <c:strCache>
                <c:ptCount val="1"/>
                <c:pt idx="0">
                  <c:v>进出口总额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进出口与文艺活动类型总量关系!$A$2:$A$21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进出口与文艺活动类型总量关系!$B$2:$B$21</c:f>
              <c:numCache>
                <c:formatCode>General</c:formatCode>
                <c:ptCount val="20"/>
                <c:pt idx="0">
                  <c:v>5651.99</c:v>
                </c:pt>
                <c:pt idx="1">
                  <c:v>2427.8000000000002</c:v>
                </c:pt>
                <c:pt idx="2">
                  <c:v>1541.6</c:v>
                </c:pt>
                <c:pt idx="3">
                  <c:v>1042.0999999999999</c:v>
                </c:pt>
                <c:pt idx="4">
                  <c:v>964.65</c:v>
                </c:pt>
                <c:pt idx="5">
                  <c:v>920.86</c:v>
                </c:pt>
                <c:pt idx="6">
                  <c:v>848</c:v>
                </c:pt>
                <c:pt idx="7">
                  <c:v>677.04</c:v>
                </c:pt>
                <c:pt idx="8">
                  <c:v>602.09550000000002</c:v>
                </c:pt>
                <c:pt idx="9">
                  <c:v>533.65</c:v>
                </c:pt>
                <c:pt idx="10">
                  <c:v>492</c:v>
                </c:pt>
                <c:pt idx="11">
                  <c:v>457.51690000000002</c:v>
                </c:pt>
                <c:pt idx="12">
                  <c:v>445.7</c:v>
                </c:pt>
                <c:pt idx="13">
                  <c:v>277.37</c:v>
                </c:pt>
                <c:pt idx="14">
                  <c:v>212.7</c:v>
                </c:pt>
                <c:pt idx="15">
                  <c:v>150.5</c:v>
                </c:pt>
                <c:pt idx="16">
                  <c:v>129.43</c:v>
                </c:pt>
                <c:pt idx="17">
                  <c:v>89.46</c:v>
                </c:pt>
                <c:pt idx="18">
                  <c:v>27</c:v>
                </c:pt>
                <c:pt idx="19">
                  <c:v>10.63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9-4927-902F-DA3F05E6329F}"/>
            </c:ext>
          </c:extLst>
        </c:ser>
        <c:ser>
          <c:idx val="1"/>
          <c:order val="1"/>
          <c:tx>
            <c:strRef>
              <c:f>进出口与文艺活动类型总量关系!$C$1</c:f>
              <c:strCache>
                <c:ptCount val="1"/>
                <c:pt idx="0">
                  <c:v>演唱会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进出口与文艺活动类型总量关系!$A$2:$A$21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进出口与文艺活动类型总量关系!$C$2:$C$21</c:f>
              <c:numCache>
                <c:formatCode>General</c:formatCode>
                <c:ptCount val="20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3</c:v>
                </c:pt>
                <c:pt idx="4">
                  <c:v>12</c:v>
                </c:pt>
                <c:pt idx="5">
                  <c:v>9</c:v>
                </c:pt>
                <c:pt idx="6">
                  <c:v>18</c:v>
                </c:pt>
                <c:pt idx="7">
                  <c:v>5</c:v>
                </c:pt>
                <c:pt idx="8">
                  <c:v>0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9-4927-902F-DA3F05E63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169360"/>
        <c:axId val="1477169776"/>
      </c:barChart>
      <c:catAx>
        <c:axId val="147716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7169776"/>
        <c:crosses val="autoZero"/>
        <c:auto val="1"/>
        <c:lblAlgn val="ctr"/>
        <c:lblOffset val="100"/>
        <c:noMultiLvlLbl val="0"/>
      </c:catAx>
      <c:valAx>
        <c:axId val="1477169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7169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音乐会与进出口总额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进出口与文艺活动类型总量关系!$B$1</c:f>
              <c:strCache>
                <c:ptCount val="1"/>
                <c:pt idx="0">
                  <c:v>进出口总额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进出口与文艺活动类型总量关系!$A$2:$A$21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进出口与文艺活动类型总量关系!$B$2:$B$21</c:f>
              <c:numCache>
                <c:formatCode>General</c:formatCode>
                <c:ptCount val="20"/>
                <c:pt idx="0">
                  <c:v>5651.99</c:v>
                </c:pt>
                <c:pt idx="1">
                  <c:v>2427.8000000000002</c:v>
                </c:pt>
                <c:pt idx="2">
                  <c:v>1541.6</c:v>
                </c:pt>
                <c:pt idx="3">
                  <c:v>1042.0999999999999</c:v>
                </c:pt>
                <c:pt idx="4">
                  <c:v>964.65</c:v>
                </c:pt>
                <c:pt idx="5">
                  <c:v>920.86</c:v>
                </c:pt>
                <c:pt idx="6">
                  <c:v>848</c:v>
                </c:pt>
                <c:pt idx="7">
                  <c:v>677.04</c:v>
                </c:pt>
                <c:pt idx="8">
                  <c:v>602.09550000000002</c:v>
                </c:pt>
                <c:pt idx="9">
                  <c:v>533.65</c:v>
                </c:pt>
                <c:pt idx="10">
                  <c:v>492</c:v>
                </c:pt>
                <c:pt idx="11">
                  <c:v>457.51690000000002</c:v>
                </c:pt>
                <c:pt idx="12">
                  <c:v>445.7</c:v>
                </c:pt>
                <c:pt idx="13">
                  <c:v>277.37</c:v>
                </c:pt>
                <c:pt idx="14">
                  <c:v>212.7</c:v>
                </c:pt>
                <c:pt idx="15">
                  <c:v>150.5</c:v>
                </c:pt>
                <c:pt idx="16">
                  <c:v>129.43</c:v>
                </c:pt>
                <c:pt idx="17">
                  <c:v>89.46</c:v>
                </c:pt>
                <c:pt idx="18">
                  <c:v>27</c:v>
                </c:pt>
                <c:pt idx="19">
                  <c:v>10.63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0-45B7-BE84-73FBA17E7F86}"/>
            </c:ext>
          </c:extLst>
        </c:ser>
        <c:ser>
          <c:idx val="1"/>
          <c:order val="1"/>
          <c:tx>
            <c:strRef>
              <c:f>进出口与文艺活动类型总量关系!$D$1</c:f>
              <c:strCache>
                <c:ptCount val="1"/>
                <c:pt idx="0">
                  <c:v>音乐会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进出口与文艺活动类型总量关系!$A$2:$A$21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进出口与文艺活动类型总量关系!$D$2:$D$21</c:f>
              <c:numCache>
                <c:formatCode>General</c:formatCode>
                <c:ptCount val="20"/>
                <c:pt idx="0">
                  <c:v>63</c:v>
                </c:pt>
                <c:pt idx="1">
                  <c:v>61</c:v>
                </c:pt>
                <c:pt idx="2">
                  <c:v>46</c:v>
                </c:pt>
                <c:pt idx="3">
                  <c:v>7</c:v>
                </c:pt>
                <c:pt idx="4">
                  <c:v>33</c:v>
                </c:pt>
                <c:pt idx="5">
                  <c:v>13</c:v>
                </c:pt>
                <c:pt idx="6">
                  <c:v>36</c:v>
                </c:pt>
                <c:pt idx="7">
                  <c:v>16</c:v>
                </c:pt>
                <c:pt idx="8">
                  <c:v>5</c:v>
                </c:pt>
                <c:pt idx="9">
                  <c:v>13</c:v>
                </c:pt>
                <c:pt idx="10">
                  <c:v>3</c:v>
                </c:pt>
                <c:pt idx="11">
                  <c:v>0</c:v>
                </c:pt>
                <c:pt idx="12">
                  <c:v>33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13</c:v>
                </c:pt>
                <c:pt idx="18">
                  <c:v>0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0-45B7-BE84-73FBA17E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646752"/>
        <c:axId val="1421647168"/>
      </c:barChart>
      <c:catAx>
        <c:axId val="142164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47168"/>
        <c:crosses val="autoZero"/>
        <c:auto val="1"/>
        <c:lblAlgn val="ctr"/>
        <c:lblOffset val="100"/>
        <c:noMultiLvlLbl val="0"/>
      </c:catAx>
      <c:valAx>
        <c:axId val="1421647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46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话剧歌剧与进出口总额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进出口与文艺活动类型总量关系!$B$1</c:f>
              <c:strCache>
                <c:ptCount val="1"/>
                <c:pt idx="0">
                  <c:v>进出口总额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进出口与文艺活动类型总量关系!$A$2:$A$21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进出口与文艺活动类型总量关系!$B$2:$B$21</c:f>
              <c:numCache>
                <c:formatCode>General</c:formatCode>
                <c:ptCount val="20"/>
                <c:pt idx="0">
                  <c:v>5651.99</c:v>
                </c:pt>
                <c:pt idx="1">
                  <c:v>2427.8000000000002</c:v>
                </c:pt>
                <c:pt idx="2">
                  <c:v>1541.6</c:v>
                </c:pt>
                <c:pt idx="3">
                  <c:v>1042.0999999999999</c:v>
                </c:pt>
                <c:pt idx="4">
                  <c:v>964.65</c:v>
                </c:pt>
                <c:pt idx="5">
                  <c:v>920.86</c:v>
                </c:pt>
                <c:pt idx="6">
                  <c:v>848</c:v>
                </c:pt>
                <c:pt idx="7">
                  <c:v>677.04</c:v>
                </c:pt>
                <c:pt idx="8">
                  <c:v>602.09550000000002</c:v>
                </c:pt>
                <c:pt idx="9">
                  <c:v>533.65</c:v>
                </c:pt>
                <c:pt idx="10">
                  <c:v>492</c:v>
                </c:pt>
                <c:pt idx="11">
                  <c:v>457.51690000000002</c:v>
                </c:pt>
                <c:pt idx="12">
                  <c:v>445.7</c:v>
                </c:pt>
                <c:pt idx="13">
                  <c:v>277.37</c:v>
                </c:pt>
                <c:pt idx="14">
                  <c:v>212.7</c:v>
                </c:pt>
                <c:pt idx="15">
                  <c:v>150.5</c:v>
                </c:pt>
                <c:pt idx="16">
                  <c:v>129.43</c:v>
                </c:pt>
                <c:pt idx="17">
                  <c:v>89.46</c:v>
                </c:pt>
                <c:pt idx="18">
                  <c:v>27</c:v>
                </c:pt>
                <c:pt idx="19">
                  <c:v>10.63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F-462C-972B-265B36D777A0}"/>
            </c:ext>
          </c:extLst>
        </c:ser>
        <c:ser>
          <c:idx val="1"/>
          <c:order val="1"/>
          <c:tx>
            <c:strRef>
              <c:f>进出口与文艺活动类型总量关系!$E$1</c:f>
              <c:strCache>
                <c:ptCount val="1"/>
                <c:pt idx="0">
                  <c:v>话剧歌剧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进出口与文艺活动类型总量关系!$A$2:$A$21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进出口与文艺活动类型总量关系!$E$2:$E$21</c:f>
              <c:numCache>
                <c:formatCode>General</c:formatCode>
                <c:ptCount val="20"/>
                <c:pt idx="0">
                  <c:v>73</c:v>
                </c:pt>
                <c:pt idx="1">
                  <c:v>56</c:v>
                </c:pt>
                <c:pt idx="2">
                  <c:v>51</c:v>
                </c:pt>
                <c:pt idx="3">
                  <c:v>11</c:v>
                </c:pt>
                <c:pt idx="4">
                  <c:v>38</c:v>
                </c:pt>
                <c:pt idx="5">
                  <c:v>36</c:v>
                </c:pt>
                <c:pt idx="6">
                  <c:v>51</c:v>
                </c:pt>
                <c:pt idx="7">
                  <c:v>23</c:v>
                </c:pt>
                <c:pt idx="8">
                  <c:v>1</c:v>
                </c:pt>
                <c:pt idx="9">
                  <c:v>11</c:v>
                </c:pt>
                <c:pt idx="10">
                  <c:v>6</c:v>
                </c:pt>
                <c:pt idx="11">
                  <c:v>1</c:v>
                </c:pt>
                <c:pt idx="12">
                  <c:v>61</c:v>
                </c:pt>
                <c:pt idx="13">
                  <c:v>6</c:v>
                </c:pt>
                <c:pt idx="14">
                  <c:v>2</c:v>
                </c:pt>
                <c:pt idx="15">
                  <c:v>9</c:v>
                </c:pt>
                <c:pt idx="16">
                  <c:v>3</c:v>
                </c:pt>
                <c:pt idx="17">
                  <c:v>8</c:v>
                </c:pt>
                <c:pt idx="18">
                  <c:v>1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F-462C-972B-265B36D7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636352"/>
        <c:axId val="1421643424"/>
      </c:barChart>
      <c:catAx>
        <c:axId val="14216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43424"/>
        <c:crosses val="autoZero"/>
        <c:auto val="1"/>
        <c:lblAlgn val="ctr"/>
        <c:lblOffset val="100"/>
        <c:noMultiLvlLbl val="0"/>
      </c:catAx>
      <c:valAx>
        <c:axId val="1421643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36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芭蕾舞蹈与进出口总额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进出口与文艺活动类型总量关系!$B$1</c:f>
              <c:strCache>
                <c:ptCount val="1"/>
                <c:pt idx="0">
                  <c:v>进出口总额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进出口与文艺活动类型总量关系!$A$2:$A$21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进出口与文艺活动类型总量关系!$B$2:$B$21</c:f>
              <c:numCache>
                <c:formatCode>General</c:formatCode>
                <c:ptCount val="20"/>
                <c:pt idx="0">
                  <c:v>5651.99</c:v>
                </c:pt>
                <c:pt idx="1">
                  <c:v>2427.8000000000002</c:v>
                </c:pt>
                <c:pt idx="2">
                  <c:v>1541.6</c:v>
                </c:pt>
                <c:pt idx="3">
                  <c:v>1042.0999999999999</c:v>
                </c:pt>
                <c:pt idx="4">
                  <c:v>964.65</c:v>
                </c:pt>
                <c:pt idx="5">
                  <c:v>920.86</c:v>
                </c:pt>
                <c:pt idx="6">
                  <c:v>848</c:v>
                </c:pt>
                <c:pt idx="7">
                  <c:v>677.04</c:v>
                </c:pt>
                <c:pt idx="8">
                  <c:v>602.09550000000002</c:v>
                </c:pt>
                <c:pt idx="9">
                  <c:v>533.65</c:v>
                </c:pt>
                <c:pt idx="10">
                  <c:v>492</c:v>
                </c:pt>
                <c:pt idx="11">
                  <c:v>457.51690000000002</c:v>
                </c:pt>
                <c:pt idx="12">
                  <c:v>445.7</c:v>
                </c:pt>
                <c:pt idx="13">
                  <c:v>277.37</c:v>
                </c:pt>
                <c:pt idx="14">
                  <c:v>212.7</c:v>
                </c:pt>
                <c:pt idx="15">
                  <c:v>150.5</c:v>
                </c:pt>
                <c:pt idx="16">
                  <c:v>129.43</c:v>
                </c:pt>
                <c:pt idx="17">
                  <c:v>89.46</c:v>
                </c:pt>
                <c:pt idx="18">
                  <c:v>27</c:v>
                </c:pt>
                <c:pt idx="19">
                  <c:v>10.63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A-4B7A-8EF2-F4959596FCDE}"/>
            </c:ext>
          </c:extLst>
        </c:ser>
        <c:ser>
          <c:idx val="1"/>
          <c:order val="1"/>
          <c:tx>
            <c:strRef>
              <c:f>进出口与文艺活动类型总量关系!$F$1</c:f>
              <c:strCache>
                <c:ptCount val="1"/>
                <c:pt idx="0">
                  <c:v>舞蹈芭蕾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进出口与文艺活动类型总量关系!$A$2:$A$21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进出口与文艺活动类型总量关系!$F$2:$F$21</c:f>
              <c:numCache>
                <c:formatCode>General</c:formatCode>
                <c:ptCount val="20"/>
                <c:pt idx="0">
                  <c:v>9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A-4B7A-8EF2-F4959596F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725936"/>
        <c:axId val="1162727600"/>
      </c:barChart>
      <c:catAx>
        <c:axId val="11627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727600"/>
        <c:crosses val="autoZero"/>
        <c:auto val="1"/>
        <c:lblAlgn val="ctr"/>
        <c:lblOffset val="100"/>
        <c:noMultiLvlLbl val="0"/>
      </c:catAx>
      <c:valAx>
        <c:axId val="1162727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725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音乐会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进出口与文艺活动占比关系!$B$1</c:f>
              <c:strCache>
                <c:ptCount val="1"/>
                <c:pt idx="0">
                  <c:v>进出口总额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进出口与文艺活动占比关系!$A$2:$A$21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进出口与文艺活动占比关系!$B$2:$B$21</c:f>
              <c:numCache>
                <c:formatCode>General</c:formatCode>
                <c:ptCount val="20"/>
                <c:pt idx="0">
                  <c:v>5651.99</c:v>
                </c:pt>
                <c:pt idx="1">
                  <c:v>2427.8000000000002</c:v>
                </c:pt>
                <c:pt idx="2">
                  <c:v>1541.6</c:v>
                </c:pt>
                <c:pt idx="3">
                  <c:v>1042.0999999999999</c:v>
                </c:pt>
                <c:pt idx="4">
                  <c:v>964.65</c:v>
                </c:pt>
                <c:pt idx="5">
                  <c:v>920.86</c:v>
                </c:pt>
                <c:pt idx="6">
                  <c:v>848</c:v>
                </c:pt>
                <c:pt idx="7">
                  <c:v>677.04</c:v>
                </c:pt>
                <c:pt idx="8">
                  <c:v>602.09550000000002</c:v>
                </c:pt>
                <c:pt idx="9">
                  <c:v>533.65</c:v>
                </c:pt>
                <c:pt idx="10">
                  <c:v>492</c:v>
                </c:pt>
                <c:pt idx="11">
                  <c:v>457.51690000000002</c:v>
                </c:pt>
                <c:pt idx="12">
                  <c:v>445.7</c:v>
                </c:pt>
                <c:pt idx="13">
                  <c:v>277.37</c:v>
                </c:pt>
                <c:pt idx="14">
                  <c:v>212.7</c:v>
                </c:pt>
                <c:pt idx="15">
                  <c:v>150.5</c:v>
                </c:pt>
                <c:pt idx="16">
                  <c:v>129.43</c:v>
                </c:pt>
                <c:pt idx="17">
                  <c:v>89.46</c:v>
                </c:pt>
                <c:pt idx="18">
                  <c:v>27</c:v>
                </c:pt>
                <c:pt idx="19">
                  <c:v>10.63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0-49EA-B42F-4321EDECD311}"/>
            </c:ext>
          </c:extLst>
        </c:ser>
        <c:ser>
          <c:idx val="1"/>
          <c:order val="1"/>
          <c:tx>
            <c:strRef>
              <c:f>进出口与文艺活动占比关系!$M$1</c:f>
              <c:strCache>
                <c:ptCount val="1"/>
                <c:pt idx="0">
                  <c:v>音乐会占比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进出口与文艺活动占比关系!$A$2:$A$21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进出口与文艺活动占比关系!$M$2:$M$21</c:f>
              <c:numCache>
                <c:formatCode>General</c:formatCode>
                <c:ptCount val="20"/>
                <c:pt idx="0">
                  <c:v>246.09375</c:v>
                </c:pt>
                <c:pt idx="1">
                  <c:v>299.01960784313724</c:v>
                </c:pt>
                <c:pt idx="2">
                  <c:v>265.89595375722541</c:v>
                </c:pt>
                <c:pt idx="3">
                  <c:v>218.75</c:v>
                </c:pt>
                <c:pt idx="4">
                  <c:v>270.49180327868856</c:v>
                </c:pt>
                <c:pt idx="5">
                  <c:v>144.44444444444443</c:v>
                </c:pt>
                <c:pt idx="6">
                  <c:v>230.76923076923077</c:v>
                </c:pt>
                <c:pt idx="7">
                  <c:v>207.79220779220782</c:v>
                </c:pt>
                <c:pt idx="8">
                  <c:v>714.28571428571433</c:v>
                </c:pt>
                <c:pt idx="9">
                  <c:v>270.83333333333331</c:v>
                </c:pt>
                <c:pt idx="10">
                  <c:v>150</c:v>
                </c:pt>
                <c:pt idx="11">
                  <c:v>0</c:v>
                </c:pt>
                <c:pt idx="12">
                  <c:v>207.54716981132077</c:v>
                </c:pt>
                <c:pt idx="13">
                  <c:v>66.666666666666671</c:v>
                </c:pt>
                <c:pt idx="14">
                  <c:v>111.1111111111111</c:v>
                </c:pt>
                <c:pt idx="15">
                  <c:v>100</c:v>
                </c:pt>
                <c:pt idx="16">
                  <c:v>166.66666666666666</c:v>
                </c:pt>
                <c:pt idx="17">
                  <c:v>270.83333333333331</c:v>
                </c:pt>
                <c:pt idx="18">
                  <c:v>0</c:v>
                </c:pt>
                <c:pt idx="19">
                  <c:v>344.82758620689657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0-49EA-B42F-4321EDECD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3291520"/>
        <c:axId val="1043291936"/>
      </c:barChart>
      <c:catAx>
        <c:axId val="10432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91936"/>
        <c:crosses val="autoZero"/>
        <c:auto val="1"/>
        <c:lblAlgn val="ctr"/>
        <c:lblOffset val="100"/>
        <c:noMultiLvlLbl val="0"/>
      </c:catAx>
      <c:valAx>
        <c:axId val="1043291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91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演唱会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进出口与文艺活动占比关系!$B$1</c:f>
              <c:strCache>
                <c:ptCount val="1"/>
                <c:pt idx="0">
                  <c:v>进出口总额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进出口与文艺活动占比关系!$A$2:$A$21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进出口与文艺活动占比关系!$B$2:$B$21</c:f>
              <c:numCache>
                <c:formatCode>General</c:formatCode>
                <c:ptCount val="20"/>
                <c:pt idx="0">
                  <c:v>5651.99</c:v>
                </c:pt>
                <c:pt idx="1">
                  <c:v>2427.8000000000002</c:v>
                </c:pt>
                <c:pt idx="2">
                  <c:v>1541.6</c:v>
                </c:pt>
                <c:pt idx="3">
                  <c:v>1042.0999999999999</c:v>
                </c:pt>
                <c:pt idx="4">
                  <c:v>964.65</c:v>
                </c:pt>
                <c:pt idx="5">
                  <c:v>920.86</c:v>
                </c:pt>
                <c:pt idx="6">
                  <c:v>848</c:v>
                </c:pt>
                <c:pt idx="7">
                  <c:v>677.04</c:v>
                </c:pt>
                <c:pt idx="8">
                  <c:v>602.09550000000002</c:v>
                </c:pt>
                <c:pt idx="9">
                  <c:v>533.65</c:v>
                </c:pt>
                <c:pt idx="10">
                  <c:v>492</c:v>
                </c:pt>
                <c:pt idx="11">
                  <c:v>457.51690000000002</c:v>
                </c:pt>
                <c:pt idx="12">
                  <c:v>445.7</c:v>
                </c:pt>
                <c:pt idx="13">
                  <c:v>277.37</c:v>
                </c:pt>
                <c:pt idx="14">
                  <c:v>212.7</c:v>
                </c:pt>
                <c:pt idx="15">
                  <c:v>150.5</c:v>
                </c:pt>
                <c:pt idx="16">
                  <c:v>129.43</c:v>
                </c:pt>
                <c:pt idx="17">
                  <c:v>89.46</c:v>
                </c:pt>
                <c:pt idx="18">
                  <c:v>27</c:v>
                </c:pt>
                <c:pt idx="19">
                  <c:v>10.63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1-40E3-BEFD-BEA71E51CD97}"/>
            </c:ext>
          </c:extLst>
        </c:ser>
        <c:ser>
          <c:idx val="1"/>
          <c:order val="1"/>
          <c:tx>
            <c:strRef>
              <c:f>进出口与文艺活动占比关系!$L$1</c:f>
              <c:strCache>
                <c:ptCount val="1"/>
                <c:pt idx="0">
                  <c:v>演唱会占比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进出口与文艺活动占比关系!$A$2:$A$21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进出口与文艺活动占比关系!$L$2:$L$21</c:f>
              <c:numCache>
                <c:formatCode>General</c:formatCode>
                <c:ptCount val="20"/>
                <c:pt idx="0">
                  <c:v>70.3125</c:v>
                </c:pt>
                <c:pt idx="1">
                  <c:v>83.333333333333329</c:v>
                </c:pt>
                <c:pt idx="2">
                  <c:v>92.485549132947966</c:v>
                </c:pt>
                <c:pt idx="3">
                  <c:v>93.75</c:v>
                </c:pt>
                <c:pt idx="4">
                  <c:v>98.360655737704917</c:v>
                </c:pt>
                <c:pt idx="5">
                  <c:v>100</c:v>
                </c:pt>
                <c:pt idx="6">
                  <c:v>115.38461538461539</c:v>
                </c:pt>
                <c:pt idx="7">
                  <c:v>64.935064935064929</c:v>
                </c:pt>
                <c:pt idx="8">
                  <c:v>0</c:v>
                </c:pt>
                <c:pt idx="9">
                  <c:v>187.5</c:v>
                </c:pt>
                <c:pt idx="10">
                  <c:v>150</c:v>
                </c:pt>
                <c:pt idx="11">
                  <c:v>500</c:v>
                </c:pt>
                <c:pt idx="12">
                  <c:v>69.182389937106919</c:v>
                </c:pt>
                <c:pt idx="13">
                  <c:v>0</c:v>
                </c:pt>
                <c:pt idx="14">
                  <c:v>0</c:v>
                </c:pt>
                <c:pt idx="15">
                  <c:v>133.33333333333334</c:v>
                </c:pt>
                <c:pt idx="16">
                  <c:v>250</c:v>
                </c:pt>
                <c:pt idx="17">
                  <c:v>83.333333333333329</c:v>
                </c:pt>
                <c:pt idx="18">
                  <c:v>500</c:v>
                </c:pt>
                <c:pt idx="19">
                  <c:v>103.44827586206897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1-40E3-BEFD-BEA71E51C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900640"/>
        <c:axId val="1840910208"/>
      </c:barChart>
      <c:catAx>
        <c:axId val="184090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0910208"/>
        <c:crosses val="autoZero"/>
        <c:auto val="1"/>
        <c:lblAlgn val="ctr"/>
        <c:lblOffset val="100"/>
        <c:noMultiLvlLbl val="0"/>
      </c:catAx>
      <c:valAx>
        <c:axId val="1840910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0900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话剧歌剧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进出口与文艺活动占比关系!$B$1</c:f>
              <c:strCache>
                <c:ptCount val="1"/>
                <c:pt idx="0">
                  <c:v>进出口总额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进出口与文艺活动占比关系!$A$2:$A$21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进出口与文艺活动占比关系!$B$2:$B$21</c:f>
              <c:numCache>
                <c:formatCode>General</c:formatCode>
                <c:ptCount val="20"/>
                <c:pt idx="0">
                  <c:v>5651.99</c:v>
                </c:pt>
                <c:pt idx="1">
                  <c:v>2427.8000000000002</c:v>
                </c:pt>
                <c:pt idx="2">
                  <c:v>1541.6</c:v>
                </c:pt>
                <c:pt idx="3">
                  <c:v>1042.0999999999999</c:v>
                </c:pt>
                <c:pt idx="4">
                  <c:v>964.65</c:v>
                </c:pt>
                <c:pt idx="5">
                  <c:v>920.86</c:v>
                </c:pt>
                <c:pt idx="6">
                  <c:v>848</c:v>
                </c:pt>
                <c:pt idx="7">
                  <c:v>677.04</c:v>
                </c:pt>
                <c:pt idx="8">
                  <c:v>602.09550000000002</c:v>
                </c:pt>
                <c:pt idx="9">
                  <c:v>533.65</c:v>
                </c:pt>
                <c:pt idx="10">
                  <c:v>492</c:v>
                </c:pt>
                <c:pt idx="11">
                  <c:v>457.51690000000002</c:v>
                </c:pt>
                <c:pt idx="12">
                  <c:v>445.7</c:v>
                </c:pt>
                <c:pt idx="13">
                  <c:v>277.37</c:v>
                </c:pt>
                <c:pt idx="14">
                  <c:v>212.7</c:v>
                </c:pt>
                <c:pt idx="15">
                  <c:v>150.5</c:v>
                </c:pt>
                <c:pt idx="16">
                  <c:v>129.43</c:v>
                </c:pt>
                <c:pt idx="17">
                  <c:v>89.46</c:v>
                </c:pt>
                <c:pt idx="18">
                  <c:v>27</c:v>
                </c:pt>
                <c:pt idx="19">
                  <c:v>10.63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6-4336-B7D6-59D2808309CC}"/>
            </c:ext>
          </c:extLst>
        </c:ser>
        <c:ser>
          <c:idx val="1"/>
          <c:order val="1"/>
          <c:tx>
            <c:strRef>
              <c:f>进出口与文艺活动占比关系!$N$1</c:f>
              <c:strCache>
                <c:ptCount val="1"/>
                <c:pt idx="0">
                  <c:v>话剧歌剧占比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进出口与文艺活动占比关系!$A$2:$A$21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进出口与文艺活动占比关系!$N$2:$N$21</c:f>
              <c:numCache>
                <c:formatCode>General</c:formatCode>
                <c:ptCount val="20"/>
                <c:pt idx="0">
                  <c:v>285.15625</c:v>
                </c:pt>
                <c:pt idx="1">
                  <c:v>274.50980392156868</c:v>
                </c:pt>
                <c:pt idx="2">
                  <c:v>294.7976878612717</c:v>
                </c:pt>
                <c:pt idx="3">
                  <c:v>343.75</c:v>
                </c:pt>
                <c:pt idx="4">
                  <c:v>311.47540983606558</c:v>
                </c:pt>
                <c:pt idx="5">
                  <c:v>400</c:v>
                </c:pt>
                <c:pt idx="6">
                  <c:v>326.92307692307691</c:v>
                </c:pt>
                <c:pt idx="7">
                  <c:v>298.7012987012987</c:v>
                </c:pt>
                <c:pt idx="8">
                  <c:v>142.85714285714286</c:v>
                </c:pt>
                <c:pt idx="9">
                  <c:v>229.16666666666666</c:v>
                </c:pt>
                <c:pt idx="10">
                  <c:v>300</c:v>
                </c:pt>
                <c:pt idx="11">
                  <c:v>250</c:v>
                </c:pt>
                <c:pt idx="12">
                  <c:v>383.64779874213838</c:v>
                </c:pt>
                <c:pt idx="13">
                  <c:v>400</c:v>
                </c:pt>
                <c:pt idx="14">
                  <c:v>222.2222222222222</c:v>
                </c:pt>
                <c:pt idx="15">
                  <c:v>300</c:v>
                </c:pt>
                <c:pt idx="16">
                  <c:v>250</c:v>
                </c:pt>
                <c:pt idx="17">
                  <c:v>166.66666666666666</c:v>
                </c:pt>
                <c:pt idx="18">
                  <c:v>166.66666666666666</c:v>
                </c:pt>
                <c:pt idx="19">
                  <c:v>241.37931034482759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6-4336-B7D6-59D280830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3291520"/>
        <c:axId val="1043291936"/>
      </c:barChart>
      <c:catAx>
        <c:axId val="10432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91936"/>
        <c:crosses val="autoZero"/>
        <c:auto val="1"/>
        <c:lblAlgn val="ctr"/>
        <c:lblOffset val="100"/>
        <c:noMultiLvlLbl val="0"/>
      </c:catAx>
      <c:valAx>
        <c:axId val="1043291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91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舞蹈芭蕾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进出口与文艺活动占比关系!$B$1</c:f>
              <c:strCache>
                <c:ptCount val="1"/>
                <c:pt idx="0">
                  <c:v>进出口总额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进出口与文艺活动占比关系!$A$2:$A$21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进出口与文艺活动占比关系!$B$2:$B$21</c:f>
              <c:numCache>
                <c:formatCode>General</c:formatCode>
                <c:ptCount val="20"/>
                <c:pt idx="0">
                  <c:v>5651.99</c:v>
                </c:pt>
                <c:pt idx="1">
                  <c:v>2427.8000000000002</c:v>
                </c:pt>
                <c:pt idx="2">
                  <c:v>1541.6</c:v>
                </c:pt>
                <c:pt idx="3">
                  <c:v>1042.0999999999999</c:v>
                </c:pt>
                <c:pt idx="4">
                  <c:v>964.65</c:v>
                </c:pt>
                <c:pt idx="5">
                  <c:v>920.86</c:v>
                </c:pt>
                <c:pt idx="6">
                  <c:v>848</c:v>
                </c:pt>
                <c:pt idx="7">
                  <c:v>677.04</c:v>
                </c:pt>
                <c:pt idx="8">
                  <c:v>602.09550000000002</c:v>
                </c:pt>
                <c:pt idx="9">
                  <c:v>533.65</c:v>
                </c:pt>
                <c:pt idx="10">
                  <c:v>492</c:v>
                </c:pt>
                <c:pt idx="11">
                  <c:v>457.51690000000002</c:v>
                </c:pt>
                <c:pt idx="12">
                  <c:v>445.7</c:v>
                </c:pt>
                <c:pt idx="13">
                  <c:v>277.37</c:v>
                </c:pt>
                <c:pt idx="14">
                  <c:v>212.7</c:v>
                </c:pt>
                <c:pt idx="15">
                  <c:v>150.5</c:v>
                </c:pt>
                <c:pt idx="16">
                  <c:v>129.43</c:v>
                </c:pt>
                <c:pt idx="17">
                  <c:v>89.46</c:v>
                </c:pt>
                <c:pt idx="18">
                  <c:v>27</c:v>
                </c:pt>
                <c:pt idx="19">
                  <c:v>10.63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7-4CE2-A89F-FBA50C884747}"/>
            </c:ext>
          </c:extLst>
        </c:ser>
        <c:ser>
          <c:idx val="1"/>
          <c:order val="1"/>
          <c:tx>
            <c:strRef>
              <c:f>进出口与文艺活动占比关系!$O$1</c:f>
              <c:strCache>
                <c:ptCount val="1"/>
                <c:pt idx="0">
                  <c:v>舞蹈芭蕾占比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进出口与文艺活动占比关系!$A$2:$A$21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进出口与文艺活动占比关系!$O$2:$O$21</c:f>
              <c:numCache>
                <c:formatCode>General</c:formatCode>
                <c:ptCount val="20"/>
                <c:pt idx="0">
                  <c:v>35.15625</c:v>
                </c:pt>
                <c:pt idx="1">
                  <c:v>49.019607843137251</c:v>
                </c:pt>
                <c:pt idx="2">
                  <c:v>34.682080924855491</c:v>
                </c:pt>
                <c:pt idx="3">
                  <c:v>93.75</c:v>
                </c:pt>
                <c:pt idx="4">
                  <c:v>40.983606557377044</c:v>
                </c:pt>
                <c:pt idx="5">
                  <c:v>11.111111111111111</c:v>
                </c:pt>
                <c:pt idx="6">
                  <c:v>12.820512820512819</c:v>
                </c:pt>
                <c:pt idx="7">
                  <c:v>38.961038961038959</c:v>
                </c:pt>
                <c:pt idx="8">
                  <c:v>142.85714285714286</c:v>
                </c:pt>
                <c:pt idx="9">
                  <c:v>62.5</c:v>
                </c:pt>
                <c:pt idx="10">
                  <c:v>100</c:v>
                </c:pt>
                <c:pt idx="11">
                  <c:v>0</c:v>
                </c:pt>
                <c:pt idx="12">
                  <c:v>44.025157232704402</c:v>
                </c:pt>
                <c:pt idx="13">
                  <c:v>66.666666666666671</c:v>
                </c:pt>
                <c:pt idx="14">
                  <c:v>0</c:v>
                </c:pt>
                <c:pt idx="15">
                  <c:v>33.333333333333336</c:v>
                </c:pt>
                <c:pt idx="16">
                  <c:v>0</c:v>
                </c:pt>
                <c:pt idx="17">
                  <c:v>62.5</c:v>
                </c:pt>
                <c:pt idx="18">
                  <c:v>0</c:v>
                </c:pt>
                <c:pt idx="19">
                  <c:v>103.44827586206897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7-4CE2-A89F-FBA50C884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3291520"/>
        <c:axId val="1043291936"/>
      </c:barChart>
      <c:catAx>
        <c:axId val="10432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91936"/>
        <c:crosses val="autoZero"/>
        <c:auto val="1"/>
        <c:lblAlgn val="ctr"/>
        <c:lblOffset val="100"/>
        <c:noMultiLvlLbl val="0"/>
      </c:catAx>
      <c:valAx>
        <c:axId val="1043291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91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曲苑杂坛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进出口与文艺活动占比关系!$B$1</c:f>
              <c:strCache>
                <c:ptCount val="1"/>
                <c:pt idx="0">
                  <c:v>进出口总额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进出口与文艺活动占比关系!$A$2:$A$21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进出口与文艺活动占比关系!$B$2:$B$21</c:f>
              <c:numCache>
                <c:formatCode>General</c:formatCode>
                <c:ptCount val="20"/>
                <c:pt idx="0">
                  <c:v>5651.99</c:v>
                </c:pt>
                <c:pt idx="1">
                  <c:v>2427.8000000000002</c:v>
                </c:pt>
                <c:pt idx="2">
                  <c:v>1541.6</c:v>
                </c:pt>
                <c:pt idx="3">
                  <c:v>1042.0999999999999</c:v>
                </c:pt>
                <c:pt idx="4">
                  <c:v>964.65</c:v>
                </c:pt>
                <c:pt idx="5">
                  <c:v>920.86</c:v>
                </c:pt>
                <c:pt idx="6">
                  <c:v>848</c:v>
                </c:pt>
                <c:pt idx="7">
                  <c:v>677.04</c:v>
                </c:pt>
                <c:pt idx="8">
                  <c:v>602.09550000000002</c:v>
                </c:pt>
                <c:pt idx="9">
                  <c:v>533.65</c:v>
                </c:pt>
                <c:pt idx="10">
                  <c:v>492</c:v>
                </c:pt>
                <c:pt idx="11">
                  <c:v>457.51690000000002</c:v>
                </c:pt>
                <c:pt idx="12">
                  <c:v>445.7</c:v>
                </c:pt>
                <c:pt idx="13">
                  <c:v>277.37</c:v>
                </c:pt>
                <c:pt idx="14">
                  <c:v>212.7</c:v>
                </c:pt>
                <c:pt idx="15">
                  <c:v>150.5</c:v>
                </c:pt>
                <c:pt idx="16">
                  <c:v>129.43</c:v>
                </c:pt>
                <c:pt idx="17">
                  <c:v>89.46</c:v>
                </c:pt>
                <c:pt idx="18">
                  <c:v>27</c:v>
                </c:pt>
                <c:pt idx="19">
                  <c:v>10.63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A-4BAA-B1E9-3BC777A5B615}"/>
            </c:ext>
          </c:extLst>
        </c:ser>
        <c:ser>
          <c:idx val="1"/>
          <c:order val="1"/>
          <c:tx>
            <c:strRef>
              <c:f>进出口与文艺活动占比关系!$P$1</c:f>
              <c:strCache>
                <c:ptCount val="1"/>
                <c:pt idx="0">
                  <c:v>曲苑杂坛占比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进出口与文艺活动占比关系!$A$2:$A$21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进出口与文艺活动占比关系!$P$2:$P$21</c:f>
              <c:numCache>
                <c:formatCode>General</c:formatCode>
                <c:ptCount val="20"/>
                <c:pt idx="0">
                  <c:v>66.40625</c:v>
                </c:pt>
                <c:pt idx="1">
                  <c:v>44.117647058823529</c:v>
                </c:pt>
                <c:pt idx="2">
                  <c:v>40.462427745664741</c:v>
                </c:pt>
                <c:pt idx="3">
                  <c:v>62.5</c:v>
                </c:pt>
                <c:pt idx="4">
                  <c:v>32.786885245901644</c:v>
                </c:pt>
                <c:pt idx="5">
                  <c:v>22.222222222222221</c:v>
                </c:pt>
                <c:pt idx="6">
                  <c:v>57.692307692307693</c:v>
                </c:pt>
                <c:pt idx="7">
                  <c:v>90.909090909090907</c:v>
                </c:pt>
                <c:pt idx="8">
                  <c:v>0</c:v>
                </c:pt>
                <c:pt idx="9">
                  <c:v>62.5</c:v>
                </c:pt>
                <c:pt idx="10">
                  <c:v>0</c:v>
                </c:pt>
                <c:pt idx="11">
                  <c:v>0</c:v>
                </c:pt>
                <c:pt idx="12">
                  <c:v>50.314465408805034</c:v>
                </c:pt>
                <c:pt idx="13">
                  <c:v>200</c:v>
                </c:pt>
                <c:pt idx="14">
                  <c:v>111.1111111111111</c:v>
                </c:pt>
                <c:pt idx="15">
                  <c:v>33.333333333333336</c:v>
                </c:pt>
                <c:pt idx="16">
                  <c:v>83.333333333333329</c:v>
                </c:pt>
                <c:pt idx="17">
                  <c:v>208.33333333333334</c:v>
                </c:pt>
                <c:pt idx="18">
                  <c:v>0</c:v>
                </c:pt>
                <c:pt idx="19">
                  <c:v>103.44827586206897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A-4BAA-B1E9-3BC777A5B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3291520"/>
        <c:axId val="1043291936"/>
      </c:barChart>
      <c:catAx>
        <c:axId val="10432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91936"/>
        <c:crosses val="autoZero"/>
        <c:auto val="1"/>
        <c:lblAlgn val="ctr"/>
        <c:lblOffset val="100"/>
        <c:noMultiLvlLbl val="0"/>
      </c:catAx>
      <c:valAx>
        <c:axId val="1043291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91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体育比赛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进出口与文艺活动占比关系!$B$1</c:f>
              <c:strCache>
                <c:ptCount val="1"/>
                <c:pt idx="0">
                  <c:v>进出口总额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进出口与文艺活动占比关系!$A$2:$A$21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进出口与文艺活动占比关系!$B$2:$B$21</c:f>
              <c:numCache>
                <c:formatCode>General</c:formatCode>
                <c:ptCount val="20"/>
                <c:pt idx="0">
                  <c:v>5651.99</c:v>
                </c:pt>
                <c:pt idx="1">
                  <c:v>2427.8000000000002</c:v>
                </c:pt>
                <c:pt idx="2">
                  <c:v>1541.6</c:v>
                </c:pt>
                <c:pt idx="3">
                  <c:v>1042.0999999999999</c:v>
                </c:pt>
                <c:pt idx="4">
                  <c:v>964.65</c:v>
                </c:pt>
                <c:pt idx="5">
                  <c:v>920.86</c:v>
                </c:pt>
                <c:pt idx="6">
                  <c:v>848</c:v>
                </c:pt>
                <c:pt idx="7">
                  <c:v>677.04</c:v>
                </c:pt>
                <c:pt idx="8">
                  <c:v>602.09550000000002</c:v>
                </c:pt>
                <c:pt idx="9">
                  <c:v>533.65</c:v>
                </c:pt>
                <c:pt idx="10">
                  <c:v>492</c:v>
                </c:pt>
                <c:pt idx="11">
                  <c:v>457.51690000000002</c:v>
                </c:pt>
                <c:pt idx="12">
                  <c:v>445.7</c:v>
                </c:pt>
                <c:pt idx="13">
                  <c:v>277.37</c:v>
                </c:pt>
                <c:pt idx="14">
                  <c:v>212.7</c:v>
                </c:pt>
                <c:pt idx="15">
                  <c:v>150.5</c:v>
                </c:pt>
                <c:pt idx="16">
                  <c:v>129.43</c:v>
                </c:pt>
                <c:pt idx="17">
                  <c:v>89.46</c:v>
                </c:pt>
                <c:pt idx="18">
                  <c:v>27</c:v>
                </c:pt>
                <c:pt idx="19">
                  <c:v>10.63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7-4394-B99C-2BAE0BCC6977}"/>
            </c:ext>
          </c:extLst>
        </c:ser>
        <c:ser>
          <c:idx val="1"/>
          <c:order val="1"/>
          <c:tx>
            <c:strRef>
              <c:f>进出口与文艺活动占比关系!$Q$1</c:f>
              <c:strCache>
                <c:ptCount val="1"/>
                <c:pt idx="0">
                  <c:v>体育比赛占比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进出口与文艺活动占比关系!$A$2:$A$21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进出口与文艺活动占比关系!$Q$2:$Q$21</c:f>
              <c:numCache>
                <c:formatCode>General</c:formatCode>
                <c:ptCount val="20"/>
                <c:pt idx="0">
                  <c:v>19.53125</c:v>
                </c:pt>
                <c:pt idx="1">
                  <c:v>29.411764705882351</c:v>
                </c:pt>
                <c:pt idx="2">
                  <c:v>5.7803468208092479</c:v>
                </c:pt>
                <c:pt idx="3">
                  <c:v>31.25</c:v>
                </c:pt>
                <c:pt idx="4">
                  <c:v>16.393442622950822</c:v>
                </c:pt>
                <c:pt idx="5">
                  <c:v>33.333333333333336</c:v>
                </c:pt>
                <c:pt idx="6">
                  <c:v>12.820512820512819</c:v>
                </c:pt>
                <c:pt idx="7">
                  <c:v>25.974025974025977</c:v>
                </c:pt>
                <c:pt idx="8">
                  <c:v>0</c:v>
                </c:pt>
                <c:pt idx="9">
                  <c:v>62.5</c:v>
                </c:pt>
                <c:pt idx="10">
                  <c:v>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222.2222222222222</c:v>
                </c:pt>
                <c:pt idx="15">
                  <c:v>66.666666666666671</c:v>
                </c:pt>
                <c:pt idx="16">
                  <c:v>0</c:v>
                </c:pt>
                <c:pt idx="17">
                  <c:v>0</c:v>
                </c:pt>
                <c:pt idx="18">
                  <c:v>166.66666666666666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7-4394-B99C-2BAE0BCC6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3291520"/>
        <c:axId val="1043291936"/>
      </c:barChart>
      <c:catAx>
        <c:axId val="10432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91936"/>
        <c:crosses val="autoZero"/>
        <c:auto val="1"/>
        <c:lblAlgn val="ctr"/>
        <c:lblOffset val="100"/>
        <c:noMultiLvlLbl val="0"/>
      </c:catAx>
      <c:valAx>
        <c:axId val="1043291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91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昆明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2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EF-457F-B50E-6DAA81D9EB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EF-457F-B50E-6DAA81D9EB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EF-457F-B50E-6DAA81D9EB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[1]总表!$C$23:$E$23</c:f>
              <c:numCache>
                <c:formatCode>General</c:formatCode>
                <c:ptCount val="3"/>
                <c:pt idx="0">
                  <c:v>33.799999999999997</c:v>
                </c:pt>
                <c:pt idx="1">
                  <c:v>353.54</c:v>
                </c:pt>
                <c:pt idx="2">
                  <c:v>564.87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EF-457F-B50E-6DAA81D9EB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休闲度假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进出口与文艺活动占比关系!$B$1</c:f>
              <c:strCache>
                <c:ptCount val="1"/>
                <c:pt idx="0">
                  <c:v>进出口总额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进出口与文艺活动占比关系!$A$2:$A$21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进出口与文艺活动占比关系!$B$2:$B$21</c:f>
              <c:numCache>
                <c:formatCode>General</c:formatCode>
                <c:ptCount val="20"/>
                <c:pt idx="0">
                  <c:v>5651.99</c:v>
                </c:pt>
                <c:pt idx="1">
                  <c:v>2427.8000000000002</c:v>
                </c:pt>
                <c:pt idx="2">
                  <c:v>1541.6</c:v>
                </c:pt>
                <c:pt idx="3">
                  <c:v>1042.0999999999999</c:v>
                </c:pt>
                <c:pt idx="4">
                  <c:v>964.65</c:v>
                </c:pt>
                <c:pt idx="5">
                  <c:v>920.86</c:v>
                </c:pt>
                <c:pt idx="6">
                  <c:v>848</c:v>
                </c:pt>
                <c:pt idx="7">
                  <c:v>677.04</c:v>
                </c:pt>
                <c:pt idx="8">
                  <c:v>602.09550000000002</c:v>
                </c:pt>
                <c:pt idx="9">
                  <c:v>533.65</c:v>
                </c:pt>
                <c:pt idx="10">
                  <c:v>492</c:v>
                </c:pt>
                <c:pt idx="11">
                  <c:v>457.51690000000002</c:v>
                </c:pt>
                <c:pt idx="12">
                  <c:v>445.7</c:v>
                </c:pt>
                <c:pt idx="13">
                  <c:v>277.37</c:v>
                </c:pt>
                <c:pt idx="14">
                  <c:v>212.7</c:v>
                </c:pt>
                <c:pt idx="15">
                  <c:v>150.5</c:v>
                </c:pt>
                <c:pt idx="16">
                  <c:v>129.43</c:v>
                </c:pt>
                <c:pt idx="17">
                  <c:v>89.46</c:v>
                </c:pt>
                <c:pt idx="18">
                  <c:v>27</c:v>
                </c:pt>
                <c:pt idx="19">
                  <c:v>10.63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B-4C52-A549-FF2EA009E053}"/>
            </c:ext>
          </c:extLst>
        </c:ser>
        <c:ser>
          <c:idx val="1"/>
          <c:order val="1"/>
          <c:tx>
            <c:strRef>
              <c:f>进出口与文艺活动占比关系!$R$1</c:f>
              <c:strCache>
                <c:ptCount val="1"/>
                <c:pt idx="0">
                  <c:v>度假休闲占比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进出口与文艺活动占比关系!$A$2:$A$21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进出口与文艺活动占比关系!$R$2:$R$21</c:f>
              <c:numCache>
                <c:formatCode>General</c:formatCode>
                <c:ptCount val="20"/>
                <c:pt idx="0">
                  <c:v>113.28125</c:v>
                </c:pt>
                <c:pt idx="1">
                  <c:v>44.117647058823529</c:v>
                </c:pt>
                <c:pt idx="2">
                  <c:v>40.462427745664741</c:v>
                </c:pt>
                <c:pt idx="3">
                  <c:v>0</c:v>
                </c:pt>
                <c:pt idx="4">
                  <c:v>81.967213114754088</c:v>
                </c:pt>
                <c:pt idx="5">
                  <c:v>22.222222222222221</c:v>
                </c:pt>
                <c:pt idx="6">
                  <c:v>64.102564102564102</c:v>
                </c:pt>
                <c:pt idx="7">
                  <c:v>38.961038961038959</c:v>
                </c:pt>
                <c:pt idx="8">
                  <c:v>0</c:v>
                </c:pt>
                <c:pt idx="9">
                  <c:v>41.666666666666664</c:v>
                </c:pt>
                <c:pt idx="10">
                  <c:v>0</c:v>
                </c:pt>
                <c:pt idx="11">
                  <c:v>0</c:v>
                </c:pt>
                <c:pt idx="12">
                  <c:v>31.446540880503143</c:v>
                </c:pt>
                <c:pt idx="13">
                  <c:v>0</c:v>
                </c:pt>
                <c:pt idx="14">
                  <c:v>111.1111111111111</c:v>
                </c:pt>
                <c:pt idx="15">
                  <c:v>0</c:v>
                </c:pt>
                <c:pt idx="16">
                  <c:v>0</c:v>
                </c:pt>
                <c:pt idx="17">
                  <c:v>41.666666666666664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B-4C52-A549-FF2EA009E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3291520"/>
        <c:axId val="1043291936"/>
      </c:barChart>
      <c:catAx>
        <c:axId val="10432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91936"/>
        <c:crosses val="autoZero"/>
        <c:auto val="1"/>
        <c:lblAlgn val="ctr"/>
        <c:lblOffset val="100"/>
        <c:noMultiLvlLbl val="0"/>
      </c:catAx>
      <c:valAx>
        <c:axId val="1043291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91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儿童亲子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进出口与文艺活动占比关系!$B$1</c:f>
              <c:strCache>
                <c:ptCount val="1"/>
                <c:pt idx="0">
                  <c:v>进出口总额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进出口与文艺活动占比关系!$A$2:$A$21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进出口与文艺活动占比关系!$B$2:$B$21</c:f>
              <c:numCache>
                <c:formatCode>General</c:formatCode>
                <c:ptCount val="20"/>
                <c:pt idx="0">
                  <c:v>5651.99</c:v>
                </c:pt>
                <c:pt idx="1">
                  <c:v>2427.8000000000002</c:v>
                </c:pt>
                <c:pt idx="2">
                  <c:v>1541.6</c:v>
                </c:pt>
                <c:pt idx="3">
                  <c:v>1042.0999999999999</c:v>
                </c:pt>
                <c:pt idx="4">
                  <c:v>964.65</c:v>
                </c:pt>
                <c:pt idx="5">
                  <c:v>920.86</c:v>
                </c:pt>
                <c:pt idx="6">
                  <c:v>848</c:v>
                </c:pt>
                <c:pt idx="7">
                  <c:v>677.04</c:v>
                </c:pt>
                <c:pt idx="8">
                  <c:v>602.09550000000002</c:v>
                </c:pt>
                <c:pt idx="9">
                  <c:v>533.65</c:v>
                </c:pt>
                <c:pt idx="10">
                  <c:v>492</c:v>
                </c:pt>
                <c:pt idx="11">
                  <c:v>457.51690000000002</c:v>
                </c:pt>
                <c:pt idx="12">
                  <c:v>445.7</c:v>
                </c:pt>
                <c:pt idx="13">
                  <c:v>277.37</c:v>
                </c:pt>
                <c:pt idx="14">
                  <c:v>212.7</c:v>
                </c:pt>
                <c:pt idx="15">
                  <c:v>150.5</c:v>
                </c:pt>
                <c:pt idx="16">
                  <c:v>129.43</c:v>
                </c:pt>
                <c:pt idx="17">
                  <c:v>89.46</c:v>
                </c:pt>
                <c:pt idx="18">
                  <c:v>27</c:v>
                </c:pt>
                <c:pt idx="19">
                  <c:v>10.63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2-443A-83BA-5E5369665B82}"/>
            </c:ext>
          </c:extLst>
        </c:ser>
        <c:ser>
          <c:idx val="1"/>
          <c:order val="1"/>
          <c:tx>
            <c:strRef>
              <c:f>进出口与文艺活动占比关系!$S$1</c:f>
              <c:strCache>
                <c:ptCount val="1"/>
                <c:pt idx="0">
                  <c:v>儿童亲子占比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进出口与文艺活动占比关系!$A$2:$A$21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进出口与文艺活动占比关系!$S$2:$S$21</c:f>
              <c:numCache>
                <c:formatCode>General</c:formatCode>
                <c:ptCount val="20"/>
                <c:pt idx="0">
                  <c:v>156.25</c:v>
                </c:pt>
                <c:pt idx="1">
                  <c:v>122.54901960784314</c:v>
                </c:pt>
                <c:pt idx="2">
                  <c:v>184.97109826589593</c:v>
                </c:pt>
                <c:pt idx="3">
                  <c:v>156.25</c:v>
                </c:pt>
                <c:pt idx="4">
                  <c:v>147.54098360655738</c:v>
                </c:pt>
                <c:pt idx="5">
                  <c:v>244.44444444444443</c:v>
                </c:pt>
                <c:pt idx="6">
                  <c:v>179.48717948717947</c:v>
                </c:pt>
                <c:pt idx="7">
                  <c:v>233.76623376623377</c:v>
                </c:pt>
                <c:pt idx="8">
                  <c:v>0</c:v>
                </c:pt>
                <c:pt idx="9">
                  <c:v>83.333333333333329</c:v>
                </c:pt>
                <c:pt idx="10">
                  <c:v>200</c:v>
                </c:pt>
                <c:pt idx="11">
                  <c:v>250</c:v>
                </c:pt>
                <c:pt idx="12">
                  <c:v>188.67924528301887</c:v>
                </c:pt>
                <c:pt idx="13">
                  <c:v>266.66666666666669</c:v>
                </c:pt>
                <c:pt idx="14">
                  <c:v>111.1111111111111</c:v>
                </c:pt>
                <c:pt idx="15">
                  <c:v>266.66666666666669</c:v>
                </c:pt>
                <c:pt idx="16">
                  <c:v>166.66666666666666</c:v>
                </c:pt>
                <c:pt idx="17">
                  <c:v>166.66666666666666</c:v>
                </c:pt>
                <c:pt idx="18">
                  <c:v>166.66666666666666</c:v>
                </c:pt>
                <c:pt idx="19">
                  <c:v>103.44827586206897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2-443A-83BA-5E5369665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3291520"/>
        <c:axId val="1043291936"/>
      </c:barChart>
      <c:catAx>
        <c:axId val="10432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91936"/>
        <c:crosses val="autoZero"/>
        <c:auto val="1"/>
        <c:lblAlgn val="ctr"/>
        <c:lblOffset val="100"/>
        <c:noMultiLvlLbl val="0"/>
      </c:catAx>
      <c:valAx>
        <c:axId val="1043291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91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动漫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进出口与文艺活动占比关系!$B$1</c:f>
              <c:strCache>
                <c:ptCount val="1"/>
                <c:pt idx="0">
                  <c:v>进出口总额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进出口与文艺活动占比关系!$A$2:$A$21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进出口与文艺活动占比关系!$B$2:$B$21</c:f>
              <c:numCache>
                <c:formatCode>General</c:formatCode>
                <c:ptCount val="20"/>
                <c:pt idx="0">
                  <c:v>5651.99</c:v>
                </c:pt>
                <c:pt idx="1">
                  <c:v>2427.8000000000002</c:v>
                </c:pt>
                <c:pt idx="2">
                  <c:v>1541.6</c:v>
                </c:pt>
                <c:pt idx="3">
                  <c:v>1042.0999999999999</c:v>
                </c:pt>
                <c:pt idx="4">
                  <c:v>964.65</c:v>
                </c:pt>
                <c:pt idx="5">
                  <c:v>920.86</c:v>
                </c:pt>
                <c:pt idx="6">
                  <c:v>848</c:v>
                </c:pt>
                <c:pt idx="7">
                  <c:v>677.04</c:v>
                </c:pt>
                <c:pt idx="8">
                  <c:v>602.09550000000002</c:v>
                </c:pt>
                <c:pt idx="9">
                  <c:v>533.65</c:v>
                </c:pt>
                <c:pt idx="10">
                  <c:v>492</c:v>
                </c:pt>
                <c:pt idx="11">
                  <c:v>457.51690000000002</c:v>
                </c:pt>
                <c:pt idx="12">
                  <c:v>445.7</c:v>
                </c:pt>
                <c:pt idx="13">
                  <c:v>277.37</c:v>
                </c:pt>
                <c:pt idx="14">
                  <c:v>212.7</c:v>
                </c:pt>
                <c:pt idx="15">
                  <c:v>150.5</c:v>
                </c:pt>
                <c:pt idx="16">
                  <c:v>129.43</c:v>
                </c:pt>
                <c:pt idx="17">
                  <c:v>89.46</c:v>
                </c:pt>
                <c:pt idx="18">
                  <c:v>27</c:v>
                </c:pt>
                <c:pt idx="19">
                  <c:v>10.63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9-4F08-830A-00D1D09BBA82}"/>
            </c:ext>
          </c:extLst>
        </c:ser>
        <c:ser>
          <c:idx val="1"/>
          <c:order val="1"/>
          <c:tx>
            <c:strRef>
              <c:f>进出口与文艺活动占比关系!$T$1</c:f>
              <c:strCache>
                <c:ptCount val="1"/>
                <c:pt idx="0">
                  <c:v>动漫占比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进出口与文艺活动占比关系!$A$2:$A$21</c:f>
              <c:strCache>
                <c:ptCount val="20"/>
                <c:pt idx="0">
                  <c:v>深圳</c:v>
                </c:pt>
                <c:pt idx="1">
                  <c:v>广州</c:v>
                </c:pt>
                <c:pt idx="2">
                  <c:v>杭州</c:v>
                </c:pt>
                <c:pt idx="3">
                  <c:v>大连</c:v>
                </c:pt>
                <c:pt idx="4">
                  <c:v>重庆</c:v>
                </c:pt>
                <c:pt idx="5">
                  <c:v>南京</c:v>
                </c:pt>
                <c:pt idx="6">
                  <c:v>成都</c:v>
                </c:pt>
                <c:pt idx="7">
                  <c:v>苏州</c:v>
                </c:pt>
                <c:pt idx="8">
                  <c:v>珠海</c:v>
                </c:pt>
                <c:pt idx="9">
                  <c:v>西安</c:v>
                </c:pt>
                <c:pt idx="10">
                  <c:v>佛山</c:v>
                </c:pt>
                <c:pt idx="11">
                  <c:v>金华</c:v>
                </c:pt>
                <c:pt idx="12">
                  <c:v>武汉</c:v>
                </c:pt>
                <c:pt idx="13">
                  <c:v>温州</c:v>
                </c:pt>
                <c:pt idx="14">
                  <c:v>石家庄</c:v>
                </c:pt>
                <c:pt idx="15">
                  <c:v>济南</c:v>
                </c:pt>
                <c:pt idx="16">
                  <c:v>南宁</c:v>
                </c:pt>
                <c:pt idx="17">
                  <c:v>郑州</c:v>
                </c:pt>
                <c:pt idx="18">
                  <c:v>呼和浩特</c:v>
                </c:pt>
                <c:pt idx="19">
                  <c:v>昆明</c:v>
                </c:pt>
              </c:strCache>
            </c:strRef>
          </c:cat>
          <c:val>
            <c:numRef>
              <c:f>进出口与文艺活动占比关系!$T$2:$T$21</c:f>
              <c:numCache>
                <c:formatCode>General</c:formatCode>
                <c:ptCount val="20"/>
                <c:pt idx="0">
                  <c:v>7.8125</c:v>
                </c:pt>
                <c:pt idx="1">
                  <c:v>53.921568627450981</c:v>
                </c:pt>
                <c:pt idx="2">
                  <c:v>40.462427745664741</c:v>
                </c:pt>
                <c:pt idx="3">
                  <c:v>0</c:v>
                </c:pt>
                <c:pt idx="4">
                  <c:v>0</c:v>
                </c:pt>
                <c:pt idx="5">
                  <c:v>22.222222222222221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25.157232704402517</c:v>
                </c:pt>
                <c:pt idx="13">
                  <c:v>0</c:v>
                </c:pt>
                <c:pt idx="14">
                  <c:v>111.1111111111111</c:v>
                </c:pt>
                <c:pt idx="15">
                  <c:v>66.666666666666671</c:v>
                </c:pt>
                <c:pt idx="16">
                  <c:v>83.333333333333329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9-4F08-830A-00D1D09BB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3291520"/>
        <c:axId val="1043291936"/>
      </c:barChart>
      <c:catAx>
        <c:axId val="10432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91936"/>
        <c:crosses val="autoZero"/>
        <c:auto val="1"/>
        <c:lblAlgn val="ctr"/>
        <c:lblOffset val="100"/>
        <c:noMultiLvlLbl val="0"/>
      </c:catAx>
      <c:valAx>
        <c:axId val="1043291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91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消费价格指数、收入指数等与演唱会、音乐会最高价和</a:t>
            </a:r>
            <a:r>
              <a:rPr lang="en-US" altLang="zh-CN"/>
              <a:t>Log10</a:t>
            </a:r>
            <a:r>
              <a:rPr lang="zh-CN" altLang="en-US"/>
              <a:t>对数对比柱状图（按收入指数降序）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收入、价格指数与演唱会、音乐会最高价和!$B$1</c:f>
              <c:strCache>
                <c:ptCount val="1"/>
                <c:pt idx="0">
                  <c:v>居民消费价格总指数CPI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收入、价格指数与演唱会、音乐会最高价和!$A$2:$A$23</c:f>
              <c:strCache>
                <c:ptCount val="22"/>
                <c:pt idx="0">
                  <c:v>深圳</c:v>
                </c:pt>
                <c:pt idx="1">
                  <c:v>广州</c:v>
                </c:pt>
                <c:pt idx="2">
                  <c:v>大连</c:v>
                </c:pt>
                <c:pt idx="3">
                  <c:v>长沙</c:v>
                </c:pt>
                <c:pt idx="4">
                  <c:v>南京</c:v>
                </c:pt>
                <c:pt idx="5">
                  <c:v>天津</c:v>
                </c:pt>
                <c:pt idx="6">
                  <c:v>杭州</c:v>
                </c:pt>
                <c:pt idx="7">
                  <c:v>北京</c:v>
                </c:pt>
                <c:pt idx="8">
                  <c:v>武汉</c:v>
                </c:pt>
                <c:pt idx="9">
                  <c:v>宁波</c:v>
                </c:pt>
                <c:pt idx="10">
                  <c:v>上海</c:v>
                </c:pt>
                <c:pt idx="11">
                  <c:v>青岛</c:v>
                </c:pt>
                <c:pt idx="12">
                  <c:v>呼和浩特</c:v>
                </c:pt>
                <c:pt idx="13">
                  <c:v>厦门</c:v>
                </c:pt>
                <c:pt idx="14">
                  <c:v>济南</c:v>
                </c:pt>
                <c:pt idx="15">
                  <c:v>郑州</c:v>
                </c:pt>
                <c:pt idx="16">
                  <c:v>成都</c:v>
                </c:pt>
                <c:pt idx="17">
                  <c:v>西安</c:v>
                </c:pt>
                <c:pt idx="18">
                  <c:v>昆明</c:v>
                </c:pt>
                <c:pt idx="19">
                  <c:v>重庆</c:v>
                </c:pt>
                <c:pt idx="20">
                  <c:v>西宁</c:v>
                </c:pt>
                <c:pt idx="21">
                  <c:v>南宁</c:v>
                </c:pt>
              </c:strCache>
            </c:strRef>
          </c:cat>
          <c:val>
            <c:numRef>
              <c:f>收入、价格指数与演唱会、音乐会最高价和!$B$2:$B$23</c:f>
              <c:numCache>
                <c:formatCode>General</c:formatCode>
                <c:ptCount val="22"/>
                <c:pt idx="0">
                  <c:v>101.4</c:v>
                </c:pt>
                <c:pt idx="1">
                  <c:v>0</c:v>
                </c:pt>
                <c:pt idx="2">
                  <c:v>0</c:v>
                </c:pt>
                <c:pt idx="3">
                  <c:v>101</c:v>
                </c:pt>
                <c:pt idx="4">
                  <c:v>102.01</c:v>
                </c:pt>
                <c:pt idx="5">
                  <c:v>102.4</c:v>
                </c:pt>
                <c:pt idx="6">
                  <c:v>102.1</c:v>
                </c:pt>
                <c:pt idx="7">
                  <c:v>101.9</c:v>
                </c:pt>
                <c:pt idx="8">
                  <c:v>102.2</c:v>
                </c:pt>
                <c:pt idx="9">
                  <c:v>0</c:v>
                </c:pt>
                <c:pt idx="10">
                  <c:v>101.6</c:v>
                </c:pt>
                <c:pt idx="11">
                  <c:v>0</c:v>
                </c:pt>
                <c:pt idx="12">
                  <c:v>101.5</c:v>
                </c:pt>
                <c:pt idx="13">
                  <c:v>0</c:v>
                </c:pt>
                <c:pt idx="14">
                  <c:v>102.4</c:v>
                </c:pt>
                <c:pt idx="15">
                  <c:v>101.4</c:v>
                </c:pt>
                <c:pt idx="16">
                  <c:v>102.1</c:v>
                </c:pt>
                <c:pt idx="17">
                  <c:v>100.3</c:v>
                </c:pt>
                <c:pt idx="18">
                  <c:v>100.3</c:v>
                </c:pt>
                <c:pt idx="19">
                  <c:v>100.5</c:v>
                </c:pt>
                <c:pt idx="20">
                  <c:v>101.3</c:v>
                </c:pt>
                <c:pt idx="21">
                  <c:v>100.2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5-4D56-AF4E-9CD87955EC7B}"/>
            </c:ext>
          </c:extLst>
        </c:ser>
        <c:ser>
          <c:idx val="2"/>
          <c:order val="1"/>
          <c:tx>
            <c:strRef>
              <c:f>收入、价格指数与演唱会、音乐会最高价和!$D$1</c:f>
              <c:strCache>
                <c:ptCount val="1"/>
                <c:pt idx="0">
                  <c:v>演唱会最高价和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收入、价格指数与演唱会、音乐会最高价和!$A$2:$A$23</c:f>
              <c:strCache>
                <c:ptCount val="22"/>
                <c:pt idx="0">
                  <c:v>深圳</c:v>
                </c:pt>
                <c:pt idx="1">
                  <c:v>广州</c:v>
                </c:pt>
                <c:pt idx="2">
                  <c:v>大连</c:v>
                </c:pt>
                <c:pt idx="3">
                  <c:v>长沙</c:v>
                </c:pt>
                <c:pt idx="4">
                  <c:v>南京</c:v>
                </c:pt>
                <c:pt idx="5">
                  <c:v>天津</c:v>
                </c:pt>
                <c:pt idx="6">
                  <c:v>杭州</c:v>
                </c:pt>
                <c:pt idx="7">
                  <c:v>北京</c:v>
                </c:pt>
                <c:pt idx="8">
                  <c:v>武汉</c:v>
                </c:pt>
                <c:pt idx="9">
                  <c:v>宁波</c:v>
                </c:pt>
                <c:pt idx="10">
                  <c:v>上海</c:v>
                </c:pt>
                <c:pt idx="11">
                  <c:v>青岛</c:v>
                </c:pt>
                <c:pt idx="12">
                  <c:v>呼和浩特</c:v>
                </c:pt>
                <c:pt idx="13">
                  <c:v>厦门</c:v>
                </c:pt>
                <c:pt idx="14">
                  <c:v>济南</c:v>
                </c:pt>
                <c:pt idx="15">
                  <c:v>郑州</c:v>
                </c:pt>
                <c:pt idx="16">
                  <c:v>成都</c:v>
                </c:pt>
                <c:pt idx="17">
                  <c:v>西安</c:v>
                </c:pt>
                <c:pt idx="18">
                  <c:v>昆明</c:v>
                </c:pt>
                <c:pt idx="19">
                  <c:v>重庆</c:v>
                </c:pt>
                <c:pt idx="20">
                  <c:v>西宁</c:v>
                </c:pt>
                <c:pt idx="21">
                  <c:v>南宁</c:v>
                </c:pt>
              </c:strCache>
            </c:strRef>
          </c:cat>
          <c:val>
            <c:numRef>
              <c:f>收入、价格指数与演唱会、音乐会最高价和!$D$2:$D$23</c:f>
              <c:numCache>
                <c:formatCode>0.00</c:formatCode>
                <c:ptCount val="22"/>
                <c:pt idx="0">
                  <c:v>17158</c:v>
                </c:pt>
                <c:pt idx="1">
                  <c:v>17105</c:v>
                </c:pt>
                <c:pt idx="2">
                  <c:v>3540</c:v>
                </c:pt>
                <c:pt idx="3">
                  <c:v>5848</c:v>
                </c:pt>
                <c:pt idx="4">
                  <c:v>11096</c:v>
                </c:pt>
                <c:pt idx="5">
                  <c:v>0</c:v>
                </c:pt>
                <c:pt idx="6">
                  <c:v>12227</c:v>
                </c:pt>
                <c:pt idx="7">
                  <c:v>24290</c:v>
                </c:pt>
                <c:pt idx="8">
                  <c:v>10175</c:v>
                </c:pt>
                <c:pt idx="9">
                  <c:v>1310</c:v>
                </c:pt>
                <c:pt idx="10">
                  <c:v>20274</c:v>
                </c:pt>
                <c:pt idx="11">
                  <c:v>2915</c:v>
                </c:pt>
                <c:pt idx="12">
                  <c:v>3485</c:v>
                </c:pt>
                <c:pt idx="13">
                  <c:v>6496</c:v>
                </c:pt>
                <c:pt idx="14">
                  <c:v>5439</c:v>
                </c:pt>
                <c:pt idx="15">
                  <c:v>4839</c:v>
                </c:pt>
                <c:pt idx="16">
                  <c:v>10063</c:v>
                </c:pt>
                <c:pt idx="17">
                  <c:v>5317</c:v>
                </c:pt>
                <c:pt idx="18">
                  <c:v>880</c:v>
                </c:pt>
                <c:pt idx="19">
                  <c:v>6001</c:v>
                </c:pt>
                <c:pt idx="20">
                  <c:v>1280</c:v>
                </c:pt>
                <c:pt idx="21">
                  <c:v>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C5-4D56-AF4E-9CD87955EC7B}"/>
            </c:ext>
          </c:extLst>
        </c:ser>
        <c:ser>
          <c:idx val="3"/>
          <c:order val="2"/>
          <c:tx>
            <c:strRef>
              <c:f>收入、价格指数与演唱会、音乐会最高价和!$E$1</c:f>
              <c:strCache>
                <c:ptCount val="1"/>
                <c:pt idx="0">
                  <c:v>音乐会最高价和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收入、价格指数与演唱会、音乐会最高价和!$A$2:$A$23</c:f>
              <c:strCache>
                <c:ptCount val="22"/>
                <c:pt idx="0">
                  <c:v>深圳</c:v>
                </c:pt>
                <c:pt idx="1">
                  <c:v>广州</c:v>
                </c:pt>
                <c:pt idx="2">
                  <c:v>大连</c:v>
                </c:pt>
                <c:pt idx="3">
                  <c:v>长沙</c:v>
                </c:pt>
                <c:pt idx="4">
                  <c:v>南京</c:v>
                </c:pt>
                <c:pt idx="5">
                  <c:v>天津</c:v>
                </c:pt>
                <c:pt idx="6">
                  <c:v>杭州</c:v>
                </c:pt>
                <c:pt idx="7">
                  <c:v>北京</c:v>
                </c:pt>
                <c:pt idx="8">
                  <c:v>武汉</c:v>
                </c:pt>
                <c:pt idx="9">
                  <c:v>宁波</c:v>
                </c:pt>
                <c:pt idx="10">
                  <c:v>上海</c:v>
                </c:pt>
                <c:pt idx="11">
                  <c:v>青岛</c:v>
                </c:pt>
                <c:pt idx="12">
                  <c:v>呼和浩特</c:v>
                </c:pt>
                <c:pt idx="13">
                  <c:v>厦门</c:v>
                </c:pt>
                <c:pt idx="14">
                  <c:v>济南</c:v>
                </c:pt>
                <c:pt idx="15">
                  <c:v>郑州</c:v>
                </c:pt>
                <c:pt idx="16">
                  <c:v>成都</c:v>
                </c:pt>
                <c:pt idx="17">
                  <c:v>西安</c:v>
                </c:pt>
                <c:pt idx="18">
                  <c:v>昆明</c:v>
                </c:pt>
                <c:pt idx="19">
                  <c:v>重庆</c:v>
                </c:pt>
                <c:pt idx="20">
                  <c:v>西宁</c:v>
                </c:pt>
                <c:pt idx="21">
                  <c:v>南宁</c:v>
                </c:pt>
              </c:strCache>
            </c:strRef>
          </c:cat>
          <c:val>
            <c:numRef>
              <c:f>收入、价格指数与演唱会、音乐会最高价和!$E$2:$E$23</c:f>
              <c:numCache>
                <c:formatCode>0.00</c:formatCode>
                <c:ptCount val="22"/>
                <c:pt idx="0">
                  <c:v>39489</c:v>
                </c:pt>
                <c:pt idx="1">
                  <c:v>46090</c:v>
                </c:pt>
                <c:pt idx="2">
                  <c:v>2310</c:v>
                </c:pt>
                <c:pt idx="3">
                  <c:v>13020</c:v>
                </c:pt>
                <c:pt idx="4">
                  <c:v>7032</c:v>
                </c:pt>
                <c:pt idx="5">
                  <c:v>9880</c:v>
                </c:pt>
                <c:pt idx="6">
                  <c:v>20120</c:v>
                </c:pt>
                <c:pt idx="7">
                  <c:v>104058</c:v>
                </c:pt>
                <c:pt idx="8">
                  <c:v>10160</c:v>
                </c:pt>
                <c:pt idx="9">
                  <c:v>5360</c:v>
                </c:pt>
                <c:pt idx="10">
                  <c:v>30290</c:v>
                </c:pt>
                <c:pt idx="11">
                  <c:v>630</c:v>
                </c:pt>
                <c:pt idx="12">
                  <c:v>0</c:v>
                </c:pt>
                <c:pt idx="13">
                  <c:v>1980</c:v>
                </c:pt>
                <c:pt idx="14">
                  <c:v>1779</c:v>
                </c:pt>
                <c:pt idx="15">
                  <c:v>2400</c:v>
                </c:pt>
                <c:pt idx="16">
                  <c:v>14733</c:v>
                </c:pt>
                <c:pt idx="17">
                  <c:v>5640</c:v>
                </c:pt>
                <c:pt idx="18">
                  <c:v>6060</c:v>
                </c:pt>
                <c:pt idx="19">
                  <c:v>9950</c:v>
                </c:pt>
                <c:pt idx="20">
                  <c:v>0</c:v>
                </c:pt>
                <c:pt idx="21">
                  <c:v>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C5-4D56-AF4E-9CD87955EC7B}"/>
            </c:ext>
          </c:extLst>
        </c:ser>
        <c:ser>
          <c:idx val="4"/>
          <c:order val="3"/>
          <c:tx>
            <c:strRef>
              <c:f>收入、价格指数与演唱会、音乐会最高价和!$F$1</c:f>
              <c:strCache>
                <c:ptCount val="1"/>
                <c:pt idx="0">
                  <c:v>100x收入指数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收入、价格指数与演唱会、音乐会最高价和!$A$2:$A$23</c:f>
              <c:strCache>
                <c:ptCount val="22"/>
                <c:pt idx="0">
                  <c:v>深圳</c:v>
                </c:pt>
                <c:pt idx="1">
                  <c:v>广州</c:v>
                </c:pt>
                <c:pt idx="2">
                  <c:v>大连</c:v>
                </c:pt>
                <c:pt idx="3">
                  <c:v>长沙</c:v>
                </c:pt>
                <c:pt idx="4">
                  <c:v>南京</c:v>
                </c:pt>
                <c:pt idx="5">
                  <c:v>天津</c:v>
                </c:pt>
                <c:pt idx="6">
                  <c:v>杭州</c:v>
                </c:pt>
                <c:pt idx="7">
                  <c:v>北京</c:v>
                </c:pt>
                <c:pt idx="8">
                  <c:v>武汉</c:v>
                </c:pt>
                <c:pt idx="9">
                  <c:v>宁波</c:v>
                </c:pt>
                <c:pt idx="10">
                  <c:v>上海</c:v>
                </c:pt>
                <c:pt idx="11">
                  <c:v>青岛</c:v>
                </c:pt>
                <c:pt idx="12">
                  <c:v>呼和浩特</c:v>
                </c:pt>
                <c:pt idx="13">
                  <c:v>厦门</c:v>
                </c:pt>
                <c:pt idx="14">
                  <c:v>济南</c:v>
                </c:pt>
                <c:pt idx="15">
                  <c:v>郑州</c:v>
                </c:pt>
                <c:pt idx="16">
                  <c:v>成都</c:v>
                </c:pt>
                <c:pt idx="17">
                  <c:v>西安</c:v>
                </c:pt>
                <c:pt idx="18">
                  <c:v>昆明</c:v>
                </c:pt>
                <c:pt idx="19">
                  <c:v>重庆</c:v>
                </c:pt>
                <c:pt idx="20">
                  <c:v>西宁</c:v>
                </c:pt>
                <c:pt idx="21">
                  <c:v>南宁</c:v>
                </c:pt>
              </c:strCache>
            </c:strRef>
          </c:cat>
          <c:val>
            <c:numRef>
              <c:f>收入、价格指数与演唱会、音乐会最高价和!$F$2:$F$23</c:f>
              <c:numCache>
                <c:formatCode>General</c:formatCode>
                <c:ptCount val="22"/>
                <c:pt idx="0">
                  <c:v>91.5</c:v>
                </c:pt>
                <c:pt idx="1">
                  <c:v>89.2</c:v>
                </c:pt>
                <c:pt idx="2">
                  <c:v>86.8</c:v>
                </c:pt>
                <c:pt idx="3">
                  <c:v>86.5</c:v>
                </c:pt>
                <c:pt idx="4">
                  <c:v>86.5</c:v>
                </c:pt>
                <c:pt idx="5">
                  <c:v>86.2</c:v>
                </c:pt>
                <c:pt idx="6">
                  <c:v>86</c:v>
                </c:pt>
                <c:pt idx="7">
                  <c:v>85.399999999999991</c:v>
                </c:pt>
                <c:pt idx="8">
                  <c:v>85.1</c:v>
                </c:pt>
                <c:pt idx="9">
                  <c:v>85.1</c:v>
                </c:pt>
                <c:pt idx="10">
                  <c:v>85</c:v>
                </c:pt>
                <c:pt idx="11">
                  <c:v>84.899999999999991</c:v>
                </c:pt>
                <c:pt idx="12">
                  <c:v>84.8</c:v>
                </c:pt>
                <c:pt idx="13">
                  <c:v>83.3</c:v>
                </c:pt>
                <c:pt idx="14">
                  <c:v>82.399999999999991</c:v>
                </c:pt>
                <c:pt idx="15">
                  <c:v>80.600000000000009</c:v>
                </c:pt>
                <c:pt idx="16">
                  <c:v>80</c:v>
                </c:pt>
                <c:pt idx="17">
                  <c:v>78.600000000000009</c:v>
                </c:pt>
                <c:pt idx="18">
                  <c:v>76.7</c:v>
                </c:pt>
                <c:pt idx="19">
                  <c:v>74.3</c:v>
                </c:pt>
                <c:pt idx="20">
                  <c:v>73.900000000000006</c:v>
                </c:pt>
                <c:pt idx="21">
                  <c:v>72.8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C5-4D56-AF4E-9CD87955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240863"/>
        <c:axId val="349232959"/>
      </c:barChart>
      <c:catAx>
        <c:axId val="34924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232959"/>
        <c:crosses val="autoZero"/>
        <c:auto val="1"/>
        <c:lblAlgn val="ctr"/>
        <c:lblOffset val="100"/>
        <c:noMultiLvlLbl val="0"/>
      </c:catAx>
      <c:valAx>
        <c:axId val="349232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240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最高价和、文艺活动总数与人类发展指数、教育指数</a:t>
            </a:r>
            <a:r>
              <a:rPr lang="en-US" altLang="zh-CN"/>
              <a:t>Log10</a:t>
            </a:r>
            <a:r>
              <a:rPr lang="zh-CN" altLang="en-US"/>
              <a:t>对数对比柱状图（按人类发展指数排序）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文艺活动总数和最高价和与人类发展、教育指数!$D$1</c:f>
              <c:strCache>
                <c:ptCount val="1"/>
                <c:pt idx="0">
                  <c:v>总计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文艺活动总数和最高价和与人类发展、教育指数!$A$2:$A$23</c:f>
              <c:strCache>
                <c:ptCount val="22"/>
                <c:pt idx="0">
                  <c:v>广州</c:v>
                </c:pt>
                <c:pt idx="1">
                  <c:v>北京</c:v>
                </c:pt>
                <c:pt idx="2">
                  <c:v>南京</c:v>
                </c:pt>
                <c:pt idx="3">
                  <c:v>深圳</c:v>
                </c:pt>
                <c:pt idx="4">
                  <c:v>上海</c:v>
                </c:pt>
                <c:pt idx="5">
                  <c:v>天津</c:v>
                </c:pt>
                <c:pt idx="6">
                  <c:v>厦门</c:v>
                </c:pt>
                <c:pt idx="7">
                  <c:v>武汉</c:v>
                </c:pt>
                <c:pt idx="8">
                  <c:v>杭州</c:v>
                </c:pt>
                <c:pt idx="9">
                  <c:v>大连</c:v>
                </c:pt>
                <c:pt idx="10">
                  <c:v>宁波</c:v>
                </c:pt>
                <c:pt idx="11">
                  <c:v>青岛</c:v>
                </c:pt>
                <c:pt idx="12">
                  <c:v>长沙</c:v>
                </c:pt>
                <c:pt idx="13">
                  <c:v>济南</c:v>
                </c:pt>
                <c:pt idx="14">
                  <c:v>郑州</c:v>
                </c:pt>
                <c:pt idx="15">
                  <c:v>呼和浩特</c:v>
                </c:pt>
                <c:pt idx="16">
                  <c:v>昆明</c:v>
                </c:pt>
                <c:pt idx="17">
                  <c:v>成都</c:v>
                </c:pt>
                <c:pt idx="18">
                  <c:v>西安</c:v>
                </c:pt>
                <c:pt idx="19">
                  <c:v>南宁</c:v>
                </c:pt>
                <c:pt idx="20">
                  <c:v>重庆</c:v>
                </c:pt>
                <c:pt idx="21">
                  <c:v>西宁</c:v>
                </c:pt>
              </c:strCache>
            </c:strRef>
          </c:cat>
          <c:val>
            <c:numRef>
              <c:f>文艺活动总数和最高价和与人类发展、教育指数!$D$2:$D$23</c:f>
              <c:numCache>
                <c:formatCode>General</c:formatCode>
                <c:ptCount val="22"/>
                <c:pt idx="0">
                  <c:v>15083</c:v>
                </c:pt>
                <c:pt idx="1">
                  <c:v>15739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12073</c:v>
                </c:pt>
                <c:pt idx="14">
                  <c:v>0</c:v>
                </c:pt>
                <c:pt idx="15">
                  <c:v>11291</c:v>
                </c:pt>
                <c:pt idx="16">
                  <c:v>10670</c:v>
                </c:pt>
                <c:pt idx="17">
                  <c:v>10496</c:v>
                </c:pt>
                <c:pt idx="18">
                  <c:v>10096</c:v>
                </c:pt>
                <c:pt idx="19">
                  <c:v>9319</c:v>
                </c:pt>
                <c:pt idx="20">
                  <c:v>9386</c:v>
                </c:pt>
                <c:pt idx="21">
                  <c:v>7874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E-467D-A7AA-7A74BD7E9E08}"/>
            </c:ext>
          </c:extLst>
        </c:ser>
        <c:ser>
          <c:idx val="1"/>
          <c:order val="1"/>
          <c:tx>
            <c:strRef>
              <c:f>文艺活动总数和最高价和与人类发展、教育指数!$E$1</c:f>
              <c:strCache>
                <c:ptCount val="1"/>
                <c:pt idx="0">
                  <c:v>最高价和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文艺活动总数和最高价和与人类发展、教育指数!$A$2:$A$23</c:f>
              <c:strCache>
                <c:ptCount val="22"/>
                <c:pt idx="0">
                  <c:v>广州</c:v>
                </c:pt>
                <c:pt idx="1">
                  <c:v>北京</c:v>
                </c:pt>
                <c:pt idx="2">
                  <c:v>南京</c:v>
                </c:pt>
                <c:pt idx="3">
                  <c:v>深圳</c:v>
                </c:pt>
                <c:pt idx="4">
                  <c:v>上海</c:v>
                </c:pt>
                <c:pt idx="5">
                  <c:v>天津</c:v>
                </c:pt>
                <c:pt idx="6">
                  <c:v>厦门</c:v>
                </c:pt>
                <c:pt idx="7">
                  <c:v>武汉</c:v>
                </c:pt>
                <c:pt idx="8">
                  <c:v>杭州</c:v>
                </c:pt>
                <c:pt idx="9">
                  <c:v>大连</c:v>
                </c:pt>
                <c:pt idx="10">
                  <c:v>宁波</c:v>
                </c:pt>
                <c:pt idx="11">
                  <c:v>青岛</c:v>
                </c:pt>
                <c:pt idx="12">
                  <c:v>长沙</c:v>
                </c:pt>
                <c:pt idx="13">
                  <c:v>济南</c:v>
                </c:pt>
                <c:pt idx="14">
                  <c:v>郑州</c:v>
                </c:pt>
                <c:pt idx="15">
                  <c:v>呼和浩特</c:v>
                </c:pt>
                <c:pt idx="16">
                  <c:v>昆明</c:v>
                </c:pt>
                <c:pt idx="17">
                  <c:v>成都</c:v>
                </c:pt>
                <c:pt idx="18">
                  <c:v>西安</c:v>
                </c:pt>
                <c:pt idx="19">
                  <c:v>南宁</c:v>
                </c:pt>
                <c:pt idx="20">
                  <c:v>重庆</c:v>
                </c:pt>
                <c:pt idx="21">
                  <c:v>西宁</c:v>
                </c:pt>
              </c:strCache>
            </c:strRef>
          </c:cat>
          <c:val>
            <c:numRef>
              <c:f>文艺活动总数和最高价和与人类发展、教育指数!$E$2:$E$23</c:f>
              <c:numCache>
                <c:formatCode>0.00</c:formatCode>
                <c:ptCount val="22"/>
                <c:pt idx="0">
                  <c:v>46090</c:v>
                </c:pt>
                <c:pt idx="1">
                  <c:v>104058</c:v>
                </c:pt>
                <c:pt idx="2">
                  <c:v>7032</c:v>
                </c:pt>
                <c:pt idx="3">
                  <c:v>39489</c:v>
                </c:pt>
                <c:pt idx="4">
                  <c:v>30290</c:v>
                </c:pt>
                <c:pt idx="5">
                  <c:v>9880</c:v>
                </c:pt>
                <c:pt idx="6">
                  <c:v>1980</c:v>
                </c:pt>
                <c:pt idx="7">
                  <c:v>10160</c:v>
                </c:pt>
                <c:pt idx="8">
                  <c:v>20120</c:v>
                </c:pt>
                <c:pt idx="9">
                  <c:v>2310</c:v>
                </c:pt>
                <c:pt idx="10">
                  <c:v>5360</c:v>
                </c:pt>
                <c:pt idx="11">
                  <c:v>630</c:v>
                </c:pt>
                <c:pt idx="12">
                  <c:v>13020</c:v>
                </c:pt>
                <c:pt idx="13">
                  <c:v>1779</c:v>
                </c:pt>
                <c:pt idx="14">
                  <c:v>2400</c:v>
                </c:pt>
                <c:pt idx="15">
                  <c:v>0</c:v>
                </c:pt>
                <c:pt idx="16">
                  <c:v>6060</c:v>
                </c:pt>
                <c:pt idx="17">
                  <c:v>14733</c:v>
                </c:pt>
                <c:pt idx="18">
                  <c:v>5640</c:v>
                </c:pt>
                <c:pt idx="19">
                  <c:v>1060</c:v>
                </c:pt>
                <c:pt idx="20">
                  <c:v>9950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E-467D-A7AA-7A74BD7E9E08}"/>
            </c:ext>
          </c:extLst>
        </c:ser>
        <c:ser>
          <c:idx val="2"/>
          <c:order val="2"/>
          <c:tx>
            <c:strRef>
              <c:f>文艺活动总数和最高价和与人类发展、教育指数!$F$1</c:f>
              <c:strCache>
                <c:ptCount val="1"/>
                <c:pt idx="0">
                  <c:v>100x人类发展指数HDI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文艺活动总数和最高价和与人类发展、教育指数!$A$2:$A$23</c:f>
              <c:strCache>
                <c:ptCount val="22"/>
                <c:pt idx="0">
                  <c:v>广州</c:v>
                </c:pt>
                <c:pt idx="1">
                  <c:v>北京</c:v>
                </c:pt>
                <c:pt idx="2">
                  <c:v>南京</c:v>
                </c:pt>
                <c:pt idx="3">
                  <c:v>深圳</c:v>
                </c:pt>
                <c:pt idx="4">
                  <c:v>上海</c:v>
                </c:pt>
                <c:pt idx="5">
                  <c:v>天津</c:v>
                </c:pt>
                <c:pt idx="6">
                  <c:v>厦门</c:v>
                </c:pt>
                <c:pt idx="7">
                  <c:v>武汉</c:v>
                </c:pt>
                <c:pt idx="8">
                  <c:v>杭州</c:v>
                </c:pt>
                <c:pt idx="9">
                  <c:v>大连</c:v>
                </c:pt>
                <c:pt idx="10">
                  <c:v>宁波</c:v>
                </c:pt>
                <c:pt idx="11">
                  <c:v>青岛</c:v>
                </c:pt>
                <c:pt idx="12">
                  <c:v>长沙</c:v>
                </c:pt>
                <c:pt idx="13">
                  <c:v>济南</c:v>
                </c:pt>
                <c:pt idx="14">
                  <c:v>郑州</c:v>
                </c:pt>
                <c:pt idx="15">
                  <c:v>呼和浩特</c:v>
                </c:pt>
                <c:pt idx="16">
                  <c:v>昆明</c:v>
                </c:pt>
                <c:pt idx="17">
                  <c:v>成都</c:v>
                </c:pt>
                <c:pt idx="18">
                  <c:v>西安</c:v>
                </c:pt>
                <c:pt idx="19">
                  <c:v>南宁</c:v>
                </c:pt>
                <c:pt idx="20">
                  <c:v>重庆</c:v>
                </c:pt>
                <c:pt idx="21">
                  <c:v>西宁</c:v>
                </c:pt>
              </c:strCache>
            </c:strRef>
          </c:cat>
          <c:val>
            <c:numRef>
              <c:f>文艺活动总数和最高价和与人类发展、教育指数!$F$2:$F$23</c:f>
              <c:numCache>
                <c:formatCode>General</c:formatCode>
                <c:ptCount val="22"/>
                <c:pt idx="0">
                  <c:v>86.9</c:v>
                </c:pt>
                <c:pt idx="1">
                  <c:v>86.9</c:v>
                </c:pt>
                <c:pt idx="2">
                  <c:v>85.9</c:v>
                </c:pt>
                <c:pt idx="3">
                  <c:v>85.1</c:v>
                </c:pt>
                <c:pt idx="4">
                  <c:v>84.8</c:v>
                </c:pt>
                <c:pt idx="5">
                  <c:v>84.1</c:v>
                </c:pt>
                <c:pt idx="6">
                  <c:v>84.1</c:v>
                </c:pt>
                <c:pt idx="7">
                  <c:v>83.899999999999991</c:v>
                </c:pt>
                <c:pt idx="8">
                  <c:v>83.899999999999991</c:v>
                </c:pt>
                <c:pt idx="9">
                  <c:v>83.899999999999991</c:v>
                </c:pt>
                <c:pt idx="10">
                  <c:v>82.3</c:v>
                </c:pt>
                <c:pt idx="11">
                  <c:v>82.199999999999989</c:v>
                </c:pt>
                <c:pt idx="12">
                  <c:v>81.699999999999989</c:v>
                </c:pt>
                <c:pt idx="13">
                  <c:v>81.100000000000009</c:v>
                </c:pt>
                <c:pt idx="14">
                  <c:v>79.2</c:v>
                </c:pt>
                <c:pt idx="15">
                  <c:v>79.100000000000009</c:v>
                </c:pt>
                <c:pt idx="16">
                  <c:v>78.2</c:v>
                </c:pt>
                <c:pt idx="17">
                  <c:v>78.2</c:v>
                </c:pt>
                <c:pt idx="18">
                  <c:v>77</c:v>
                </c:pt>
                <c:pt idx="19">
                  <c:v>75.7</c:v>
                </c:pt>
                <c:pt idx="20">
                  <c:v>74.7</c:v>
                </c:pt>
                <c:pt idx="21">
                  <c:v>74.3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E-467D-A7AA-7A74BD7E9E08}"/>
            </c:ext>
          </c:extLst>
        </c:ser>
        <c:ser>
          <c:idx val="3"/>
          <c:order val="3"/>
          <c:tx>
            <c:strRef>
              <c:f>文艺活动总数和最高价和与人类发展、教育指数!$G$1</c:f>
              <c:strCache>
                <c:ptCount val="1"/>
                <c:pt idx="0">
                  <c:v>100x教育指数EI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文艺活动总数和最高价和与人类发展、教育指数!$A$2:$A$23</c:f>
              <c:strCache>
                <c:ptCount val="22"/>
                <c:pt idx="0">
                  <c:v>广州</c:v>
                </c:pt>
                <c:pt idx="1">
                  <c:v>北京</c:v>
                </c:pt>
                <c:pt idx="2">
                  <c:v>南京</c:v>
                </c:pt>
                <c:pt idx="3">
                  <c:v>深圳</c:v>
                </c:pt>
                <c:pt idx="4">
                  <c:v>上海</c:v>
                </c:pt>
                <c:pt idx="5">
                  <c:v>天津</c:v>
                </c:pt>
                <c:pt idx="6">
                  <c:v>厦门</c:v>
                </c:pt>
                <c:pt idx="7">
                  <c:v>武汉</c:v>
                </c:pt>
                <c:pt idx="8">
                  <c:v>杭州</c:v>
                </c:pt>
                <c:pt idx="9">
                  <c:v>大连</c:v>
                </c:pt>
                <c:pt idx="10">
                  <c:v>宁波</c:v>
                </c:pt>
                <c:pt idx="11">
                  <c:v>青岛</c:v>
                </c:pt>
                <c:pt idx="12">
                  <c:v>长沙</c:v>
                </c:pt>
                <c:pt idx="13">
                  <c:v>济南</c:v>
                </c:pt>
                <c:pt idx="14">
                  <c:v>郑州</c:v>
                </c:pt>
                <c:pt idx="15">
                  <c:v>呼和浩特</c:v>
                </c:pt>
                <c:pt idx="16">
                  <c:v>昆明</c:v>
                </c:pt>
                <c:pt idx="17">
                  <c:v>成都</c:v>
                </c:pt>
                <c:pt idx="18">
                  <c:v>西安</c:v>
                </c:pt>
                <c:pt idx="19">
                  <c:v>南宁</c:v>
                </c:pt>
                <c:pt idx="20">
                  <c:v>重庆</c:v>
                </c:pt>
                <c:pt idx="21">
                  <c:v>西宁</c:v>
                </c:pt>
              </c:strCache>
            </c:strRef>
          </c:cat>
          <c:val>
            <c:numRef>
              <c:f>文艺活动总数和最高价和与人类发展、教育指数!$G$2:$G$23</c:f>
              <c:numCache>
                <c:formatCode>General</c:formatCode>
                <c:ptCount val="22"/>
                <c:pt idx="0">
                  <c:v>77.900000000000006</c:v>
                </c:pt>
                <c:pt idx="1">
                  <c:v>78.3</c:v>
                </c:pt>
                <c:pt idx="2">
                  <c:v>76.5</c:v>
                </c:pt>
                <c:pt idx="3">
                  <c:v>73.400000000000006</c:v>
                </c:pt>
                <c:pt idx="4">
                  <c:v>74.900000000000006</c:v>
                </c:pt>
                <c:pt idx="5">
                  <c:v>73.599999999999994</c:v>
                </c:pt>
                <c:pt idx="6">
                  <c:v>77.400000000000006</c:v>
                </c:pt>
                <c:pt idx="7">
                  <c:v>74.900000000000006</c:v>
                </c:pt>
                <c:pt idx="8">
                  <c:v>72.399999999999991</c:v>
                </c:pt>
                <c:pt idx="9">
                  <c:v>72</c:v>
                </c:pt>
                <c:pt idx="10">
                  <c:v>69.599999999999994</c:v>
                </c:pt>
                <c:pt idx="11">
                  <c:v>69.8</c:v>
                </c:pt>
                <c:pt idx="12">
                  <c:v>72.899999999999991</c:v>
                </c:pt>
                <c:pt idx="13">
                  <c:v>71.899999999999991</c:v>
                </c:pt>
                <c:pt idx="14">
                  <c:v>69.899999999999991</c:v>
                </c:pt>
                <c:pt idx="15">
                  <c:v>69.899999999999991</c:v>
                </c:pt>
                <c:pt idx="16">
                  <c:v>70.5</c:v>
                </c:pt>
                <c:pt idx="17">
                  <c:v>69</c:v>
                </c:pt>
                <c:pt idx="18">
                  <c:v>67.800000000000011</c:v>
                </c:pt>
                <c:pt idx="19">
                  <c:v>68.899999999999991</c:v>
                </c:pt>
                <c:pt idx="20">
                  <c:v>63.1</c:v>
                </c:pt>
                <c:pt idx="21">
                  <c:v>66.100000000000009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E-467D-A7AA-7A74BD7E9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725247"/>
        <c:axId val="540711519"/>
      </c:barChart>
      <c:catAx>
        <c:axId val="54072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711519"/>
        <c:crosses val="autoZero"/>
        <c:auto val="1"/>
        <c:lblAlgn val="ctr"/>
        <c:lblOffset val="100"/>
        <c:noMultiLvlLbl val="0"/>
      </c:catAx>
      <c:valAx>
        <c:axId val="5407115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8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725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地区生产总值、第三产业与文艺活动总数、文艺场馆数的</a:t>
            </a:r>
            <a:r>
              <a:rPr lang="en-US" altLang="zh-CN"/>
              <a:t>Log10</a:t>
            </a:r>
            <a:r>
              <a:rPr lang="zh-CN" altLang="en-US"/>
              <a:t>对数对比柱状图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生产总值与文艺活动综合对数比较图!$B$1</c:f>
              <c:strCache>
                <c:ptCount val="1"/>
                <c:pt idx="0">
                  <c:v>地区生产总值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生产总值与文艺活动综合对数比较图!$A$2:$A$31</c:f>
              <c:strCache>
                <c:ptCount val="30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成都</c:v>
                </c:pt>
                <c:pt idx="4">
                  <c:v>广州</c:v>
                </c:pt>
                <c:pt idx="5">
                  <c:v>杭州</c:v>
                </c:pt>
                <c:pt idx="6">
                  <c:v>重庆</c:v>
                </c:pt>
                <c:pt idx="7">
                  <c:v>武汉</c:v>
                </c:pt>
                <c:pt idx="8">
                  <c:v>长沙</c:v>
                </c:pt>
                <c:pt idx="9">
                  <c:v>天津</c:v>
                </c:pt>
                <c:pt idx="10">
                  <c:v>西安</c:v>
                </c:pt>
                <c:pt idx="11">
                  <c:v>南京</c:v>
                </c:pt>
                <c:pt idx="12">
                  <c:v>宁波</c:v>
                </c:pt>
                <c:pt idx="13">
                  <c:v>苏州</c:v>
                </c:pt>
                <c:pt idx="14">
                  <c:v>郑州</c:v>
                </c:pt>
                <c:pt idx="15">
                  <c:v>昆明</c:v>
                </c:pt>
                <c:pt idx="16">
                  <c:v>青岛</c:v>
                </c:pt>
                <c:pt idx="17">
                  <c:v>济南</c:v>
                </c:pt>
                <c:pt idx="18">
                  <c:v>无锡</c:v>
                </c:pt>
                <c:pt idx="19">
                  <c:v>大连</c:v>
                </c:pt>
                <c:pt idx="20">
                  <c:v>佛山</c:v>
                </c:pt>
                <c:pt idx="21">
                  <c:v>厦门</c:v>
                </c:pt>
                <c:pt idx="22">
                  <c:v>南宁</c:v>
                </c:pt>
                <c:pt idx="23">
                  <c:v>石家庄</c:v>
                </c:pt>
                <c:pt idx="24">
                  <c:v>中山</c:v>
                </c:pt>
                <c:pt idx="25">
                  <c:v>呼和浩特</c:v>
                </c:pt>
                <c:pt idx="26">
                  <c:v>温州</c:v>
                </c:pt>
                <c:pt idx="27">
                  <c:v>金华</c:v>
                </c:pt>
                <c:pt idx="28">
                  <c:v>珠海</c:v>
                </c:pt>
                <c:pt idx="29">
                  <c:v>西宁</c:v>
                </c:pt>
              </c:strCache>
            </c:strRef>
          </c:cat>
          <c:val>
            <c:numRef>
              <c:f>生产总值与文艺活动综合对数比较图!$B$2:$B$31</c:f>
              <c:numCache>
                <c:formatCode>General</c:formatCode>
                <c:ptCount val="30"/>
                <c:pt idx="0">
                  <c:v>6040</c:v>
                </c:pt>
                <c:pt idx="1">
                  <c:v>6922.84</c:v>
                </c:pt>
                <c:pt idx="2">
                  <c:v>4584.2700000000004</c:v>
                </c:pt>
                <c:pt idx="3">
                  <c:v>2968.5</c:v>
                </c:pt>
                <c:pt idx="4">
                  <c:v>4692.3599999999997</c:v>
                </c:pt>
                <c:pt idx="5">
                  <c:v>2508</c:v>
                </c:pt>
                <c:pt idx="6">
                  <c:v>4306.74</c:v>
                </c:pt>
                <c:pt idx="7">
                  <c:v>2659.41</c:v>
                </c:pt>
                <c:pt idx="8">
                  <c:v>1909.97</c:v>
                </c:pt>
                <c:pt idx="9">
                  <c:v>4667.18</c:v>
                </c:pt>
                <c:pt idx="10">
                  <c:v>1303.18</c:v>
                </c:pt>
                <c:pt idx="11">
                  <c:v>2312.5300000000002</c:v>
                </c:pt>
                <c:pt idx="12">
                  <c:v>2042.4</c:v>
                </c:pt>
                <c:pt idx="13">
                  <c:v>3514.77</c:v>
                </c:pt>
                <c:pt idx="14">
                  <c:v>1866.02</c:v>
                </c:pt>
                <c:pt idx="15">
                  <c:v>952.21</c:v>
                </c:pt>
                <c:pt idx="16">
                  <c:v>2460.61</c:v>
                </c:pt>
                <c:pt idx="17">
                  <c:v>1636.6</c:v>
                </c:pt>
                <c:pt idx="18">
                  <c:v>1946.79</c:v>
                </c:pt>
                <c:pt idx="19">
                  <c:v>1342.3</c:v>
                </c:pt>
                <c:pt idx="20">
                  <c:v>1974.53</c:v>
                </c:pt>
                <c:pt idx="21">
                  <c:v>908.47</c:v>
                </c:pt>
                <c:pt idx="22">
                  <c:v>807.45</c:v>
                </c:pt>
                <c:pt idx="23">
                  <c:v>1257.8</c:v>
                </c:pt>
                <c:pt idx="24">
                  <c:v>698.5942</c:v>
                </c:pt>
                <c:pt idx="25">
                  <c:v>584.66999999999996</c:v>
                </c:pt>
                <c:pt idx="26">
                  <c:v>1046.46</c:v>
                </c:pt>
                <c:pt idx="27">
                  <c:v>817.5</c:v>
                </c:pt>
                <c:pt idx="28">
                  <c:v>510.48</c:v>
                </c:pt>
                <c:pt idx="29">
                  <c:v>267.45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E-4EAE-8D0C-9163CC5FE637}"/>
            </c:ext>
          </c:extLst>
        </c:ser>
        <c:ser>
          <c:idx val="1"/>
          <c:order val="1"/>
          <c:tx>
            <c:strRef>
              <c:f>生产总值与文艺活动综合对数比较图!$C$1</c:f>
              <c:strCache>
                <c:ptCount val="1"/>
                <c:pt idx="0">
                  <c:v>第三产业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生产总值与文艺活动综合对数比较图!$A$2:$A$31</c:f>
              <c:strCache>
                <c:ptCount val="30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成都</c:v>
                </c:pt>
                <c:pt idx="4">
                  <c:v>广州</c:v>
                </c:pt>
                <c:pt idx="5">
                  <c:v>杭州</c:v>
                </c:pt>
                <c:pt idx="6">
                  <c:v>重庆</c:v>
                </c:pt>
                <c:pt idx="7">
                  <c:v>武汉</c:v>
                </c:pt>
                <c:pt idx="8">
                  <c:v>长沙</c:v>
                </c:pt>
                <c:pt idx="9">
                  <c:v>天津</c:v>
                </c:pt>
                <c:pt idx="10">
                  <c:v>西安</c:v>
                </c:pt>
                <c:pt idx="11">
                  <c:v>南京</c:v>
                </c:pt>
                <c:pt idx="12">
                  <c:v>宁波</c:v>
                </c:pt>
                <c:pt idx="13">
                  <c:v>苏州</c:v>
                </c:pt>
                <c:pt idx="14">
                  <c:v>郑州</c:v>
                </c:pt>
                <c:pt idx="15">
                  <c:v>昆明</c:v>
                </c:pt>
                <c:pt idx="16">
                  <c:v>青岛</c:v>
                </c:pt>
                <c:pt idx="17">
                  <c:v>济南</c:v>
                </c:pt>
                <c:pt idx="18">
                  <c:v>无锡</c:v>
                </c:pt>
                <c:pt idx="19">
                  <c:v>大连</c:v>
                </c:pt>
                <c:pt idx="20">
                  <c:v>佛山</c:v>
                </c:pt>
                <c:pt idx="21">
                  <c:v>厦门</c:v>
                </c:pt>
                <c:pt idx="22">
                  <c:v>南宁</c:v>
                </c:pt>
                <c:pt idx="23">
                  <c:v>石家庄</c:v>
                </c:pt>
                <c:pt idx="24">
                  <c:v>中山</c:v>
                </c:pt>
                <c:pt idx="25">
                  <c:v>呼和浩特</c:v>
                </c:pt>
                <c:pt idx="26">
                  <c:v>温州</c:v>
                </c:pt>
                <c:pt idx="27">
                  <c:v>金华</c:v>
                </c:pt>
                <c:pt idx="28">
                  <c:v>珠海</c:v>
                </c:pt>
                <c:pt idx="29">
                  <c:v>西宁</c:v>
                </c:pt>
              </c:strCache>
            </c:strRef>
          </c:cat>
          <c:val>
            <c:numRef>
              <c:f>生产总值与文艺活动综合对数比较图!$C$2:$C$31</c:f>
              <c:numCache>
                <c:formatCode>General</c:formatCode>
                <c:ptCount val="30"/>
                <c:pt idx="0">
                  <c:v>4932.2</c:v>
                </c:pt>
                <c:pt idx="1">
                  <c:v>4896.3999999999996</c:v>
                </c:pt>
                <c:pt idx="2">
                  <c:v>2801.89</c:v>
                </c:pt>
                <c:pt idx="3">
                  <c:v>1584.6</c:v>
                </c:pt>
                <c:pt idx="4">
                  <c:v>3285.11</c:v>
                </c:pt>
                <c:pt idx="5">
                  <c:v>1515</c:v>
                </c:pt>
                <c:pt idx="6">
                  <c:v>2265.69</c:v>
                </c:pt>
                <c:pt idx="7">
                  <c:v>1384.41</c:v>
                </c:pt>
                <c:pt idx="8">
                  <c:v>753.1</c:v>
                </c:pt>
                <c:pt idx="9">
                  <c:v>2551.19</c:v>
                </c:pt>
                <c:pt idx="10">
                  <c:v>838.36</c:v>
                </c:pt>
                <c:pt idx="11">
                  <c:v>1357.99</c:v>
                </c:pt>
                <c:pt idx="12">
                  <c:v>965.6</c:v>
                </c:pt>
                <c:pt idx="13">
                  <c:v>0</c:v>
                </c:pt>
                <c:pt idx="14">
                  <c:v>926.67</c:v>
                </c:pt>
                <c:pt idx="15">
                  <c:v>564.87</c:v>
                </c:pt>
                <c:pt idx="16">
                  <c:v>1422.32</c:v>
                </c:pt>
                <c:pt idx="17">
                  <c:v>1021</c:v>
                </c:pt>
                <c:pt idx="18">
                  <c:v>856.97</c:v>
                </c:pt>
                <c:pt idx="19">
                  <c:v>0</c:v>
                </c:pt>
                <c:pt idx="20">
                  <c:v>772.32</c:v>
                </c:pt>
                <c:pt idx="21">
                  <c:v>512.92999999999995</c:v>
                </c:pt>
                <c:pt idx="22">
                  <c:v>446.15</c:v>
                </c:pt>
                <c:pt idx="23">
                  <c:v>639</c:v>
                </c:pt>
                <c:pt idx="24">
                  <c:v>318.8698</c:v>
                </c:pt>
                <c:pt idx="25">
                  <c:v>397.27</c:v>
                </c:pt>
                <c:pt idx="26">
                  <c:v>591.21</c:v>
                </c:pt>
                <c:pt idx="27">
                  <c:v>0</c:v>
                </c:pt>
                <c:pt idx="28">
                  <c:v>246.79</c:v>
                </c:pt>
                <c:pt idx="29">
                  <c:v>124.06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E-4EAE-8D0C-9163CC5FE637}"/>
            </c:ext>
          </c:extLst>
        </c:ser>
        <c:ser>
          <c:idx val="2"/>
          <c:order val="2"/>
          <c:tx>
            <c:strRef>
              <c:f>生产总值与文艺活动综合对数比较图!$D$1</c:f>
              <c:strCache>
                <c:ptCount val="1"/>
                <c:pt idx="0">
                  <c:v>总计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生产总值与文艺活动综合对数比较图!$A$2:$A$31</c:f>
              <c:strCache>
                <c:ptCount val="30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成都</c:v>
                </c:pt>
                <c:pt idx="4">
                  <c:v>广州</c:v>
                </c:pt>
                <c:pt idx="5">
                  <c:v>杭州</c:v>
                </c:pt>
                <c:pt idx="6">
                  <c:v>重庆</c:v>
                </c:pt>
                <c:pt idx="7">
                  <c:v>武汉</c:v>
                </c:pt>
                <c:pt idx="8">
                  <c:v>长沙</c:v>
                </c:pt>
                <c:pt idx="9">
                  <c:v>天津</c:v>
                </c:pt>
                <c:pt idx="10">
                  <c:v>西安</c:v>
                </c:pt>
                <c:pt idx="11">
                  <c:v>南京</c:v>
                </c:pt>
                <c:pt idx="12">
                  <c:v>宁波</c:v>
                </c:pt>
                <c:pt idx="13">
                  <c:v>苏州</c:v>
                </c:pt>
                <c:pt idx="14">
                  <c:v>郑州</c:v>
                </c:pt>
                <c:pt idx="15">
                  <c:v>昆明</c:v>
                </c:pt>
                <c:pt idx="16">
                  <c:v>青岛</c:v>
                </c:pt>
                <c:pt idx="17">
                  <c:v>济南</c:v>
                </c:pt>
                <c:pt idx="18">
                  <c:v>无锡</c:v>
                </c:pt>
                <c:pt idx="19">
                  <c:v>大连</c:v>
                </c:pt>
                <c:pt idx="20">
                  <c:v>佛山</c:v>
                </c:pt>
                <c:pt idx="21">
                  <c:v>厦门</c:v>
                </c:pt>
                <c:pt idx="22">
                  <c:v>南宁</c:v>
                </c:pt>
                <c:pt idx="23">
                  <c:v>石家庄</c:v>
                </c:pt>
                <c:pt idx="24">
                  <c:v>中山</c:v>
                </c:pt>
                <c:pt idx="25">
                  <c:v>呼和浩特</c:v>
                </c:pt>
                <c:pt idx="26">
                  <c:v>温州</c:v>
                </c:pt>
                <c:pt idx="27">
                  <c:v>金华</c:v>
                </c:pt>
                <c:pt idx="28">
                  <c:v>珠海</c:v>
                </c:pt>
                <c:pt idx="29">
                  <c:v>西宁</c:v>
                </c:pt>
              </c:strCache>
            </c:strRef>
          </c:cat>
          <c:val>
            <c:numRef>
              <c:f>生产总值与文艺活动综合对数比较图!$D$2:$D$31</c:f>
              <c:numCache>
                <c:formatCode>General</c:formatCode>
                <c:ptCount val="30"/>
                <c:pt idx="0">
                  <c:v>688</c:v>
                </c:pt>
                <c:pt idx="1">
                  <c:v>570</c:v>
                </c:pt>
                <c:pt idx="2">
                  <c:v>256</c:v>
                </c:pt>
                <c:pt idx="3">
                  <c:v>156</c:v>
                </c:pt>
                <c:pt idx="4">
                  <c:v>204</c:v>
                </c:pt>
                <c:pt idx="5">
                  <c:v>173</c:v>
                </c:pt>
                <c:pt idx="6">
                  <c:v>122</c:v>
                </c:pt>
                <c:pt idx="7">
                  <c:v>159</c:v>
                </c:pt>
                <c:pt idx="8">
                  <c:v>88</c:v>
                </c:pt>
                <c:pt idx="9">
                  <c:v>96</c:v>
                </c:pt>
                <c:pt idx="10">
                  <c:v>48</c:v>
                </c:pt>
                <c:pt idx="11">
                  <c:v>90</c:v>
                </c:pt>
                <c:pt idx="12">
                  <c:v>65</c:v>
                </c:pt>
                <c:pt idx="13">
                  <c:v>77</c:v>
                </c:pt>
                <c:pt idx="14">
                  <c:v>48</c:v>
                </c:pt>
                <c:pt idx="15">
                  <c:v>29</c:v>
                </c:pt>
                <c:pt idx="16">
                  <c:v>19</c:v>
                </c:pt>
                <c:pt idx="17">
                  <c:v>30</c:v>
                </c:pt>
                <c:pt idx="18">
                  <c:v>82</c:v>
                </c:pt>
                <c:pt idx="19">
                  <c:v>32</c:v>
                </c:pt>
                <c:pt idx="20">
                  <c:v>20</c:v>
                </c:pt>
                <c:pt idx="21">
                  <c:v>17</c:v>
                </c:pt>
                <c:pt idx="22">
                  <c:v>12</c:v>
                </c:pt>
                <c:pt idx="23">
                  <c:v>9</c:v>
                </c:pt>
                <c:pt idx="24">
                  <c:v>27</c:v>
                </c:pt>
                <c:pt idx="25">
                  <c:v>6</c:v>
                </c:pt>
                <c:pt idx="26">
                  <c:v>15</c:v>
                </c:pt>
                <c:pt idx="27">
                  <c:v>4</c:v>
                </c:pt>
                <c:pt idx="28">
                  <c:v>7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DE-4EAE-8D0C-9163CC5FE637}"/>
            </c:ext>
          </c:extLst>
        </c:ser>
        <c:ser>
          <c:idx val="3"/>
          <c:order val="3"/>
          <c:tx>
            <c:strRef>
              <c:f>生产总值与文艺活动综合对数比较图!$E$1</c:f>
              <c:strCache>
                <c:ptCount val="1"/>
                <c:pt idx="0">
                  <c:v>场馆数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生产总值与文艺活动综合对数比较图!$A$2:$A$31</c:f>
              <c:strCache>
                <c:ptCount val="30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成都</c:v>
                </c:pt>
                <c:pt idx="4">
                  <c:v>广州</c:v>
                </c:pt>
                <c:pt idx="5">
                  <c:v>杭州</c:v>
                </c:pt>
                <c:pt idx="6">
                  <c:v>重庆</c:v>
                </c:pt>
                <c:pt idx="7">
                  <c:v>武汉</c:v>
                </c:pt>
                <c:pt idx="8">
                  <c:v>长沙</c:v>
                </c:pt>
                <c:pt idx="9">
                  <c:v>天津</c:v>
                </c:pt>
                <c:pt idx="10">
                  <c:v>西安</c:v>
                </c:pt>
                <c:pt idx="11">
                  <c:v>南京</c:v>
                </c:pt>
                <c:pt idx="12">
                  <c:v>宁波</c:v>
                </c:pt>
                <c:pt idx="13">
                  <c:v>苏州</c:v>
                </c:pt>
                <c:pt idx="14">
                  <c:v>郑州</c:v>
                </c:pt>
                <c:pt idx="15">
                  <c:v>昆明</c:v>
                </c:pt>
                <c:pt idx="16">
                  <c:v>青岛</c:v>
                </c:pt>
                <c:pt idx="17">
                  <c:v>济南</c:v>
                </c:pt>
                <c:pt idx="18">
                  <c:v>无锡</c:v>
                </c:pt>
                <c:pt idx="19">
                  <c:v>大连</c:v>
                </c:pt>
                <c:pt idx="20">
                  <c:v>佛山</c:v>
                </c:pt>
                <c:pt idx="21">
                  <c:v>厦门</c:v>
                </c:pt>
                <c:pt idx="22">
                  <c:v>南宁</c:v>
                </c:pt>
                <c:pt idx="23">
                  <c:v>石家庄</c:v>
                </c:pt>
                <c:pt idx="24">
                  <c:v>中山</c:v>
                </c:pt>
                <c:pt idx="25">
                  <c:v>呼和浩特</c:v>
                </c:pt>
                <c:pt idx="26">
                  <c:v>温州</c:v>
                </c:pt>
                <c:pt idx="27">
                  <c:v>金华</c:v>
                </c:pt>
                <c:pt idx="28">
                  <c:v>珠海</c:v>
                </c:pt>
                <c:pt idx="29">
                  <c:v>西宁</c:v>
                </c:pt>
              </c:strCache>
            </c:strRef>
          </c:cat>
          <c:val>
            <c:numRef>
              <c:f>生产总值与文艺活动综合对数比较图!$E$2:$E$31</c:f>
              <c:numCache>
                <c:formatCode>General</c:formatCode>
                <c:ptCount val="30"/>
                <c:pt idx="0">
                  <c:v>107</c:v>
                </c:pt>
                <c:pt idx="1">
                  <c:v>94</c:v>
                </c:pt>
                <c:pt idx="2">
                  <c:v>53</c:v>
                </c:pt>
                <c:pt idx="3">
                  <c:v>43</c:v>
                </c:pt>
                <c:pt idx="4">
                  <c:v>37</c:v>
                </c:pt>
                <c:pt idx="5">
                  <c:v>29</c:v>
                </c:pt>
                <c:pt idx="6">
                  <c:v>28</c:v>
                </c:pt>
                <c:pt idx="7">
                  <c:v>23</c:v>
                </c:pt>
                <c:pt idx="8">
                  <c:v>23</c:v>
                </c:pt>
                <c:pt idx="9">
                  <c:v>17</c:v>
                </c:pt>
                <c:pt idx="10">
                  <c:v>17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11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DE-4EAE-8D0C-9163CC5FE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730655"/>
        <c:axId val="540704447"/>
      </c:barChart>
      <c:catAx>
        <c:axId val="54073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704447"/>
        <c:crosses val="autoZero"/>
        <c:auto val="1"/>
        <c:lblAlgn val="ctr"/>
        <c:lblOffset val="100"/>
        <c:noMultiLvlLbl val="0"/>
      </c:catAx>
      <c:valAx>
        <c:axId val="5407044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7306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第三产业和文艺活动总数对比柱状图（按文艺活动总数降序）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第三产业和文艺活动总数!$B$1</c:f>
              <c:strCache>
                <c:ptCount val="1"/>
                <c:pt idx="0">
                  <c:v>第三产业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第三产业和文艺活动总数!$A$2:$A$28</c:f>
              <c:strCache>
                <c:ptCount val="27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广州</c:v>
                </c:pt>
                <c:pt idx="4">
                  <c:v>杭州</c:v>
                </c:pt>
                <c:pt idx="5">
                  <c:v>武汉</c:v>
                </c:pt>
                <c:pt idx="6">
                  <c:v>成都</c:v>
                </c:pt>
                <c:pt idx="7">
                  <c:v>重庆</c:v>
                </c:pt>
                <c:pt idx="8">
                  <c:v>天津</c:v>
                </c:pt>
                <c:pt idx="9">
                  <c:v>南京</c:v>
                </c:pt>
                <c:pt idx="10">
                  <c:v>长沙</c:v>
                </c:pt>
                <c:pt idx="11">
                  <c:v>无锡</c:v>
                </c:pt>
                <c:pt idx="12">
                  <c:v>宁波</c:v>
                </c:pt>
                <c:pt idx="13">
                  <c:v>郑州</c:v>
                </c:pt>
                <c:pt idx="14">
                  <c:v>西安</c:v>
                </c:pt>
                <c:pt idx="15">
                  <c:v>济南</c:v>
                </c:pt>
                <c:pt idx="16">
                  <c:v>昆明</c:v>
                </c:pt>
                <c:pt idx="17">
                  <c:v>中山</c:v>
                </c:pt>
                <c:pt idx="18">
                  <c:v>佛山</c:v>
                </c:pt>
                <c:pt idx="19">
                  <c:v>青岛</c:v>
                </c:pt>
                <c:pt idx="20">
                  <c:v>厦门</c:v>
                </c:pt>
                <c:pt idx="21">
                  <c:v>温州</c:v>
                </c:pt>
                <c:pt idx="22">
                  <c:v>南宁</c:v>
                </c:pt>
                <c:pt idx="23">
                  <c:v>石家庄</c:v>
                </c:pt>
                <c:pt idx="24">
                  <c:v>珠海</c:v>
                </c:pt>
                <c:pt idx="25">
                  <c:v>呼和浩特</c:v>
                </c:pt>
                <c:pt idx="26">
                  <c:v>西宁</c:v>
                </c:pt>
              </c:strCache>
            </c:strRef>
          </c:cat>
          <c:val>
            <c:numRef>
              <c:f>第三产业和文艺活动总数!$B$2:$B$28</c:f>
              <c:numCache>
                <c:formatCode>General</c:formatCode>
                <c:ptCount val="27"/>
                <c:pt idx="0">
                  <c:v>4932.2</c:v>
                </c:pt>
                <c:pt idx="1">
                  <c:v>4896.3999999999996</c:v>
                </c:pt>
                <c:pt idx="2">
                  <c:v>2801.89</c:v>
                </c:pt>
                <c:pt idx="3">
                  <c:v>3285.11</c:v>
                </c:pt>
                <c:pt idx="4">
                  <c:v>1515</c:v>
                </c:pt>
                <c:pt idx="5">
                  <c:v>1384.41</c:v>
                </c:pt>
                <c:pt idx="6">
                  <c:v>1584.6</c:v>
                </c:pt>
                <c:pt idx="7">
                  <c:v>2265.69</c:v>
                </c:pt>
                <c:pt idx="8">
                  <c:v>2551.19</c:v>
                </c:pt>
                <c:pt idx="9">
                  <c:v>1357.99</c:v>
                </c:pt>
                <c:pt idx="10">
                  <c:v>753.1</c:v>
                </c:pt>
                <c:pt idx="11">
                  <c:v>856.97</c:v>
                </c:pt>
                <c:pt idx="12">
                  <c:v>965.6</c:v>
                </c:pt>
                <c:pt idx="13">
                  <c:v>926.67</c:v>
                </c:pt>
                <c:pt idx="14">
                  <c:v>838.36</c:v>
                </c:pt>
                <c:pt idx="15">
                  <c:v>1021</c:v>
                </c:pt>
                <c:pt idx="16">
                  <c:v>564.87</c:v>
                </c:pt>
                <c:pt idx="17">
                  <c:v>318.8698</c:v>
                </c:pt>
                <c:pt idx="18">
                  <c:v>772.32</c:v>
                </c:pt>
                <c:pt idx="19">
                  <c:v>1422.32</c:v>
                </c:pt>
                <c:pt idx="20">
                  <c:v>512.92999999999995</c:v>
                </c:pt>
                <c:pt idx="21">
                  <c:v>591.21</c:v>
                </c:pt>
                <c:pt idx="22">
                  <c:v>446.15</c:v>
                </c:pt>
                <c:pt idx="23">
                  <c:v>639</c:v>
                </c:pt>
                <c:pt idx="24">
                  <c:v>246.79</c:v>
                </c:pt>
                <c:pt idx="25">
                  <c:v>397.27</c:v>
                </c:pt>
                <c:pt idx="26">
                  <c:v>124.06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6-4012-81AB-E59AE355B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237951"/>
        <c:axId val="349253759"/>
      </c:barChart>
      <c:barChart>
        <c:barDir val="col"/>
        <c:grouping val="clustered"/>
        <c:varyColors val="0"/>
        <c:ser>
          <c:idx val="1"/>
          <c:order val="1"/>
          <c:tx>
            <c:strRef>
              <c:f>第三产业和文艺活动总数!$C$1</c:f>
              <c:strCache>
                <c:ptCount val="1"/>
                <c:pt idx="0">
                  <c:v>总计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第三产业和文艺活动总数!$A$2:$A$28</c:f>
              <c:strCache>
                <c:ptCount val="27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广州</c:v>
                </c:pt>
                <c:pt idx="4">
                  <c:v>杭州</c:v>
                </c:pt>
                <c:pt idx="5">
                  <c:v>武汉</c:v>
                </c:pt>
                <c:pt idx="6">
                  <c:v>成都</c:v>
                </c:pt>
                <c:pt idx="7">
                  <c:v>重庆</c:v>
                </c:pt>
                <c:pt idx="8">
                  <c:v>天津</c:v>
                </c:pt>
                <c:pt idx="9">
                  <c:v>南京</c:v>
                </c:pt>
                <c:pt idx="10">
                  <c:v>长沙</c:v>
                </c:pt>
                <c:pt idx="11">
                  <c:v>无锡</c:v>
                </c:pt>
                <c:pt idx="12">
                  <c:v>宁波</c:v>
                </c:pt>
                <c:pt idx="13">
                  <c:v>郑州</c:v>
                </c:pt>
                <c:pt idx="14">
                  <c:v>西安</c:v>
                </c:pt>
                <c:pt idx="15">
                  <c:v>济南</c:v>
                </c:pt>
                <c:pt idx="16">
                  <c:v>昆明</c:v>
                </c:pt>
                <c:pt idx="17">
                  <c:v>中山</c:v>
                </c:pt>
                <c:pt idx="18">
                  <c:v>佛山</c:v>
                </c:pt>
                <c:pt idx="19">
                  <c:v>青岛</c:v>
                </c:pt>
                <c:pt idx="20">
                  <c:v>厦门</c:v>
                </c:pt>
                <c:pt idx="21">
                  <c:v>温州</c:v>
                </c:pt>
                <c:pt idx="22">
                  <c:v>南宁</c:v>
                </c:pt>
                <c:pt idx="23">
                  <c:v>石家庄</c:v>
                </c:pt>
                <c:pt idx="24">
                  <c:v>珠海</c:v>
                </c:pt>
                <c:pt idx="25">
                  <c:v>呼和浩特</c:v>
                </c:pt>
                <c:pt idx="26">
                  <c:v>西宁</c:v>
                </c:pt>
              </c:strCache>
            </c:strRef>
          </c:cat>
          <c:val>
            <c:numRef>
              <c:f>第三产业和文艺活动总数!$C$2:$C$28</c:f>
              <c:numCache>
                <c:formatCode>General</c:formatCode>
                <c:ptCount val="27"/>
                <c:pt idx="0">
                  <c:v>688</c:v>
                </c:pt>
                <c:pt idx="1">
                  <c:v>570</c:v>
                </c:pt>
                <c:pt idx="2">
                  <c:v>256</c:v>
                </c:pt>
                <c:pt idx="3">
                  <c:v>204</c:v>
                </c:pt>
                <c:pt idx="4">
                  <c:v>173</c:v>
                </c:pt>
                <c:pt idx="5">
                  <c:v>159</c:v>
                </c:pt>
                <c:pt idx="6">
                  <c:v>156</c:v>
                </c:pt>
                <c:pt idx="7">
                  <c:v>122</c:v>
                </c:pt>
                <c:pt idx="8">
                  <c:v>96</c:v>
                </c:pt>
                <c:pt idx="9">
                  <c:v>90</c:v>
                </c:pt>
                <c:pt idx="10">
                  <c:v>88</c:v>
                </c:pt>
                <c:pt idx="11">
                  <c:v>82</c:v>
                </c:pt>
                <c:pt idx="12">
                  <c:v>65</c:v>
                </c:pt>
                <c:pt idx="13">
                  <c:v>48</c:v>
                </c:pt>
                <c:pt idx="14">
                  <c:v>48</c:v>
                </c:pt>
                <c:pt idx="15">
                  <c:v>30</c:v>
                </c:pt>
                <c:pt idx="16">
                  <c:v>29</c:v>
                </c:pt>
                <c:pt idx="17">
                  <c:v>27</c:v>
                </c:pt>
                <c:pt idx="18">
                  <c:v>20</c:v>
                </c:pt>
                <c:pt idx="19">
                  <c:v>19</c:v>
                </c:pt>
                <c:pt idx="20">
                  <c:v>17</c:v>
                </c:pt>
                <c:pt idx="21">
                  <c:v>15</c:v>
                </c:pt>
                <c:pt idx="22">
                  <c:v>12</c:v>
                </c:pt>
                <c:pt idx="23">
                  <c:v>9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6-4012-81AB-E59AE355B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axId val="349250847"/>
        <c:axId val="349239199"/>
      </c:barChart>
      <c:valAx>
        <c:axId val="34925375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237951"/>
        <c:crosses val="max"/>
        <c:crossBetween val="between"/>
      </c:valAx>
      <c:catAx>
        <c:axId val="3492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253759"/>
        <c:crosses val="autoZero"/>
        <c:auto val="1"/>
        <c:lblAlgn val="ctr"/>
        <c:lblOffset val="100"/>
        <c:noMultiLvlLbl val="0"/>
      </c:catAx>
      <c:valAx>
        <c:axId val="3492391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250847"/>
        <c:crosses val="autoZero"/>
        <c:crossBetween val="between"/>
      </c:valAx>
      <c:catAx>
        <c:axId val="3492508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239199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人类发展指数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人类发展指数!$B$1</c:f>
              <c:strCache>
                <c:ptCount val="1"/>
                <c:pt idx="0">
                  <c:v>人类发展指数HDI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人类发展指数!$A$2:$A$32</c:f>
              <c:strCache>
                <c:ptCount val="22"/>
                <c:pt idx="0">
                  <c:v>北京</c:v>
                </c:pt>
                <c:pt idx="1">
                  <c:v>广州</c:v>
                </c:pt>
                <c:pt idx="2">
                  <c:v>南京</c:v>
                </c:pt>
                <c:pt idx="3">
                  <c:v>深圳</c:v>
                </c:pt>
                <c:pt idx="4">
                  <c:v>上海</c:v>
                </c:pt>
                <c:pt idx="5">
                  <c:v>天津</c:v>
                </c:pt>
                <c:pt idx="6">
                  <c:v>厦门</c:v>
                </c:pt>
                <c:pt idx="7">
                  <c:v>武汉</c:v>
                </c:pt>
                <c:pt idx="8">
                  <c:v>杭州</c:v>
                </c:pt>
                <c:pt idx="9">
                  <c:v>大连</c:v>
                </c:pt>
                <c:pt idx="10">
                  <c:v>宁波</c:v>
                </c:pt>
                <c:pt idx="11">
                  <c:v>青岛</c:v>
                </c:pt>
                <c:pt idx="12">
                  <c:v>长沙</c:v>
                </c:pt>
                <c:pt idx="13">
                  <c:v>济南</c:v>
                </c:pt>
                <c:pt idx="14">
                  <c:v>郑州</c:v>
                </c:pt>
                <c:pt idx="15">
                  <c:v>呼和浩特</c:v>
                </c:pt>
                <c:pt idx="16">
                  <c:v>成都</c:v>
                </c:pt>
                <c:pt idx="17">
                  <c:v>昆明</c:v>
                </c:pt>
                <c:pt idx="18">
                  <c:v>西安</c:v>
                </c:pt>
                <c:pt idx="19">
                  <c:v>南宁</c:v>
                </c:pt>
                <c:pt idx="20">
                  <c:v>重庆</c:v>
                </c:pt>
                <c:pt idx="21">
                  <c:v>西宁</c:v>
                </c:pt>
              </c:strCache>
            </c:strRef>
          </c:cat>
          <c:val>
            <c:numRef>
              <c:f>人类发展指数!$B$2:$B$32</c:f>
              <c:numCache>
                <c:formatCode>General</c:formatCode>
                <c:ptCount val="31"/>
                <c:pt idx="0">
                  <c:v>0.86899999999999999</c:v>
                </c:pt>
                <c:pt idx="1">
                  <c:v>0.86899999999999999</c:v>
                </c:pt>
                <c:pt idx="2">
                  <c:v>0.85899999999999999</c:v>
                </c:pt>
                <c:pt idx="3">
                  <c:v>0.85099999999999998</c:v>
                </c:pt>
                <c:pt idx="4">
                  <c:v>0.84799999999999998</c:v>
                </c:pt>
                <c:pt idx="5">
                  <c:v>0.84099999999999997</c:v>
                </c:pt>
                <c:pt idx="6">
                  <c:v>0.84099999999999997</c:v>
                </c:pt>
                <c:pt idx="7">
                  <c:v>0.83899999999999997</c:v>
                </c:pt>
                <c:pt idx="8">
                  <c:v>0.83899999999999997</c:v>
                </c:pt>
                <c:pt idx="9">
                  <c:v>0.83899999999999997</c:v>
                </c:pt>
                <c:pt idx="10">
                  <c:v>0.82299999999999995</c:v>
                </c:pt>
                <c:pt idx="11">
                  <c:v>0.82199999999999995</c:v>
                </c:pt>
                <c:pt idx="12">
                  <c:v>0.81699999999999995</c:v>
                </c:pt>
                <c:pt idx="13">
                  <c:v>0.81100000000000005</c:v>
                </c:pt>
                <c:pt idx="14">
                  <c:v>0.79200000000000004</c:v>
                </c:pt>
                <c:pt idx="15">
                  <c:v>0.79100000000000004</c:v>
                </c:pt>
                <c:pt idx="16">
                  <c:v>0.78200000000000003</c:v>
                </c:pt>
                <c:pt idx="17">
                  <c:v>0.78200000000000003</c:v>
                </c:pt>
                <c:pt idx="18">
                  <c:v>0.77</c:v>
                </c:pt>
                <c:pt idx="19">
                  <c:v>0.75700000000000001</c:v>
                </c:pt>
                <c:pt idx="20">
                  <c:v>0.747</c:v>
                </c:pt>
                <c:pt idx="21">
                  <c:v>0.74299999999999999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7-4232-8138-3E0E7E7FCA5B}"/>
            </c:ext>
          </c:extLst>
        </c:ser>
        <c:ser>
          <c:idx val="1"/>
          <c:order val="1"/>
          <c:tx>
            <c:strRef>
              <c:f>人类发展指数!$C$1</c:f>
              <c:strCache>
                <c:ptCount val="1"/>
                <c:pt idx="0">
                  <c:v>预期寿命指数LEI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人类发展指数!$A$2:$A$32</c:f>
              <c:strCache>
                <c:ptCount val="22"/>
                <c:pt idx="0">
                  <c:v>北京</c:v>
                </c:pt>
                <c:pt idx="1">
                  <c:v>广州</c:v>
                </c:pt>
                <c:pt idx="2">
                  <c:v>南京</c:v>
                </c:pt>
                <c:pt idx="3">
                  <c:v>深圳</c:v>
                </c:pt>
                <c:pt idx="4">
                  <c:v>上海</c:v>
                </c:pt>
                <c:pt idx="5">
                  <c:v>天津</c:v>
                </c:pt>
                <c:pt idx="6">
                  <c:v>厦门</c:v>
                </c:pt>
                <c:pt idx="7">
                  <c:v>武汉</c:v>
                </c:pt>
                <c:pt idx="8">
                  <c:v>杭州</c:v>
                </c:pt>
                <c:pt idx="9">
                  <c:v>大连</c:v>
                </c:pt>
                <c:pt idx="10">
                  <c:v>宁波</c:v>
                </c:pt>
                <c:pt idx="11">
                  <c:v>青岛</c:v>
                </c:pt>
                <c:pt idx="12">
                  <c:v>长沙</c:v>
                </c:pt>
                <c:pt idx="13">
                  <c:v>济南</c:v>
                </c:pt>
                <c:pt idx="14">
                  <c:v>郑州</c:v>
                </c:pt>
                <c:pt idx="15">
                  <c:v>呼和浩特</c:v>
                </c:pt>
                <c:pt idx="16">
                  <c:v>成都</c:v>
                </c:pt>
                <c:pt idx="17">
                  <c:v>昆明</c:v>
                </c:pt>
                <c:pt idx="18">
                  <c:v>西安</c:v>
                </c:pt>
                <c:pt idx="19">
                  <c:v>南宁</c:v>
                </c:pt>
                <c:pt idx="20">
                  <c:v>重庆</c:v>
                </c:pt>
                <c:pt idx="21">
                  <c:v>西宁</c:v>
                </c:pt>
              </c:strCache>
            </c:strRef>
          </c:cat>
          <c:val>
            <c:numRef>
              <c:f>人类发展指数!$C$2:$C$32</c:f>
              <c:numCache>
                <c:formatCode>General</c:formatCode>
                <c:ptCount val="31"/>
                <c:pt idx="0">
                  <c:v>0.94399999999999995</c:v>
                </c:pt>
                <c:pt idx="1">
                  <c:v>0.94399999999999995</c:v>
                </c:pt>
                <c:pt idx="2">
                  <c:v>0.95599999999999996</c:v>
                </c:pt>
                <c:pt idx="3">
                  <c:v>0.91800000000000004</c:v>
                </c:pt>
                <c:pt idx="4">
                  <c:v>0.95799999999999996</c:v>
                </c:pt>
                <c:pt idx="5">
                  <c:v>0.94</c:v>
                </c:pt>
                <c:pt idx="6">
                  <c:v>0.92400000000000004</c:v>
                </c:pt>
                <c:pt idx="7">
                  <c:v>0.92700000000000005</c:v>
                </c:pt>
                <c:pt idx="8">
                  <c:v>0.94699999999999995</c:v>
                </c:pt>
                <c:pt idx="9">
                  <c:v>0.94499999999999995</c:v>
                </c:pt>
                <c:pt idx="10">
                  <c:v>0.94199999999999995</c:v>
                </c:pt>
                <c:pt idx="11">
                  <c:v>0.93799999999999994</c:v>
                </c:pt>
                <c:pt idx="12">
                  <c:v>0.86499999999999999</c:v>
                </c:pt>
                <c:pt idx="13">
                  <c:v>0.89900000000000002</c:v>
                </c:pt>
                <c:pt idx="14">
                  <c:v>0.89800000000000002</c:v>
                </c:pt>
                <c:pt idx="15">
                  <c:v>0.83799999999999997</c:v>
                </c:pt>
                <c:pt idx="16">
                  <c:v>0.89500000000000002</c:v>
                </c:pt>
                <c:pt idx="17">
                  <c:v>0.88500000000000001</c:v>
                </c:pt>
                <c:pt idx="18">
                  <c:v>0.85699999999999998</c:v>
                </c:pt>
                <c:pt idx="19">
                  <c:v>0.86499999999999999</c:v>
                </c:pt>
                <c:pt idx="20">
                  <c:v>0.88900000000000001</c:v>
                </c:pt>
                <c:pt idx="21">
                  <c:v>0.83799999999999997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7-4232-8138-3E0E7E7FCA5B}"/>
            </c:ext>
          </c:extLst>
        </c:ser>
        <c:ser>
          <c:idx val="2"/>
          <c:order val="2"/>
          <c:tx>
            <c:strRef>
              <c:f>人类发展指数!$D$1</c:f>
              <c:strCache>
                <c:ptCount val="1"/>
                <c:pt idx="0">
                  <c:v>教育指数EI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人类发展指数!$A$2:$A$32</c:f>
              <c:strCache>
                <c:ptCount val="22"/>
                <c:pt idx="0">
                  <c:v>北京</c:v>
                </c:pt>
                <c:pt idx="1">
                  <c:v>广州</c:v>
                </c:pt>
                <c:pt idx="2">
                  <c:v>南京</c:v>
                </c:pt>
                <c:pt idx="3">
                  <c:v>深圳</c:v>
                </c:pt>
                <c:pt idx="4">
                  <c:v>上海</c:v>
                </c:pt>
                <c:pt idx="5">
                  <c:v>天津</c:v>
                </c:pt>
                <c:pt idx="6">
                  <c:v>厦门</c:v>
                </c:pt>
                <c:pt idx="7">
                  <c:v>武汉</c:v>
                </c:pt>
                <c:pt idx="8">
                  <c:v>杭州</c:v>
                </c:pt>
                <c:pt idx="9">
                  <c:v>大连</c:v>
                </c:pt>
                <c:pt idx="10">
                  <c:v>宁波</c:v>
                </c:pt>
                <c:pt idx="11">
                  <c:v>青岛</c:v>
                </c:pt>
                <c:pt idx="12">
                  <c:v>长沙</c:v>
                </c:pt>
                <c:pt idx="13">
                  <c:v>济南</c:v>
                </c:pt>
                <c:pt idx="14">
                  <c:v>郑州</c:v>
                </c:pt>
                <c:pt idx="15">
                  <c:v>呼和浩特</c:v>
                </c:pt>
                <c:pt idx="16">
                  <c:v>成都</c:v>
                </c:pt>
                <c:pt idx="17">
                  <c:v>昆明</c:v>
                </c:pt>
                <c:pt idx="18">
                  <c:v>西安</c:v>
                </c:pt>
                <c:pt idx="19">
                  <c:v>南宁</c:v>
                </c:pt>
                <c:pt idx="20">
                  <c:v>重庆</c:v>
                </c:pt>
                <c:pt idx="21">
                  <c:v>西宁</c:v>
                </c:pt>
              </c:strCache>
            </c:strRef>
          </c:cat>
          <c:val>
            <c:numRef>
              <c:f>人类发展指数!$D$2:$D$32</c:f>
              <c:numCache>
                <c:formatCode>General</c:formatCode>
                <c:ptCount val="31"/>
                <c:pt idx="0">
                  <c:v>0.78300000000000003</c:v>
                </c:pt>
                <c:pt idx="1">
                  <c:v>0.77900000000000003</c:v>
                </c:pt>
                <c:pt idx="2">
                  <c:v>0.76500000000000001</c:v>
                </c:pt>
                <c:pt idx="3">
                  <c:v>0.73399999999999999</c:v>
                </c:pt>
                <c:pt idx="4">
                  <c:v>0.749</c:v>
                </c:pt>
                <c:pt idx="5">
                  <c:v>0.73599999999999999</c:v>
                </c:pt>
                <c:pt idx="6">
                  <c:v>0.77400000000000002</c:v>
                </c:pt>
                <c:pt idx="7">
                  <c:v>0.749</c:v>
                </c:pt>
                <c:pt idx="8">
                  <c:v>0.72399999999999998</c:v>
                </c:pt>
                <c:pt idx="9">
                  <c:v>0.72</c:v>
                </c:pt>
                <c:pt idx="10">
                  <c:v>0.69599999999999995</c:v>
                </c:pt>
                <c:pt idx="11">
                  <c:v>0.69799999999999995</c:v>
                </c:pt>
                <c:pt idx="12">
                  <c:v>0.72899999999999998</c:v>
                </c:pt>
                <c:pt idx="13">
                  <c:v>0.71899999999999997</c:v>
                </c:pt>
                <c:pt idx="14">
                  <c:v>0.69899999999999995</c:v>
                </c:pt>
                <c:pt idx="15">
                  <c:v>0.69899999999999995</c:v>
                </c:pt>
                <c:pt idx="16">
                  <c:v>0.69</c:v>
                </c:pt>
                <c:pt idx="17">
                  <c:v>0.70499999999999996</c:v>
                </c:pt>
                <c:pt idx="18">
                  <c:v>0.67800000000000005</c:v>
                </c:pt>
                <c:pt idx="19">
                  <c:v>0.68899999999999995</c:v>
                </c:pt>
                <c:pt idx="20">
                  <c:v>0.63100000000000001</c:v>
                </c:pt>
                <c:pt idx="21">
                  <c:v>0.66100000000000003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7-4232-8138-3E0E7E7FCA5B}"/>
            </c:ext>
          </c:extLst>
        </c:ser>
        <c:ser>
          <c:idx val="3"/>
          <c:order val="3"/>
          <c:tx>
            <c:strRef>
              <c:f>人类发展指数!$E$1</c:f>
              <c:strCache>
                <c:ptCount val="1"/>
                <c:pt idx="0">
                  <c:v>收入指数II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人类发展指数!$A$2:$A$32</c:f>
              <c:strCache>
                <c:ptCount val="22"/>
                <c:pt idx="0">
                  <c:v>北京</c:v>
                </c:pt>
                <c:pt idx="1">
                  <c:v>广州</c:v>
                </c:pt>
                <c:pt idx="2">
                  <c:v>南京</c:v>
                </c:pt>
                <c:pt idx="3">
                  <c:v>深圳</c:v>
                </c:pt>
                <c:pt idx="4">
                  <c:v>上海</c:v>
                </c:pt>
                <c:pt idx="5">
                  <c:v>天津</c:v>
                </c:pt>
                <c:pt idx="6">
                  <c:v>厦门</c:v>
                </c:pt>
                <c:pt idx="7">
                  <c:v>武汉</c:v>
                </c:pt>
                <c:pt idx="8">
                  <c:v>杭州</c:v>
                </c:pt>
                <c:pt idx="9">
                  <c:v>大连</c:v>
                </c:pt>
                <c:pt idx="10">
                  <c:v>宁波</c:v>
                </c:pt>
                <c:pt idx="11">
                  <c:v>青岛</c:v>
                </c:pt>
                <c:pt idx="12">
                  <c:v>长沙</c:v>
                </c:pt>
                <c:pt idx="13">
                  <c:v>济南</c:v>
                </c:pt>
                <c:pt idx="14">
                  <c:v>郑州</c:v>
                </c:pt>
                <c:pt idx="15">
                  <c:v>呼和浩特</c:v>
                </c:pt>
                <c:pt idx="16">
                  <c:v>成都</c:v>
                </c:pt>
                <c:pt idx="17">
                  <c:v>昆明</c:v>
                </c:pt>
                <c:pt idx="18">
                  <c:v>西安</c:v>
                </c:pt>
                <c:pt idx="19">
                  <c:v>南宁</c:v>
                </c:pt>
                <c:pt idx="20">
                  <c:v>重庆</c:v>
                </c:pt>
                <c:pt idx="21">
                  <c:v>西宁</c:v>
                </c:pt>
              </c:strCache>
            </c:strRef>
          </c:cat>
          <c:val>
            <c:numRef>
              <c:f>人类发展指数!$E$2:$E$32</c:f>
              <c:numCache>
                <c:formatCode>General</c:formatCode>
                <c:ptCount val="31"/>
                <c:pt idx="0">
                  <c:v>0.85399999999999998</c:v>
                </c:pt>
                <c:pt idx="1">
                  <c:v>0.89200000000000002</c:v>
                </c:pt>
                <c:pt idx="2">
                  <c:v>0.86499999999999999</c:v>
                </c:pt>
                <c:pt idx="3">
                  <c:v>0.91500000000000004</c:v>
                </c:pt>
                <c:pt idx="4">
                  <c:v>0.85</c:v>
                </c:pt>
                <c:pt idx="5">
                  <c:v>0.86199999999999999</c:v>
                </c:pt>
                <c:pt idx="6">
                  <c:v>0.83299999999999996</c:v>
                </c:pt>
                <c:pt idx="7">
                  <c:v>0.85099999999999998</c:v>
                </c:pt>
                <c:pt idx="8">
                  <c:v>0.86</c:v>
                </c:pt>
                <c:pt idx="9">
                  <c:v>0.86799999999999999</c:v>
                </c:pt>
                <c:pt idx="10">
                  <c:v>0.85099999999999998</c:v>
                </c:pt>
                <c:pt idx="11">
                  <c:v>0.84899999999999998</c:v>
                </c:pt>
                <c:pt idx="12">
                  <c:v>0.86499999999999999</c:v>
                </c:pt>
                <c:pt idx="13">
                  <c:v>0.82399999999999995</c:v>
                </c:pt>
                <c:pt idx="14">
                  <c:v>0.80600000000000005</c:v>
                </c:pt>
                <c:pt idx="15">
                  <c:v>0.84799999999999998</c:v>
                </c:pt>
                <c:pt idx="16">
                  <c:v>0.8</c:v>
                </c:pt>
                <c:pt idx="17">
                  <c:v>0.76700000000000002</c:v>
                </c:pt>
                <c:pt idx="18">
                  <c:v>0.78600000000000003</c:v>
                </c:pt>
                <c:pt idx="19">
                  <c:v>0.72799999999999998</c:v>
                </c:pt>
                <c:pt idx="20">
                  <c:v>0.74299999999999999</c:v>
                </c:pt>
                <c:pt idx="21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7-4232-8138-3E0E7E7FC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3912912"/>
        <c:axId val="1483913744"/>
      </c:barChart>
      <c:catAx>
        <c:axId val="148391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913744"/>
        <c:crosses val="autoZero"/>
        <c:auto val="1"/>
        <c:lblAlgn val="ctr"/>
        <c:lblOffset val="100"/>
        <c:noMultiLvlLbl val="0"/>
      </c:catAx>
      <c:valAx>
        <c:axId val="14839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9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'地区生产总值 柱状图'!$B$1</c:f>
              <c:strCache>
                <c:ptCount val="1"/>
                <c:pt idx="0">
                  <c:v>地区生产总值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'地区生产总值 柱状图'!$A$2:$A$31</c:f>
              <c:strCache>
                <c:ptCount val="30"/>
                <c:pt idx="0">
                  <c:v>上海</c:v>
                </c:pt>
                <c:pt idx="1">
                  <c:v>北京</c:v>
                </c:pt>
                <c:pt idx="2">
                  <c:v>天津</c:v>
                </c:pt>
                <c:pt idx="3">
                  <c:v>深圳</c:v>
                </c:pt>
                <c:pt idx="4">
                  <c:v>重庆</c:v>
                </c:pt>
                <c:pt idx="5">
                  <c:v>苏州</c:v>
                </c:pt>
                <c:pt idx="6">
                  <c:v>成都</c:v>
                </c:pt>
                <c:pt idx="7">
                  <c:v>武汉</c:v>
                </c:pt>
                <c:pt idx="8">
                  <c:v>杭州</c:v>
                </c:pt>
                <c:pt idx="9">
                  <c:v>青岛</c:v>
                </c:pt>
                <c:pt idx="10">
                  <c:v>南京</c:v>
                </c:pt>
                <c:pt idx="11">
                  <c:v>宁波</c:v>
                </c:pt>
                <c:pt idx="12">
                  <c:v>佛山</c:v>
                </c:pt>
                <c:pt idx="13">
                  <c:v>无锡</c:v>
                </c:pt>
                <c:pt idx="14">
                  <c:v>长沙</c:v>
                </c:pt>
                <c:pt idx="15">
                  <c:v>郑州</c:v>
                </c:pt>
                <c:pt idx="16">
                  <c:v>济南</c:v>
                </c:pt>
                <c:pt idx="17">
                  <c:v>大连</c:v>
                </c:pt>
                <c:pt idx="18">
                  <c:v>西安</c:v>
                </c:pt>
                <c:pt idx="19">
                  <c:v>石家庄</c:v>
                </c:pt>
                <c:pt idx="20">
                  <c:v>温州</c:v>
                </c:pt>
                <c:pt idx="21">
                  <c:v>昆明</c:v>
                </c:pt>
                <c:pt idx="22">
                  <c:v>厦门</c:v>
                </c:pt>
                <c:pt idx="23">
                  <c:v>金华</c:v>
                </c:pt>
                <c:pt idx="24">
                  <c:v>南宁</c:v>
                </c:pt>
                <c:pt idx="25">
                  <c:v>中山</c:v>
                </c:pt>
                <c:pt idx="26">
                  <c:v>呼和浩特</c:v>
                </c:pt>
                <c:pt idx="27">
                  <c:v>珠海</c:v>
                </c:pt>
                <c:pt idx="28">
                  <c:v>西宁</c:v>
                </c:pt>
                <c:pt idx="29">
                  <c:v>北海</c:v>
                </c:pt>
              </c:strCache>
            </c:strRef>
          </c:cat>
          <c:val>
            <c:numRef>
              <c:f>'地区生产总值 柱状图'!$B$2:$B$31</c:f>
              <c:numCache>
                <c:formatCode>General</c:formatCode>
                <c:ptCount val="30"/>
                <c:pt idx="0">
                  <c:v>6922.84</c:v>
                </c:pt>
                <c:pt idx="1">
                  <c:v>6040</c:v>
                </c:pt>
                <c:pt idx="2">
                  <c:v>4667.18</c:v>
                </c:pt>
                <c:pt idx="3">
                  <c:v>4584.2700000000004</c:v>
                </c:pt>
                <c:pt idx="4">
                  <c:v>4306.74</c:v>
                </c:pt>
                <c:pt idx="5">
                  <c:v>3514.77</c:v>
                </c:pt>
                <c:pt idx="6">
                  <c:v>2968.5</c:v>
                </c:pt>
                <c:pt idx="7">
                  <c:v>2659.41</c:v>
                </c:pt>
                <c:pt idx="8">
                  <c:v>2508</c:v>
                </c:pt>
                <c:pt idx="9">
                  <c:v>2460.61</c:v>
                </c:pt>
                <c:pt idx="10">
                  <c:v>2050.7399999999998</c:v>
                </c:pt>
                <c:pt idx="11">
                  <c:v>2042.4</c:v>
                </c:pt>
                <c:pt idx="12">
                  <c:v>1974.53</c:v>
                </c:pt>
                <c:pt idx="13">
                  <c:v>1946.79</c:v>
                </c:pt>
                <c:pt idx="14">
                  <c:v>1909.97</c:v>
                </c:pt>
                <c:pt idx="15">
                  <c:v>1866.02</c:v>
                </c:pt>
                <c:pt idx="16">
                  <c:v>1636.6</c:v>
                </c:pt>
                <c:pt idx="17">
                  <c:v>1342.3</c:v>
                </c:pt>
                <c:pt idx="18">
                  <c:v>1303.18</c:v>
                </c:pt>
                <c:pt idx="19">
                  <c:v>1257.8</c:v>
                </c:pt>
                <c:pt idx="20">
                  <c:v>1046.46</c:v>
                </c:pt>
                <c:pt idx="21">
                  <c:v>952.21</c:v>
                </c:pt>
                <c:pt idx="22">
                  <c:v>908.47</c:v>
                </c:pt>
                <c:pt idx="23">
                  <c:v>817.5</c:v>
                </c:pt>
                <c:pt idx="24">
                  <c:v>807.45</c:v>
                </c:pt>
                <c:pt idx="25">
                  <c:v>698.5942</c:v>
                </c:pt>
                <c:pt idx="26">
                  <c:v>584.66999999999996</c:v>
                </c:pt>
                <c:pt idx="27">
                  <c:v>510.48</c:v>
                </c:pt>
                <c:pt idx="28">
                  <c:v>267.45</c:v>
                </c:pt>
                <c:pt idx="29">
                  <c:v>241.34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D-4B64-8F25-37E18FED0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912496"/>
        <c:axId val="1476195552"/>
      </c:barChart>
      <c:catAx>
        <c:axId val="14839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6195552"/>
        <c:crosses val="autoZero"/>
        <c:auto val="1"/>
        <c:lblAlgn val="ctr"/>
        <c:lblOffset val="100"/>
        <c:noMultiLvlLbl val="0"/>
      </c:catAx>
      <c:valAx>
        <c:axId val="14761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91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青岛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25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A-4C27-94A1-B470F21044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A-4C27-94A1-B470F21044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DA-4C27-94A1-B470F21044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[1]总表!$C$27:$E$27</c:f>
              <c:numCache>
                <c:formatCode>General</c:formatCode>
                <c:ptCount val="3"/>
                <c:pt idx="0">
                  <c:v>29.11</c:v>
                </c:pt>
                <c:pt idx="1">
                  <c:v>1009.18</c:v>
                </c:pt>
                <c:pt idx="2">
                  <c:v>1422.32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DA-4C27-94A1-B470F21044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宁波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A2-49B8-A8D5-144F7455F9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A2-49B8-A8D5-144F7455F9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A2-49B8-A8D5-144F7455F9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[1]总表!$C$1:$E$1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[1]总表!$C$28:$E$28</c:f>
              <c:numCache>
                <c:formatCode>General</c:formatCode>
                <c:ptCount val="3"/>
                <c:pt idx="0">
                  <c:v>53.4</c:v>
                </c:pt>
                <c:pt idx="1">
                  <c:v>1023.5</c:v>
                </c:pt>
                <c:pt idx="2">
                  <c:v>965.6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A2-49B8-A8D5-144F7455F9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Relationship Id="rId30" Type="http://schemas.openxmlformats.org/officeDocument/2006/relationships/chart" Target="../charts/chart5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140872</xdr:rowOff>
    </xdr:from>
    <xdr:to>
      <xdr:col>4</xdr:col>
      <xdr:colOff>586740</xdr:colOff>
      <xdr:row>17</xdr:row>
      <xdr:rowOff>157594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416294</xdr:colOff>
      <xdr:row>0</xdr:row>
      <xdr:rowOff>46295</xdr:rowOff>
    </xdr:from>
    <xdr:to>
      <xdr:col>19</xdr:col>
      <xdr:colOff>290164</xdr:colOff>
      <xdr:row>16</xdr:row>
      <xdr:rowOff>101317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181666</xdr:colOff>
      <xdr:row>0</xdr:row>
      <xdr:rowOff>0</xdr:rowOff>
    </xdr:from>
    <xdr:to>
      <xdr:col>25</xdr:col>
      <xdr:colOff>607146</xdr:colOff>
      <xdr:row>16</xdr:row>
      <xdr:rowOff>58196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139682</xdr:colOff>
      <xdr:row>37</xdr:row>
      <xdr:rowOff>118737</xdr:rowOff>
    </xdr:from>
    <xdr:to>
      <xdr:col>15</xdr:col>
      <xdr:colOff>98708</xdr:colOff>
      <xdr:row>53</xdr:row>
      <xdr:rowOff>146336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190284</xdr:colOff>
      <xdr:row>0</xdr:row>
      <xdr:rowOff>102972</xdr:rowOff>
    </xdr:from>
    <xdr:to>
      <xdr:col>12</xdr:col>
      <xdr:colOff>160431</xdr:colOff>
      <xdr:row>15</xdr:row>
      <xdr:rowOff>118694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359624</xdr:colOff>
      <xdr:row>19</xdr:row>
      <xdr:rowOff>143964</xdr:rowOff>
    </xdr:from>
    <xdr:to>
      <xdr:col>15</xdr:col>
      <xdr:colOff>286932</xdr:colOff>
      <xdr:row>34</xdr:row>
      <xdr:rowOff>90662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38</xdr:row>
      <xdr:rowOff>152210</xdr:rowOff>
    </xdr:from>
    <xdr:to>
      <xdr:col>6</xdr:col>
      <xdr:colOff>597296</xdr:colOff>
      <xdr:row>52</xdr:row>
      <xdr:rowOff>148460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243415</xdr:colOff>
      <xdr:row>21</xdr:row>
      <xdr:rowOff>16854</xdr:rowOff>
    </xdr:from>
    <xdr:to>
      <xdr:col>7</xdr:col>
      <xdr:colOff>166875</xdr:colOff>
      <xdr:row>37</xdr:row>
      <xdr:rowOff>42747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124401</xdr:colOff>
      <xdr:row>54</xdr:row>
      <xdr:rowOff>107313</xdr:rowOff>
    </xdr:from>
    <xdr:to>
      <xdr:col>7</xdr:col>
      <xdr:colOff>73342</xdr:colOff>
      <xdr:row>70</xdr:row>
      <xdr:rowOff>134913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185139</xdr:colOff>
      <xdr:row>40</xdr:row>
      <xdr:rowOff>2154</xdr:rowOff>
    </xdr:from>
    <xdr:to>
      <xdr:col>23</xdr:col>
      <xdr:colOff>104173</xdr:colOff>
      <xdr:row>55</xdr:row>
      <xdr:rowOff>16194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383387</xdr:colOff>
      <xdr:row>54</xdr:row>
      <xdr:rowOff>117658</xdr:rowOff>
    </xdr:from>
    <xdr:to>
      <xdr:col>15</xdr:col>
      <xdr:colOff>302421</xdr:colOff>
      <xdr:row>69</xdr:row>
      <xdr:rowOff>137613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328925</xdr:colOff>
      <xdr:row>37</xdr:row>
      <xdr:rowOff>127876</xdr:rowOff>
    </xdr:from>
    <xdr:to>
      <xdr:col>30</xdr:col>
      <xdr:colOff>252385</xdr:colOff>
      <xdr:row>53</xdr:row>
      <xdr:rowOff>155476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84932</xdr:colOff>
      <xdr:row>19</xdr:row>
      <xdr:rowOff>42466</xdr:rowOff>
    </xdr:from>
    <xdr:to>
      <xdr:col>30</xdr:col>
      <xdr:colOff>8393</xdr:colOff>
      <xdr:row>35</xdr:row>
      <xdr:rowOff>70065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572596</xdr:colOff>
      <xdr:row>56</xdr:row>
      <xdr:rowOff>137621</xdr:rowOff>
    </xdr:from>
    <xdr:to>
      <xdr:col>30</xdr:col>
      <xdr:colOff>488493</xdr:colOff>
      <xdr:row>70</xdr:row>
      <xdr:rowOff>102230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252522</xdr:colOff>
      <xdr:row>57</xdr:row>
      <xdr:rowOff>99010</xdr:rowOff>
    </xdr:from>
    <xdr:to>
      <xdr:col>23</xdr:col>
      <xdr:colOff>197598</xdr:colOff>
      <xdr:row>71</xdr:row>
      <xdr:rowOff>125052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354465</xdr:colOff>
      <xdr:row>71</xdr:row>
      <xdr:rowOff>46669</xdr:rowOff>
    </xdr:from>
    <xdr:to>
      <xdr:col>7</xdr:col>
      <xdr:colOff>239154</xdr:colOff>
      <xdr:row>85</xdr:row>
      <xdr:rowOff>40135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257623</xdr:colOff>
      <xdr:row>73</xdr:row>
      <xdr:rowOff>6159</xdr:rowOff>
    </xdr:from>
    <xdr:to>
      <xdr:col>30</xdr:col>
      <xdr:colOff>143094</xdr:colOff>
      <xdr:row>88</xdr:row>
      <xdr:rowOff>361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376156</xdr:colOff>
      <xdr:row>72</xdr:row>
      <xdr:rowOff>82880</xdr:rowOff>
    </xdr:from>
    <xdr:to>
      <xdr:col>16</xdr:col>
      <xdr:colOff>21867</xdr:colOff>
      <xdr:row>86</xdr:row>
      <xdr:rowOff>91117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235081</xdr:colOff>
      <xdr:row>72</xdr:row>
      <xdr:rowOff>167721</xdr:rowOff>
    </xdr:from>
    <xdr:to>
      <xdr:col>23</xdr:col>
      <xdr:colOff>168600</xdr:colOff>
      <xdr:row>86</xdr:row>
      <xdr:rowOff>80234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351197</xdr:colOff>
      <xdr:row>73</xdr:row>
      <xdr:rowOff>173457</xdr:rowOff>
    </xdr:from>
    <xdr:to>
      <xdr:col>37</xdr:col>
      <xdr:colOff>230758</xdr:colOff>
      <xdr:row>88</xdr:row>
      <xdr:rowOff>160039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31</xdr:col>
      <xdr:colOff>31116</xdr:colOff>
      <xdr:row>56</xdr:row>
      <xdr:rowOff>89987</xdr:rowOff>
    </xdr:from>
    <xdr:to>
      <xdr:col>37</xdr:col>
      <xdr:colOff>600479</xdr:colOff>
      <xdr:row>71</xdr:row>
      <xdr:rowOff>76567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245092</xdr:colOff>
      <xdr:row>39</xdr:row>
      <xdr:rowOff>85511</xdr:rowOff>
    </xdr:from>
    <xdr:to>
      <xdr:col>37</xdr:col>
      <xdr:colOff>188496</xdr:colOff>
      <xdr:row>53</xdr:row>
      <xdr:rowOff>78978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198626</xdr:colOff>
      <xdr:row>88</xdr:row>
      <xdr:rowOff>142611</xdr:rowOff>
    </xdr:from>
    <xdr:to>
      <xdr:col>30</xdr:col>
      <xdr:colOff>126586</xdr:colOff>
      <xdr:row>102</xdr:row>
      <xdr:rowOff>130163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378967</xdr:colOff>
      <xdr:row>88</xdr:row>
      <xdr:rowOff>130947</xdr:rowOff>
    </xdr:from>
    <xdr:to>
      <xdr:col>37</xdr:col>
      <xdr:colOff>316193</xdr:colOff>
      <xdr:row>102</xdr:row>
      <xdr:rowOff>38505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389306</xdr:colOff>
      <xdr:row>86</xdr:row>
      <xdr:rowOff>64659</xdr:rowOff>
    </xdr:from>
    <xdr:to>
      <xdr:col>7</xdr:col>
      <xdr:colOff>300008</xdr:colOff>
      <xdr:row>99</xdr:row>
      <xdr:rowOff>68048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37181</xdr:colOff>
      <xdr:row>88</xdr:row>
      <xdr:rowOff>34161</xdr:rowOff>
    </xdr:from>
    <xdr:to>
      <xdr:col>14</xdr:col>
      <xdr:colOff>554146</xdr:colOff>
      <xdr:row>103</xdr:row>
      <xdr:rowOff>20742</xdr:rowOff>
    </xdr:to>
    <xdr:graphicFrame macro="">
      <xdr:nvGraphicFramePr>
        <xdr:cNvPr id="27" name="图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559177</xdr:colOff>
      <xdr:row>88</xdr:row>
      <xdr:rowOff>92036</xdr:rowOff>
    </xdr:from>
    <xdr:to>
      <xdr:col>22</xdr:col>
      <xdr:colOff>498463</xdr:colOff>
      <xdr:row>103</xdr:row>
      <xdr:rowOff>84531</xdr:rowOff>
    </xdr:to>
    <xdr:graphicFrame macro="">
      <xdr:nvGraphicFramePr>
        <xdr:cNvPr id="28" name="图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234261</xdr:colOff>
      <xdr:row>20</xdr:row>
      <xdr:rowOff>101940</xdr:rowOff>
    </xdr:from>
    <xdr:to>
      <xdr:col>23</xdr:col>
      <xdr:colOff>153585</xdr:colOff>
      <xdr:row>36</xdr:row>
      <xdr:rowOff>38544</xdr:rowOff>
    </xdr:to>
    <xdr:graphicFrame macro="">
      <xdr:nvGraphicFramePr>
        <xdr:cNvPr id="29" name="图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571500</xdr:colOff>
      <xdr:row>31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129540</xdr:colOff>
      <xdr:row>28</xdr:row>
      <xdr:rowOff>45720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504784</xdr:colOff>
      <xdr:row>2</xdr:row>
      <xdr:rowOff>8105</xdr:rowOff>
    </xdr:from>
    <xdr:to>
      <xdr:col>13</xdr:col>
      <xdr:colOff>607978</xdr:colOff>
      <xdr:row>28</xdr:row>
      <xdr:rowOff>8105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156308</xdr:colOff>
      <xdr:row>1</xdr:row>
      <xdr:rowOff>157284</xdr:rowOff>
    </xdr:from>
    <xdr:to>
      <xdr:col>19</xdr:col>
      <xdr:colOff>488462</xdr:colOff>
      <xdr:row>17</xdr:row>
      <xdr:rowOff>86945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146538</xdr:colOff>
      <xdr:row>17</xdr:row>
      <xdr:rowOff>157284</xdr:rowOff>
    </xdr:from>
    <xdr:to>
      <xdr:col>19</xdr:col>
      <xdr:colOff>478692</xdr:colOff>
      <xdr:row>33</xdr:row>
      <xdr:rowOff>86946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547078</xdr:colOff>
      <xdr:row>1</xdr:row>
      <xdr:rowOff>157285</xdr:rowOff>
    </xdr:from>
    <xdr:to>
      <xdr:col>27</xdr:col>
      <xdr:colOff>273540</xdr:colOff>
      <xdr:row>17</xdr:row>
      <xdr:rowOff>86946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508000</xdr:colOff>
      <xdr:row>18</xdr:row>
      <xdr:rowOff>20515</xdr:rowOff>
    </xdr:from>
    <xdr:to>
      <xdr:col>27</xdr:col>
      <xdr:colOff>234462</xdr:colOff>
      <xdr:row>33</xdr:row>
      <xdr:rowOff>126023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68384</xdr:colOff>
      <xdr:row>33</xdr:row>
      <xdr:rowOff>88900</xdr:rowOff>
    </xdr:from>
    <xdr:to>
      <xdr:col>19</xdr:col>
      <xdr:colOff>400538</xdr:colOff>
      <xdr:row>49</xdr:row>
      <xdr:rowOff>18561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508000</xdr:colOff>
      <xdr:row>34</xdr:row>
      <xdr:rowOff>10746</xdr:rowOff>
    </xdr:from>
    <xdr:to>
      <xdr:col>27</xdr:col>
      <xdr:colOff>234462</xdr:colOff>
      <xdr:row>49</xdr:row>
      <xdr:rowOff>116253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400538</xdr:colOff>
      <xdr:row>33</xdr:row>
      <xdr:rowOff>88899</xdr:rowOff>
    </xdr:from>
    <xdr:to>
      <xdr:col>11</xdr:col>
      <xdr:colOff>488462</xdr:colOff>
      <xdr:row>49</xdr:row>
      <xdr:rowOff>18560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322384</xdr:colOff>
      <xdr:row>50</xdr:row>
      <xdr:rowOff>20515</xdr:rowOff>
    </xdr:from>
    <xdr:to>
      <xdr:col>11</xdr:col>
      <xdr:colOff>410308</xdr:colOff>
      <xdr:row>65</xdr:row>
      <xdr:rowOff>126023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322385</xdr:colOff>
      <xdr:row>2</xdr:row>
      <xdr:rowOff>30284</xdr:rowOff>
    </xdr:from>
    <xdr:to>
      <xdr:col>35</xdr:col>
      <xdr:colOff>48846</xdr:colOff>
      <xdr:row>17</xdr:row>
      <xdr:rowOff>135791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361462</xdr:colOff>
      <xdr:row>18</xdr:row>
      <xdr:rowOff>10745</xdr:rowOff>
    </xdr:from>
    <xdr:to>
      <xdr:col>35</xdr:col>
      <xdr:colOff>87923</xdr:colOff>
      <xdr:row>33</xdr:row>
      <xdr:rowOff>116253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390770</xdr:colOff>
      <xdr:row>34</xdr:row>
      <xdr:rowOff>20515</xdr:rowOff>
    </xdr:from>
    <xdr:to>
      <xdr:col>35</xdr:col>
      <xdr:colOff>117231</xdr:colOff>
      <xdr:row>49</xdr:row>
      <xdr:rowOff>126022</xdr:rowOff>
    </xdr:to>
    <xdr:graphicFrame macro="">
      <xdr:nvGraphicFramePr>
        <xdr:cNvPr id="29" name="图表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19538</xdr:colOff>
      <xdr:row>49</xdr:row>
      <xdr:rowOff>118207</xdr:rowOff>
    </xdr:from>
    <xdr:to>
      <xdr:col>19</xdr:col>
      <xdr:colOff>351692</xdr:colOff>
      <xdr:row>65</xdr:row>
      <xdr:rowOff>47869</xdr:rowOff>
    </xdr:to>
    <xdr:graphicFrame macro="">
      <xdr:nvGraphicFramePr>
        <xdr:cNvPr id="30" name="图表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566615</xdr:colOff>
      <xdr:row>50</xdr:row>
      <xdr:rowOff>69360</xdr:rowOff>
    </xdr:from>
    <xdr:to>
      <xdr:col>27</xdr:col>
      <xdr:colOff>293077</xdr:colOff>
      <xdr:row>65</xdr:row>
      <xdr:rowOff>174868</xdr:rowOff>
    </xdr:to>
    <xdr:graphicFrame macro="">
      <xdr:nvGraphicFramePr>
        <xdr:cNvPr id="31" name="图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410308</xdr:colOff>
      <xdr:row>50</xdr:row>
      <xdr:rowOff>137746</xdr:rowOff>
    </xdr:from>
    <xdr:to>
      <xdr:col>35</xdr:col>
      <xdr:colOff>136769</xdr:colOff>
      <xdr:row>66</xdr:row>
      <xdr:rowOff>67408</xdr:rowOff>
    </xdr:to>
    <xdr:graphicFrame macro="">
      <xdr:nvGraphicFramePr>
        <xdr:cNvPr id="32" name="图表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107461</xdr:colOff>
      <xdr:row>33</xdr:row>
      <xdr:rowOff>59591</xdr:rowOff>
    </xdr:from>
    <xdr:to>
      <xdr:col>5</xdr:col>
      <xdr:colOff>507999</xdr:colOff>
      <xdr:row>48</xdr:row>
      <xdr:rowOff>165099</xdr:rowOff>
    </xdr:to>
    <xdr:graphicFrame macro="">
      <xdr:nvGraphicFramePr>
        <xdr:cNvPr id="33" name="图表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156308</xdr:colOff>
      <xdr:row>49</xdr:row>
      <xdr:rowOff>108437</xdr:rowOff>
    </xdr:from>
    <xdr:to>
      <xdr:col>5</xdr:col>
      <xdr:colOff>556846</xdr:colOff>
      <xdr:row>65</xdr:row>
      <xdr:rowOff>38099</xdr:rowOff>
    </xdr:to>
    <xdr:graphicFrame macro="">
      <xdr:nvGraphicFramePr>
        <xdr:cNvPr id="34" name="图表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146539</xdr:colOff>
      <xdr:row>65</xdr:row>
      <xdr:rowOff>59592</xdr:rowOff>
    </xdr:from>
    <xdr:to>
      <xdr:col>5</xdr:col>
      <xdr:colOff>547077</xdr:colOff>
      <xdr:row>80</xdr:row>
      <xdr:rowOff>165100</xdr:rowOff>
    </xdr:to>
    <xdr:graphicFrame macro="">
      <xdr:nvGraphicFramePr>
        <xdr:cNvPr id="35" name="图表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664308</xdr:colOff>
      <xdr:row>65</xdr:row>
      <xdr:rowOff>49822</xdr:rowOff>
    </xdr:from>
    <xdr:to>
      <xdr:col>12</xdr:col>
      <xdr:colOff>146539</xdr:colOff>
      <xdr:row>80</xdr:row>
      <xdr:rowOff>155330</xdr:rowOff>
    </xdr:to>
    <xdr:graphicFrame macro="">
      <xdr:nvGraphicFramePr>
        <xdr:cNvPr id="36" name="图表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39076</xdr:colOff>
      <xdr:row>65</xdr:row>
      <xdr:rowOff>147516</xdr:rowOff>
    </xdr:from>
    <xdr:to>
      <xdr:col>19</xdr:col>
      <xdr:colOff>371230</xdr:colOff>
      <xdr:row>81</xdr:row>
      <xdr:rowOff>77178</xdr:rowOff>
    </xdr:to>
    <xdr:graphicFrame macro="">
      <xdr:nvGraphicFramePr>
        <xdr:cNvPr id="37" name="图表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361462</xdr:colOff>
      <xdr:row>66</xdr:row>
      <xdr:rowOff>40055</xdr:rowOff>
    </xdr:from>
    <xdr:to>
      <xdr:col>27</xdr:col>
      <xdr:colOff>87924</xdr:colOff>
      <xdr:row>81</xdr:row>
      <xdr:rowOff>145563</xdr:rowOff>
    </xdr:to>
    <xdr:graphicFrame macro="">
      <xdr:nvGraphicFramePr>
        <xdr:cNvPr id="38" name="图表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312615</xdr:colOff>
      <xdr:row>81</xdr:row>
      <xdr:rowOff>79131</xdr:rowOff>
    </xdr:from>
    <xdr:to>
      <xdr:col>5</xdr:col>
      <xdr:colOff>713153</xdr:colOff>
      <xdr:row>97</xdr:row>
      <xdr:rowOff>8792</xdr:rowOff>
    </xdr:to>
    <xdr:graphicFrame macro="">
      <xdr:nvGraphicFramePr>
        <xdr:cNvPr id="39" name="图表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859692</xdr:colOff>
      <xdr:row>81</xdr:row>
      <xdr:rowOff>118208</xdr:rowOff>
    </xdr:from>
    <xdr:to>
      <xdr:col>12</xdr:col>
      <xdr:colOff>341923</xdr:colOff>
      <xdr:row>97</xdr:row>
      <xdr:rowOff>47869</xdr:rowOff>
    </xdr:to>
    <xdr:graphicFrame macro="">
      <xdr:nvGraphicFramePr>
        <xdr:cNvPr id="40" name="图表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351692</xdr:colOff>
      <xdr:row>81</xdr:row>
      <xdr:rowOff>108439</xdr:rowOff>
    </xdr:from>
    <xdr:to>
      <xdr:col>20</xdr:col>
      <xdr:colOff>78154</xdr:colOff>
      <xdr:row>97</xdr:row>
      <xdr:rowOff>38100</xdr:rowOff>
    </xdr:to>
    <xdr:graphicFrame macro="">
      <xdr:nvGraphicFramePr>
        <xdr:cNvPr id="41" name="图表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254001</xdr:colOff>
      <xdr:row>82</xdr:row>
      <xdr:rowOff>88900</xdr:rowOff>
    </xdr:from>
    <xdr:to>
      <xdr:col>27</xdr:col>
      <xdr:colOff>586155</xdr:colOff>
      <xdr:row>98</xdr:row>
      <xdr:rowOff>18562</xdr:rowOff>
    </xdr:to>
    <xdr:graphicFrame macro="">
      <xdr:nvGraphicFramePr>
        <xdr:cNvPr id="42" name="图表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605691</xdr:colOff>
      <xdr:row>98</xdr:row>
      <xdr:rowOff>79131</xdr:rowOff>
    </xdr:from>
    <xdr:to>
      <xdr:col>12</xdr:col>
      <xdr:colOff>87922</xdr:colOff>
      <xdr:row>114</xdr:row>
      <xdr:rowOff>8792</xdr:rowOff>
    </xdr:to>
    <xdr:graphicFrame macro="">
      <xdr:nvGraphicFramePr>
        <xdr:cNvPr id="44" name="图表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107460</xdr:colOff>
      <xdr:row>98</xdr:row>
      <xdr:rowOff>147515</xdr:rowOff>
    </xdr:from>
    <xdr:to>
      <xdr:col>19</xdr:col>
      <xdr:colOff>439614</xdr:colOff>
      <xdr:row>114</xdr:row>
      <xdr:rowOff>77176</xdr:rowOff>
    </xdr:to>
    <xdr:graphicFrame macro="">
      <xdr:nvGraphicFramePr>
        <xdr:cNvPr id="45" name="图表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46</xdr:col>
      <xdr:colOff>254000</xdr:colOff>
      <xdr:row>89</xdr:row>
      <xdr:rowOff>69361</xdr:rowOff>
    </xdr:from>
    <xdr:to>
      <xdr:col>53</xdr:col>
      <xdr:colOff>586154</xdr:colOff>
      <xdr:row>104</xdr:row>
      <xdr:rowOff>174869</xdr:rowOff>
    </xdr:to>
    <xdr:graphicFrame macro="">
      <xdr:nvGraphicFramePr>
        <xdr:cNvPr id="46" name="图表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53</xdr:col>
      <xdr:colOff>156308</xdr:colOff>
      <xdr:row>89</xdr:row>
      <xdr:rowOff>49822</xdr:rowOff>
    </xdr:from>
    <xdr:to>
      <xdr:col>60</xdr:col>
      <xdr:colOff>488461</xdr:colOff>
      <xdr:row>104</xdr:row>
      <xdr:rowOff>155330</xdr:rowOff>
    </xdr:to>
    <xdr:graphicFrame macro="">
      <xdr:nvGraphicFramePr>
        <xdr:cNvPr id="47" name="图表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58</xdr:col>
      <xdr:colOff>488461</xdr:colOff>
      <xdr:row>80</xdr:row>
      <xdr:rowOff>157284</xdr:rowOff>
    </xdr:from>
    <xdr:to>
      <xdr:col>66</xdr:col>
      <xdr:colOff>214923</xdr:colOff>
      <xdr:row>96</xdr:row>
      <xdr:rowOff>86945</xdr:rowOff>
    </xdr:to>
    <xdr:graphicFrame macro="">
      <xdr:nvGraphicFramePr>
        <xdr:cNvPr id="48" name="图表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136769</xdr:colOff>
      <xdr:row>98</xdr:row>
      <xdr:rowOff>157285</xdr:rowOff>
    </xdr:from>
    <xdr:to>
      <xdr:col>5</xdr:col>
      <xdr:colOff>537307</xdr:colOff>
      <xdr:row>114</xdr:row>
      <xdr:rowOff>86946</xdr:rowOff>
    </xdr:to>
    <xdr:graphicFrame macro="">
      <xdr:nvGraphicFramePr>
        <xdr:cNvPr id="49" name="图表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83820</xdr:rowOff>
    </xdr:from>
    <xdr:to>
      <xdr:col>13</xdr:col>
      <xdr:colOff>110490</xdr:colOff>
      <xdr:row>24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640080</xdr:colOff>
      <xdr:row>24</xdr:row>
      <xdr:rowOff>57150</xdr:rowOff>
    </xdr:from>
    <xdr:to>
      <xdr:col>13</xdr:col>
      <xdr:colOff>129540</xdr:colOff>
      <xdr:row>46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647700</xdr:colOff>
      <xdr:row>46</xdr:row>
      <xdr:rowOff>30480</xdr:rowOff>
    </xdr:from>
    <xdr:to>
      <xdr:col>13</xdr:col>
      <xdr:colOff>106680</xdr:colOff>
      <xdr:row>67</xdr:row>
      <xdr:rowOff>60960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632460</xdr:colOff>
      <xdr:row>67</xdr:row>
      <xdr:rowOff>3810</xdr:rowOff>
    </xdr:from>
    <xdr:to>
      <xdr:col>13</xdr:col>
      <xdr:colOff>160020</xdr:colOff>
      <xdr:row>91</xdr:row>
      <xdr:rowOff>106680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270510</xdr:colOff>
      <xdr:row>26</xdr:row>
      <xdr:rowOff>34290</xdr:rowOff>
    </xdr:from>
    <xdr:to>
      <xdr:col>30</xdr:col>
      <xdr:colOff>266700</xdr:colOff>
      <xdr:row>45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243840</xdr:colOff>
      <xdr:row>2</xdr:row>
      <xdr:rowOff>102870</xdr:rowOff>
    </xdr:from>
    <xdr:to>
      <xdr:col>29</xdr:col>
      <xdr:colOff>236220</xdr:colOff>
      <xdr:row>24</xdr:row>
      <xdr:rowOff>129540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251460</xdr:colOff>
      <xdr:row>45</xdr:row>
      <xdr:rowOff>121920</xdr:rowOff>
    </xdr:from>
    <xdr:to>
      <xdr:col>30</xdr:col>
      <xdr:colOff>247650</xdr:colOff>
      <xdr:row>64</xdr:row>
      <xdr:rowOff>163830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281940</xdr:colOff>
      <xdr:row>65</xdr:row>
      <xdr:rowOff>30480</xdr:rowOff>
    </xdr:from>
    <xdr:to>
      <xdr:col>30</xdr:col>
      <xdr:colOff>278130</xdr:colOff>
      <xdr:row>84</xdr:row>
      <xdr:rowOff>72390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289560</xdr:colOff>
      <xdr:row>22</xdr:row>
      <xdr:rowOff>167640</xdr:rowOff>
    </xdr:from>
    <xdr:to>
      <xdr:col>19</xdr:col>
      <xdr:colOff>49530</xdr:colOff>
      <xdr:row>42</xdr:row>
      <xdr:rowOff>34290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365760</xdr:colOff>
      <xdr:row>42</xdr:row>
      <xdr:rowOff>121920</xdr:rowOff>
    </xdr:from>
    <xdr:to>
      <xdr:col>19</xdr:col>
      <xdr:colOff>125730</xdr:colOff>
      <xdr:row>61</xdr:row>
      <xdr:rowOff>163830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365760</xdr:colOff>
      <xdr:row>62</xdr:row>
      <xdr:rowOff>114300</xdr:rowOff>
    </xdr:from>
    <xdr:to>
      <xdr:col>19</xdr:col>
      <xdr:colOff>125730</xdr:colOff>
      <xdr:row>81</xdr:row>
      <xdr:rowOff>156210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19</xdr:col>
      <xdr:colOff>415290</xdr:colOff>
      <xdr:row>103</xdr:row>
      <xdr:rowOff>41910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89</xdr:row>
      <xdr:rowOff>0</xdr:rowOff>
    </xdr:from>
    <xdr:to>
      <xdr:col>29</xdr:col>
      <xdr:colOff>605790</xdr:colOff>
      <xdr:row>108</xdr:row>
      <xdr:rowOff>41910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6</xdr:row>
      <xdr:rowOff>76200</xdr:rowOff>
    </xdr:from>
    <xdr:to>
      <xdr:col>14</xdr:col>
      <xdr:colOff>53340</xdr:colOff>
      <xdr:row>36</xdr:row>
      <xdr:rowOff>144780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1325880</xdr:colOff>
      <xdr:row>6</xdr:row>
      <xdr:rowOff>99060</xdr:rowOff>
    </xdr:from>
    <xdr:to>
      <xdr:col>16</xdr:col>
      <xdr:colOff>144780</xdr:colOff>
      <xdr:row>36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3</xdr:row>
      <xdr:rowOff>60960</xdr:rowOff>
    </xdr:from>
    <xdr:to>
      <xdr:col>20</xdr:col>
      <xdr:colOff>541020</xdr:colOff>
      <xdr:row>33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248654</xdr:colOff>
      <xdr:row>0</xdr:row>
      <xdr:rowOff>0</xdr:rowOff>
    </xdr:from>
    <xdr:to>
      <xdr:col>20</xdr:col>
      <xdr:colOff>340495</xdr:colOff>
      <xdr:row>27</xdr:row>
      <xdr:rowOff>116586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uhon\Documents\WeChat%20Files\xuhongxu96\Files\&#31038;&#20250;&#20998;&#23618;&#19982;&#27969;&#211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Sheet1"/>
      <sheetName val="人类发展指数"/>
      <sheetName val="地区生产总值 柱状图"/>
    </sheetNames>
    <sheetDataSet>
      <sheetData sheetId="0">
        <row r="1">
          <cell r="C1" t="str">
            <v>第一产业</v>
          </cell>
          <cell r="D1" t="str">
            <v>第二产业</v>
          </cell>
          <cell r="E1" t="str">
            <v>第三产业</v>
          </cell>
        </row>
        <row r="2">
          <cell r="C2">
            <v>8654</v>
          </cell>
          <cell r="D2">
            <v>70004.5</v>
          </cell>
          <cell r="E2">
            <v>102024.2</v>
          </cell>
        </row>
        <row r="3">
          <cell r="C3">
            <v>1.72</v>
          </cell>
          <cell r="D3">
            <v>1780.66</v>
          </cell>
          <cell r="E3">
            <v>2801.89</v>
          </cell>
        </row>
        <row r="4">
          <cell r="C4">
            <v>46.45</v>
          </cell>
          <cell r="D4">
            <v>1360.8</v>
          </cell>
          <cell r="E4">
            <v>3285.11</v>
          </cell>
        </row>
        <row r="7">
          <cell r="C7">
            <v>158.28</v>
          </cell>
          <cell r="D7">
            <v>1882.77</v>
          </cell>
          <cell r="E7">
            <v>2265.69</v>
          </cell>
        </row>
        <row r="8">
          <cell r="C8">
            <v>56.42</v>
          </cell>
          <cell r="D8">
            <v>898.12</v>
          </cell>
          <cell r="E8">
            <v>1357.99</v>
          </cell>
        </row>
        <row r="9">
          <cell r="C9">
            <v>77.400000000000006</v>
          </cell>
          <cell r="D9">
            <v>1306.5</v>
          </cell>
          <cell r="E9">
            <v>1584.6</v>
          </cell>
        </row>
        <row r="11">
          <cell r="C11">
            <v>9.3699999999999992</v>
          </cell>
          <cell r="D11">
            <v>254.32</v>
          </cell>
          <cell r="E11">
            <v>246.79</v>
          </cell>
        </row>
        <row r="12">
          <cell r="C12">
            <v>31.91</v>
          </cell>
          <cell r="D12">
            <v>432.91</v>
          </cell>
          <cell r="E12">
            <v>838.36</v>
          </cell>
        </row>
        <row r="13">
          <cell r="C13">
            <v>29.8</v>
          </cell>
          <cell r="D13">
            <v>1172.4000000000001</v>
          </cell>
          <cell r="E13">
            <v>772.32</v>
          </cell>
        </row>
        <row r="15">
          <cell r="C15">
            <v>90</v>
          </cell>
          <cell r="D15">
            <v>1185</v>
          </cell>
          <cell r="E15">
            <v>1384.41</v>
          </cell>
        </row>
        <row r="16">
          <cell r="C16">
            <v>22.45</v>
          </cell>
          <cell r="D16">
            <v>432.8</v>
          </cell>
          <cell r="E16">
            <v>591.21</v>
          </cell>
        </row>
        <row r="17">
          <cell r="C17">
            <v>70</v>
          </cell>
          <cell r="D17">
            <v>548.79999999999995</v>
          </cell>
          <cell r="E17">
            <v>639</v>
          </cell>
        </row>
        <row r="18">
          <cell r="C18">
            <v>32.200000000000003</v>
          </cell>
          <cell r="D18">
            <v>583.4</v>
          </cell>
          <cell r="E18">
            <v>1021</v>
          </cell>
        </row>
        <row r="19">
          <cell r="C19">
            <v>50.98</v>
          </cell>
          <cell r="D19">
            <v>310.31</v>
          </cell>
          <cell r="E19">
            <v>446.15</v>
          </cell>
        </row>
        <row r="20">
          <cell r="C20">
            <v>25.54</v>
          </cell>
          <cell r="D20">
            <v>913.8</v>
          </cell>
          <cell r="E20">
            <v>926.67</v>
          </cell>
        </row>
        <row r="21">
          <cell r="C21">
            <v>30.27</v>
          </cell>
          <cell r="D21">
            <v>139.12</v>
          </cell>
          <cell r="E21">
            <v>71.95</v>
          </cell>
        </row>
        <row r="22">
          <cell r="C22">
            <v>15.4</v>
          </cell>
          <cell r="D22">
            <v>172</v>
          </cell>
          <cell r="E22">
            <v>397.27</v>
          </cell>
        </row>
        <row r="23">
          <cell r="C23">
            <v>33.799999999999997</v>
          </cell>
          <cell r="D23">
            <v>353.54</v>
          </cell>
          <cell r="E23">
            <v>564.87</v>
          </cell>
        </row>
        <row r="24">
          <cell r="C24">
            <v>13.91</v>
          </cell>
          <cell r="D24">
            <v>2012.53</v>
          </cell>
          <cell r="E24">
            <v>4896.3999999999996</v>
          </cell>
        </row>
        <row r="25">
          <cell r="C25">
            <v>18.100000000000001</v>
          </cell>
          <cell r="D25">
            <v>1090.2</v>
          </cell>
          <cell r="E25">
            <v>4932.2</v>
          </cell>
        </row>
        <row r="26">
          <cell r="C26">
            <v>24.22</v>
          </cell>
          <cell r="D26">
            <v>2091.77</v>
          </cell>
          <cell r="E26">
            <v>2551.19</v>
          </cell>
        </row>
        <row r="27">
          <cell r="C27">
            <v>29.11</v>
          </cell>
          <cell r="D27">
            <v>1009.18</v>
          </cell>
          <cell r="E27">
            <v>1422.32</v>
          </cell>
        </row>
        <row r="28">
          <cell r="C28">
            <v>53.4</v>
          </cell>
          <cell r="D28">
            <v>1023.5</v>
          </cell>
          <cell r="E28">
            <v>965.6</v>
          </cell>
        </row>
        <row r="29">
          <cell r="C29">
            <v>34.85</v>
          </cell>
          <cell r="D29">
            <v>1054.97</v>
          </cell>
          <cell r="E29">
            <v>856.97</v>
          </cell>
        </row>
        <row r="30">
          <cell r="C30">
            <v>85.57</v>
          </cell>
          <cell r="D30">
            <v>1071.3</v>
          </cell>
          <cell r="E30">
            <v>753.1</v>
          </cell>
        </row>
        <row r="31">
          <cell r="C31">
            <v>4.58</v>
          </cell>
          <cell r="D31">
            <v>390.96</v>
          </cell>
          <cell r="E31">
            <v>512.92999999999995</v>
          </cell>
        </row>
        <row r="32">
          <cell r="C32">
            <v>10.987399999999999</v>
          </cell>
          <cell r="D32">
            <v>368.73700000000002</v>
          </cell>
          <cell r="E32">
            <v>318.8698</v>
          </cell>
        </row>
        <row r="33">
          <cell r="C33">
            <v>5.57</v>
          </cell>
          <cell r="D33">
            <v>137.82</v>
          </cell>
          <cell r="E33">
            <v>124.06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:A19"/>
    </sheetView>
  </sheetViews>
  <sheetFormatPr defaultRowHeight="13.8" x14ac:dyDescent="0.25"/>
  <cols>
    <col min="1" max="1" width="24.88671875" bestFit="1" customWidth="1"/>
    <col min="2" max="2" width="13.88671875" bestFit="1" customWidth="1"/>
    <col min="3" max="5" width="9.5546875" bestFit="1" customWidth="1"/>
    <col min="6" max="6" width="9.33203125" bestFit="1" customWidth="1"/>
    <col min="7" max="8" width="9.5546875" bestFit="1" customWidth="1"/>
    <col min="9" max="9" width="8.5546875" bestFit="1" customWidth="1"/>
    <col min="10" max="10" width="13.88671875" bestFit="1" customWidth="1"/>
    <col min="11" max="11" width="16.109375" bestFit="1" customWidth="1"/>
    <col min="12" max="12" width="11.6640625" bestFit="1" customWidth="1"/>
    <col min="13" max="13" width="6.5546875" bestFit="1" customWidth="1"/>
    <col min="14" max="14" width="8.5546875" bestFit="1" customWidth="1"/>
    <col min="15" max="15" width="9.5546875" bestFit="1" customWidth="1"/>
    <col min="16" max="16" width="18.33203125" bestFit="1" customWidth="1"/>
    <col min="17" max="18" width="22.6640625" bestFit="1" customWidth="1"/>
    <col min="19" max="19" width="16.109375" bestFit="1" customWidth="1"/>
    <col min="20" max="20" width="6.5546875" bestFit="1" customWidth="1"/>
    <col min="21" max="21" width="16.109375" bestFit="1" customWidth="1"/>
    <col min="22" max="22" width="18.33203125" bestFit="1" customWidth="1"/>
    <col min="23" max="23" width="20.44140625" bestFit="1" customWidth="1"/>
    <col min="24" max="24" width="16.109375" bestFit="1" customWidth="1"/>
    <col min="25" max="25" width="20.44140625" bestFit="1" customWidth="1"/>
    <col min="26" max="26" width="22.77734375" bestFit="1" customWidth="1"/>
    <col min="27" max="27" width="23.5546875" bestFit="1" customWidth="1"/>
    <col min="28" max="28" width="17.88671875" bestFit="1" customWidth="1"/>
    <col min="29" max="31" width="17.88671875" customWidth="1"/>
    <col min="32" max="32" width="27.77734375" bestFit="1" customWidth="1"/>
    <col min="34" max="34" width="39.44140625" bestFit="1" customWidth="1"/>
  </cols>
  <sheetData>
    <row r="1" spans="1: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138</v>
      </c>
      <c r="Z1" t="s">
        <v>140</v>
      </c>
      <c r="AA1" t="s">
        <v>23</v>
      </c>
      <c r="AB1" t="s">
        <v>24</v>
      </c>
      <c r="AC1" t="s">
        <v>57</v>
      </c>
      <c r="AD1" t="s">
        <v>58</v>
      </c>
      <c r="AE1" t="s">
        <v>59</v>
      </c>
      <c r="AF1" t="s">
        <v>25</v>
      </c>
    </row>
    <row r="2" spans="1:32" x14ac:dyDescent="0.25">
      <c r="A2" t="s">
        <v>47</v>
      </c>
      <c r="B2">
        <v>180682.7</v>
      </c>
      <c r="C2">
        <v>8654</v>
      </c>
      <c r="D2">
        <v>70004.5</v>
      </c>
      <c r="E2">
        <v>102024.2</v>
      </c>
      <c r="G2">
        <v>9041</v>
      </c>
      <c r="H2">
        <v>61919.4</v>
      </c>
      <c r="I2">
        <v>8360.7999999999993</v>
      </c>
      <c r="J2">
        <v>17796.8</v>
      </c>
      <c r="K2">
        <v>8105.4</v>
      </c>
      <c r="L2">
        <v>3409.2</v>
      </c>
      <c r="M2">
        <v>6929</v>
      </c>
      <c r="N2">
        <v>17213.5</v>
      </c>
      <c r="O2">
        <v>12393.4</v>
      </c>
      <c r="P2">
        <v>5154</v>
      </c>
      <c r="S2" t="s">
        <v>60</v>
      </c>
      <c r="Y2" t="s">
        <v>61</v>
      </c>
      <c r="Z2" t="s">
        <v>62</v>
      </c>
      <c r="AA2" t="s">
        <v>63</v>
      </c>
    </row>
    <row r="3" spans="1:32" x14ac:dyDescent="0.25">
      <c r="A3" t="s">
        <v>46</v>
      </c>
      <c r="B3">
        <v>4584.2700000000004</v>
      </c>
      <c r="C3">
        <v>1.72</v>
      </c>
      <c r="D3">
        <v>1780.66</v>
      </c>
      <c r="E3">
        <v>2801.89</v>
      </c>
      <c r="F3">
        <v>3.77</v>
      </c>
      <c r="J3">
        <v>462.43</v>
      </c>
      <c r="K3">
        <v>130.62</v>
      </c>
      <c r="L3">
        <v>74.39</v>
      </c>
      <c r="N3">
        <v>749.32</v>
      </c>
      <c r="O3">
        <v>410.85</v>
      </c>
      <c r="Y3">
        <v>1302.6300000000001</v>
      </c>
      <c r="Z3">
        <v>5651.99</v>
      </c>
      <c r="AA3">
        <v>101.4</v>
      </c>
      <c r="AB3">
        <v>0.85099999999999998</v>
      </c>
      <c r="AC3">
        <v>0.91800000000000004</v>
      </c>
      <c r="AD3">
        <v>0.73399999999999999</v>
      </c>
      <c r="AE3">
        <v>0.91500000000000004</v>
      </c>
    </row>
    <row r="4" spans="1:32" x14ac:dyDescent="0.25">
      <c r="A4" t="s">
        <v>64</v>
      </c>
      <c r="B4">
        <v>4692.3599999999997</v>
      </c>
      <c r="C4">
        <v>46.45</v>
      </c>
      <c r="D4">
        <v>1360.8</v>
      </c>
      <c r="E4">
        <v>3285.11</v>
      </c>
      <c r="Y4">
        <v>2249.0300000000002</v>
      </c>
      <c r="Z4">
        <v>2427.8000000000002</v>
      </c>
      <c r="AB4">
        <v>0.86899999999999999</v>
      </c>
      <c r="AC4">
        <v>0.94399999999999995</v>
      </c>
      <c r="AD4">
        <v>0.77900000000000003</v>
      </c>
      <c r="AE4">
        <v>0.89200000000000002</v>
      </c>
      <c r="AF4">
        <v>15083</v>
      </c>
    </row>
    <row r="5" spans="1:32" x14ac:dyDescent="0.25">
      <c r="A5" t="s">
        <v>52</v>
      </c>
      <c r="B5">
        <v>2508</v>
      </c>
      <c r="C5">
        <v>54</v>
      </c>
      <c r="D5">
        <v>939</v>
      </c>
      <c r="E5">
        <v>1515</v>
      </c>
      <c r="X5">
        <v>102.5</v>
      </c>
      <c r="Y5">
        <v>1717</v>
      </c>
      <c r="Z5">
        <v>1541.6</v>
      </c>
      <c r="AA5">
        <v>102.1</v>
      </c>
      <c r="AB5">
        <v>0.83899999999999997</v>
      </c>
      <c r="AC5">
        <v>0.94699999999999995</v>
      </c>
      <c r="AD5">
        <v>0.72399999999999998</v>
      </c>
      <c r="AE5">
        <v>0.86</v>
      </c>
    </row>
    <row r="6" spans="1:32" x14ac:dyDescent="0.25">
      <c r="A6" t="s">
        <v>50</v>
      </c>
      <c r="B6">
        <v>1342.3</v>
      </c>
      <c r="Z6">
        <v>1042.0999999999999</v>
      </c>
      <c r="AB6">
        <v>0.83899999999999997</v>
      </c>
      <c r="AC6">
        <v>0.94499999999999995</v>
      </c>
      <c r="AD6">
        <v>0.72</v>
      </c>
      <c r="AE6">
        <v>0.86799999999999999</v>
      </c>
    </row>
    <row r="7" spans="1:32" x14ac:dyDescent="0.25">
      <c r="A7" t="s">
        <v>45</v>
      </c>
      <c r="B7">
        <v>4306.74</v>
      </c>
      <c r="C7">
        <v>158.28</v>
      </c>
      <c r="D7">
        <v>1882.77</v>
      </c>
      <c r="E7">
        <v>2265.69</v>
      </c>
      <c r="J7">
        <v>1678.71</v>
      </c>
      <c r="L7">
        <v>298.8</v>
      </c>
      <c r="Y7">
        <v>1977.51</v>
      </c>
      <c r="Z7">
        <v>964.65</v>
      </c>
      <c r="AA7">
        <v>100.5</v>
      </c>
      <c r="AB7">
        <v>0.747</v>
      </c>
      <c r="AC7">
        <v>0.88900000000000001</v>
      </c>
      <c r="AD7">
        <v>0.63100000000000001</v>
      </c>
      <c r="AE7">
        <v>0.74299999999999999</v>
      </c>
      <c r="AF7">
        <v>9386</v>
      </c>
    </row>
    <row r="8" spans="1:32" x14ac:dyDescent="0.25">
      <c r="A8" t="s">
        <v>42</v>
      </c>
      <c r="B8">
        <v>2312.5300000000002</v>
      </c>
      <c r="C8">
        <v>56.42</v>
      </c>
      <c r="D8">
        <v>898.12</v>
      </c>
      <c r="E8">
        <v>1357.99</v>
      </c>
      <c r="H8">
        <v>817.38</v>
      </c>
      <c r="J8">
        <v>271.83</v>
      </c>
      <c r="K8">
        <v>63.42</v>
      </c>
      <c r="L8">
        <v>53.8</v>
      </c>
      <c r="N8">
        <v>302.31</v>
      </c>
      <c r="O8">
        <v>106.93</v>
      </c>
      <c r="P8">
        <v>459.7</v>
      </c>
      <c r="Z8">
        <v>920.86</v>
      </c>
      <c r="AA8">
        <v>102.01</v>
      </c>
      <c r="AB8">
        <v>0.85899999999999999</v>
      </c>
      <c r="AC8">
        <v>0.95599999999999996</v>
      </c>
      <c r="AD8">
        <v>0.76500000000000001</v>
      </c>
      <c r="AE8">
        <v>0.86499999999999999</v>
      </c>
    </row>
    <row r="9" spans="1:32" x14ac:dyDescent="0.25">
      <c r="A9" t="s">
        <v>43</v>
      </c>
      <c r="B9">
        <v>2968.5</v>
      </c>
      <c r="C9">
        <v>77.400000000000006</v>
      </c>
      <c r="D9">
        <v>1306.5</v>
      </c>
      <c r="E9">
        <v>1584.6</v>
      </c>
      <c r="G9">
        <v>55.5</v>
      </c>
      <c r="H9">
        <v>514.5</v>
      </c>
      <c r="K9">
        <v>193.7</v>
      </c>
      <c r="R9">
        <v>246</v>
      </c>
      <c r="Y9">
        <v>1544.6</v>
      </c>
      <c r="Z9">
        <v>848</v>
      </c>
      <c r="AA9">
        <v>102.1</v>
      </c>
      <c r="AB9">
        <v>0.78200000000000003</v>
      </c>
      <c r="AC9">
        <v>0.89500000000000002</v>
      </c>
      <c r="AD9">
        <v>0.69</v>
      </c>
      <c r="AE9">
        <v>0.8</v>
      </c>
      <c r="AF9">
        <v>10496</v>
      </c>
    </row>
    <row r="10" spans="1:32" x14ac:dyDescent="0.25">
      <c r="A10" t="s">
        <v>44</v>
      </c>
      <c r="B10">
        <v>3514.77</v>
      </c>
      <c r="Y10">
        <v>1341.37</v>
      </c>
      <c r="Z10">
        <v>677.04</v>
      </c>
      <c r="AA10">
        <v>101.9</v>
      </c>
    </row>
    <row r="11" spans="1:32" x14ac:dyDescent="0.25">
      <c r="A11" t="s">
        <v>56</v>
      </c>
      <c r="B11">
        <v>510.48</v>
      </c>
      <c r="C11">
        <v>9.3699999999999992</v>
      </c>
      <c r="D11">
        <v>254.32</v>
      </c>
      <c r="E11">
        <v>246.79</v>
      </c>
      <c r="J11">
        <v>47.15</v>
      </c>
      <c r="K11">
        <v>16.84</v>
      </c>
      <c r="L11">
        <v>9.4499999999999993</v>
      </c>
      <c r="N11">
        <v>37.18</v>
      </c>
      <c r="O11">
        <v>30.44</v>
      </c>
      <c r="S11">
        <v>103.27</v>
      </c>
      <c r="Z11">
        <v>602.09550000000002</v>
      </c>
      <c r="AA11">
        <v>101.9</v>
      </c>
      <c r="AF11">
        <v>9319</v>
      </c>
    </row>
    <row r="12" spans="1:32" x14ac:dyDescent="0.25">
      <c r="A12" t="s">
        <v>38</v>
      </c>
      <c r="B12">
        <v>1303.18</v>
      </c>
      <c r="C12">
        <v>31.91</v>
      </c>
      <c r="D12">
        <v>432.91</v>
      </c>
      <c r="E12">
        <v>838.36</v>
      </c>
      <c r="G12">
        <v>35.6</v>
      </c>
      <c r="H12">
        <v>348.11</v>
      </c>
      <c r="I12">
        <v>86.6</v>
      </c>
      <c r="J12">
        <v>179.36</v>
      </c>
      <c r="K12">
        <v>77</v>
      </c>
      <c r="L12">
        <v>40.24</v>
      </c>
      <c r="N12">
        <v>158.15</v>
      </c>
      <c r="O12">
        <v>95.39</v>
      </c>
      <c r="Y12">
        <v>1018.72</v>
      </c>
      <c r="Z12">
        <v>533.65</v>
      </c>
      <c r="AA12">
        <v>100.3</v>
      </c>
      <c r="AB12">
        <v>0.77</v>
      </c>
      <c r="AC12">
        <v>0.85699999999999998</v>
      </c>
      <c r="AD12">
        <v>0.67800000000000005</v>
      </c>
      <c r="AE12">
        <v>0.78600000000000003</v>
      </c>
      <c r="AF12">
        <v>10096</v>
      </c>
    </row>
    <row r="13" spans="1:32" x14ac:dyDescent="0.25">
      <c r="A13" t="s">
        <v>51</v>
      </c>
      <c r="B13">
        <v>1974.53</v>
      </c>
      <c r="C13">
        <v>29.8</v>
      </c>
      <c r="D13">
        <v>1172.4000000000001</v>
      </c>
      <c r="E13">
        <v>772.32</v>
      </c>
      <c r="Z13">
        <v>492</v>
      </c>
      <c r="AA13">
        <v>101.8</v>
      </c>
    </row>
    <row r="14" spans="1:32" x14ac:dyDescent="0.25">
      <c r="A14" t="s">
        <v>48</v>
      </c>
      <c r="B14">
        <v>817.5</v>
      </c>
      <c r="Y14">
        <v>507.291</v>
      </c>
      <c r="Z14">
        <v>457.51690000000002</v>
      </c>
    </row>
    <row r="15" spans="1:32" x14ac:dyDescent="0.25">
      <c r="A15" t="s">
        <v>28</v>
      </c>
      <c r="B15">
        <v>2659.41</v>
      </c>
      <c r="C15">
        <v>90</v>
      </c>
      <c r="D15">
        <v>1185</v>
      </c>
      <c r="E15">
        <v>1384.41</v>
      </c>
      <c r="L15">
        <v>144.1</v>
      </c>
      <c r="Y15">
        <v>1438.38</v>
      </c>
      <c r="Z15">
        <v>445.7</v>
      </c>
      <c r="AA15">
        <v>102.2</v>
      </c>
      <c r="AB15">
        <v>0.83899999999999997</v>
      </c>
      <c r="AC15">
        <v>0.92700000000000005</v>
      </c>
      <c r="AD15">
        <v>0.749</v>
      </c>
      <c r="AE15">
        <v>0.85099999999999998</v>
      </c>
    </row>
    <row r="16" spans="1:32" x14ac:dyDescent="0.25">
      <c r="A16" t="s">
        <v>37</v>
      </c>
      <c r="B16">
        <v>1046.46</v>
      </c>
      <c r="C16">
        <v>22.45</v>
      </c>
      <c r="D16">
        <v>432.8</v>
      </c>
      <c r="E16">
        <v>591.21</v>
      </c>
      <c r="Y16">
        <v>758.15</v>
      </c>
      <c r="Z16">
        <v>277.37</v>
      </c>
      <c r="AA16">
        <v>101.6</v>
      </c>
      <c r="AF16">
        <v>14913</v>
      </c>
    </row>
    <row r="17" spans="1:32" x14ac:dyDescent="0.25">
      <c r="A17" t="s">
        <v>49</v>
      </c>
      <c r="B17">
        <v>1257.8</v>
      </c>
      <c r="C17">
        <v>70</v>
      </c>
      <c r="D17">
        <v>548.79999999999995</v>
      </c>
      <c r="E17">
        <v>639</v>
      </c>
      <c r="G17">
        <v>134.6</v>
      </c>
      <c r="H17">
        <v>448</v>
      </c>
      <c r="Y17">
        <v>639</v>
      </c>
      <c r="Z17">
        <v>212.7</v>
      </c>
      <c r="AA17">
        <v>100.6</v>
      </c>
      <c r="AF17">
        <v>8488</v>
      </c>
    </row>
    <row r="18" spans="1:32" x14ac:dyDescent="0.25">
      <c r="A18" t="s">
        <v>39</v>
      </c>
      <c r="B18">
        <v>1636.6</v>
      </c>
      <c r="C18">
        <v>32.200000000000003</v>
      </c>
      <c r="D18">
        <v>583.4</v>
      </c>
      <c r="E18">
        <v>1021</v>
      </c>
      <c r="Y18">
        <v>959.9</v>
      </c>
      <c r="Z18">
        <v>150.5</v>
      </c>
      <c r="AA18">
        <v>102.4</v>
      </c>
      <c r="AB18">
        <v>0.81100000000000005</v>
      </c>
      <c r="AC18">
        <v>0.89900000000000002</v>
      </c>
      <c r="AD18">
        <v>0.71899999999999997</v>
      </c>
      <c r="AE18">
        <v>0.82399999999999995</v>
      </c>
      <c r="AF18">
        <v>12073</v>
      </c>
    </row>
    <row r="19" spans="1:32" x14ac:dyDescent="0.25">
      <c r="A19" t="s">
        <v>54</v>
      </c>
      <c r="B19">
        <v>807.45</v>
      </c>
      <c r="C19">
        <v>50.98</v>
      </c>
      <c r="D19">
        <v>310.31</v>
      </c>
      <c r="E19">
        <v>446.15</v>
      </c>
      <c r="Y19">
        <v>490.54</v>
      </c>
      <c r="Z19">
        <v>129.43</v>
      </c>
      <c r="AA19">
        <v>100.2</v>
      </c>
      <c r="AB19">
        <v>0.75700000000000001</v>
      </c>
      <c r="AC19">
        <v>0.86499999999999999</v>
      </c>
      <c r="AD19">
        <v>0.68899999999999995</v>
      </c>
      <c r="AE19">
        <v>0.72799999999999998</v>
      </c>
      <c r="AF19">
        <v>9319</v>
      </c>
    </row>
    <row r="20" spans="1:32" x14ac:dyDescent="0.25">
      <c r="A20" t="s">
        <v>40</v>
      </c>
      <c r="B20">
        <v>1866.02</v>
      </c>
      <c r="C20">
        <v>25.54</v>
      </c>
      <c r="D20">
        <v>913.8</v>
      </c>
      <c r="E20">
        <v>926.67</v>
      </c>
      <c r="Y20">
        <v>989.76</v>
      </c>
      <c r="Z20">
        <v>89.46</v>
      </c>
      <c r="AA20">
        <v>101.4</v>
      </c>
      <c r="AB20">
        <v>0.79200000000000004</v>
      </c>
      <c r="AC20">
        <v>0.89800000000000002</v>
      </c>
      <c r="AD20">
        <v>0.69899999999999995</v>
      </c>
      <c r="AE20">
        <v>0.80600000000000005</v>
      </c>
    </row>
    <row r="21" spans="1:32" x14ac:dyDescent="0.25">
      <c r="A21" t="s">
        <v>33</v>
      </c>
      <c r="B21">
        <v>241.34</v>
      </c>
      <c r="C21">
        <v>30.27</v>
      </c>
      <c r="D21">
        <v>139.12</v>
      </c>
      <c r="E21">
        <v>71.95</v>
      </c>
      <c r="G21">
        <v>55.35</v>
      </c>
      <c r="H21">
        <v>126.65</v>
      </c>
      <c r="I21">
        <v>12.47</v>
      </c>
      <c r="Y21">
        <v>55.82</v>
      </c>
      <c r="Z21">
        <v>47.47</v>
      </c>
      <c r="AA21">
        <v>100.8</v>
      </c>
      <c r="AF21">
        <v>7982</v>
      </c>
    </row>
    <row r="22" spans="1:32" x14ac:dyDescent="0.25">
      <c r="A22" t="s">
        <v>34</v>
      </c>
      <c r="B22">
        <v>584.66999999999996</v>
      </c>
      <c r="C22">
        <v>15.4</v>
      </c>
      <c r="D22">
        <v>172</v>
      </c>
      <c r="E22">
        <v>397.27</v>
      </c>
      <c r="Y22">
        <v>366.5</v>
      </c>
      <c r="Z22">
        <v>27</v>
      </c>
      <c r="AA22">
        <v>101.5</v>
      </c>
      <c r="AB22">
        <v>0.79100000000000004</v>
      </c>
      <c r="AC22">
        <v>0.83799999999999997</v>
      </c>
      <c r="AD22">
        <v>0.69899999999999995</v>
      </c>
      <c r="AE22">
        <v>0.84799999999999998</v>
      </c>
      <c r="AF22">
        <v>11291</v>
      </c>
    </row>
    <row r="23" spans="1:32" x14ac:dyDescent="0.25">
      <c r="A23" t="s">
        <v>36</v>
      </c>
      <c r="B23">
        <v>952.21</v>
      </c>
      <c r="C23">
        <v>33.799999999999997</v>
      </c>
      <c r="D23">
        <v>353.54</v>
      </c>
      <c r="E23">
        <v>564.87</v>
      </c>
      <c r="Y23">
        <v>559.27</v>
      </c>
      <c r="Z23">
        <v>10.63</v>
      </c>
      <c r="AA23">
        <v>100.3</v>
      </c>
      <c r="AB23">
        <v>0.78200000000000003</v>
      </c>
      <c r="AC23">
        <v>0.88500000000000001</v>
      </c>
      <c r="AD23">
        <v>0.70499999999999996</v>
      </c>
      <c r="AE23">
        <v>0.76700000000000002</v>
      </c>
      <c r="AF23">
        <v>10670</v>
      </c>
    </row>
    <row r="24" spans="1:32" x14ac:dyDescent="0.25">
      <c r="A24" t="s">
        <v>27</v>
      </c>
      <c r="B24">
        <v>6922.84</v>
      </c>
      <c r="C24">
        <v>13.91</v>
      </c>
      <c r="D24">
        <v>2012.53</v>
      </c>
      <c r="E24">
        <v>4896.3999999999996</v>
      </c>
      <c r="G24">
        <v>14.42</v>
      </c>
      <c r="H24">
        <v>1799.94</v>
      </c>
      <c r="I24">
        <v>219.26</v>
      </c>
      <c r="J24">
        <v>1009.81</v>
      </c>
      <c r="K24">
        <v>276.72000000000003</v>
      </c>
      <c r="L24">
        <v>86.4</v>
      </c>
      <c r="N24">
        <v>1399.49</v>
      </c>
      <c r="O24">
        <v>384.12</v>
      </c>
      <c r="X24">
        <v>114.8</v>
      </c>
      <c r="AA24">
        <v>101.6</v>
      </c>
      <c r="AB24">
        <v>0.84799999999999998</v>
      </c>
      <c r="AC24">
        <v>0.95799999999999996</v>
      </c>
      <c r="AD24">
        <v>0.749</v>
      </c>
      <c r="AE24">
        <v>0.85</v>
      </c>
    </row>
    <row r="25" spans="1:32" x14ac:dyDescent="0.25">
      <c r="A25" t="s">
        <v>26</v>
      </c>
      <c r="B25">
        <v>6040</v>
      </c>
      <c r="C25">
        <v>18.100000000000001</v>
      </c>
      <c r="D25">
        <v>1090.2</v>
      </c>
      <c r="E25">
        <v>4932.2</v>
      </c>
      <c r="F25">
        <v>2.78</v>
      </c>
      <c r="G25">
        <v>18.399999999999999</v>
      </c>
      <c r="H25">
        <v>943.5</v>
      </c>
      <c r="I25">
        <v>180.1</v>
      </c>
      <c r="J25">
        <v>762.5</v>
      </c>
      <c r="K25">
        <v>225</v>
      </c>
      <c r="L25">
        <v>91.2</v>
      </c>
      <c r="M25">
        <v>667.9</v>
      </c>
      <c r="N25">
        <v>1081.7</v>
      </c>
      <c r="O25">
        <v>280.3</v>
      </c>
      <c r="P25">
        <v>518.20000000000005</v>
      </c>
      <c r="Q25">
        <v>562</v>
      </c>
      <c r="R25">
        <v>24.8</v>
      </c>
      <c r="S25">
        <v>56.4</v>
      </c>
      <c r="T25">
        <v>232.3</v>
      </c>
      <c r="U25">
        <v>107.8</v>
      </c>
      <c r="V25">
        <v>114.8</v>
      </c>
      <c r="W25">
        <v>173.6</v>
      </c>
      <c r="X25">
        <v>111.7</v>
      </c>
      <c r="AA25">
        <v>101.9</v>
      </c>
      <c r="AB25">
        <v>0.86899999999999999</v>
      </c>
      <c r="AC25">
        <v>0.94399999999999995</v>
      </c>
      <c r="AD25">
        <v>0.78300000000000003</v>
      </c>
      <c r="AE25">
        <v>0.85399999999999998</v>
      </c>
    </row>
    <row r="26" spans="1:32" x14ac:dyDescent="0.25">
      <c r="A26" t="s">
        <v>29</v>
      </c>
      <c r="B26">
        <v>4667.18</v>
      </c>
      <c r="C26">
        <v>24.22</v>
      </c>
      <c r="D26">
        <v>2091.77</v>
      </c>
      <c r="E26">
        <v>2551.19</v>
      </c>
      <c r="F26">
        <v>2.99</v>
      </c>
      <c r="G26">
        <v>24.85</v>
      </c>
      <c r="H26">
        <v>1952.36</v>
      </c>
      <c r="I26">
        <v>145.27000000000001</v>
      </c>
      <c r="J26">
        <v>561.21</v>
      </c>
      <c r="K26">
        <v>173.6</v>
      </c>
      <c r="L26">
        <v>66.510000000000005</v>
      </c>
      <c r="N26">
        <v>499.39</v>
      </c>
      <c r="O26">
        <v>198.58</v>
      </c>
      <c r="AA26">
        <v>102.4</v>
      </c>
      <c r="AB26">
        <v>0.84099999999999997</v>
      </c>
      <c r="AC26">
        <v>0.94</v>
      </c>
      <c r="AD26">
        <v>0.73599999999999999</v>
      </c>
      <c r="AE26">
        <v>0.86199999999999999</v>
      </c>
    </row>
    <row r="27" spans="1:32" x14ac:dyDescent="0.25">
      <c r="A27" t="s">
        <v>30</v>
      </c>
      <c r="B27">
        <v>2460.61</v>
      </c>
      <c r="C27">
        <v>29.11</v>
      </c>
      <c r="D27">
        <v>1009.18</v>
      </c>
      <c r="E27">
        <v>1422.32</v>
      </c>
      <c r="H27">
        <v>948.82</v>
      </c>
      <c r="I27">
        <v>62.53</v>
      </c>
      <c r="J27">
        <v>324.44</v>
      </c>
      <c r="K27">
        <v>164.36</v>
      </c>
      <c r="L27">
        <v>51.25</v>
      </c>
      <c r="N27">
        <v>185.06</v>
      </c>
      <c r="O27">
        <v>165.76</v>
      </c>
      <c r="P27">
        <v>528.33000000000004</v>
      </c>
      <c r="AB27">
        <v>0.82199999999999995</v>
      </c>
      <c r="AC27">
        <v>0.93799999999999994</v>
      </c>
      <c r="AD27">
        <v>0.69799999999999995</v>
      </c>
      <c r="AE27">
        <v>0.84899999999999998</v>
      </c>
    </row>
    <row r="28" spans="1:32" x14ac:dyDescent="0.25">
      <c r="A28" t="s">
        <v>31</v>
      </c>
      <c r="B28">
        <v>2042.4</v>
      </c>
      <c r="C28">
        <v>53.4</v>
      </c>
      <c r="D28">
        <v>1023.5</v>
      </c>
      <c r="E28">
        <v>965.6</v>
      </c>
      <c r="AB28">
        <v>0.82299999999999995</v>
      </c>
      <c r="AC28">
        <v>0.94199999999999995</v>
      </c>
      <c r="AD28">
        <v>0.69599999999999995</v>
      </c>
      <c r="AE28">
        <v>0.85099999999999998</v>
      </c>
    </row>
    <row r="29" spans="1:32" x14ac:dyDescent="0.25">
      <c r="A29" t="s">
        <v>53</v>
      </c>
      <c r="B29">
        <v>1946.79</v>
      </c>
      <c r="C29">
        <v>34.85</v>
      </c>
      <c r="D29">
        <v>1054.97</v>
      </c>
      <c r="E29">
        <v>856.97</v>
      </c>
      <c r="F29">
        <v>2.99</v>
      </c>
      <c r="J29">
        <v>776.81</v>
      </c>
      <c r="L29">
        <v>65.14</v>
      </c>
      <c r="N29">
        <v>307.38</v>
      </c>
      <c r="AA29">
        <v>102.1</v>
      </c>
    </row>
    <row r="30" spans="1:32" x14ac:dyDescent="0.25">
      <c r="A30" t="s">
        <v>41</v>
      </c>
      <c r="B30">
        <v>1909.97</v>
      </c>
      <c r="C30">
        <v>85.57</v>
      </c>
      <c r="D30">
        <v>1071.3</v>
      </c>
      <c r="E30">
        <v>753.1</v>
      </c>
      <c r="F30">
        <v>2.57</v>
      </c>
      <c r="G30">
        <v>117.4</v>
      </c>
      <c r="H30">
        <v>706.78</v>
      </c>
      <c r="J30">
        <v>107.49</v>
      </c>
      <c r="L30">
        <v>32.799999999999997</v>
      </c>
      <c r="O30">
        <v>245.56</v>
      </c>
      <c r="AA30">
        <v>101</v>
      </c>
      <c r="AB30">
        <v>0.81699999999999995</v>
      </c>
      <c r="AC30">
        <v>0.86499999999999999</v>
      </c>
      <c r="AD30">
        <v>0.72899999999999998</v>
      </c>
      <c r="AE30">
        <v>0.86499999999999999</v>
      </c>
    </row>
    <row r="31" spans="1:32" x14ac:dyDescent="0.25">
      <c r="A31" t="s">
        <v>65</v>
      </c>
      <c r="B31">
        <v>908.47</v>
      </c>
      <c r="C31">
        <v>4.58</v>
      </c>
      <c r="D31">
        <v>390.96</v>
      </c>
      <c r="E31">
        <v>512.92999999999995</v>
      </c>
      <c r="H31">
        <v>346.37</v>
      </c>
      <c r="J31">
        <v>116.91</v>
      </c>
      <c r="K31">
        <v>77.650000000000006</v>
      </c>
      <c r="L31">
        <v>19.670000000000002</v>
      </c>
      <c r="N31">
        <v>114.13</v>
      </c>
      <c r="O31">
        <v>34.840000000000003</v>
      </c>
      <c r="S31">
        <v>158.01</v>
      </c>
      <c r="Y31">
        <v>358.92</v>
      </c>
      <c r="AB31">
        <v>0.84099999999999997</v>
      </c>
      <c r="AC31">
        <v>0.92400000000000004</v>
      </c>
      <c r="AD31">
        <v>0.77400000000000002</v>
      </c>
      <c r="AE31">
        <v>0.83299999999999996</v>
      </c>
    </row>
    <row r="32" spans="1:32" x14ac:dyDescent="0.25">
      <c r="A32" t="s">
        <v>32</v>
      </c>
      <c r="B32">
        <v>698.5942</v>
      </c>
      <c r="C32">
        <v>10.987399999999999</v>
      </c>
      <c r="D32">
        <v>368.73700000000002</v>
      </c>
      <c r="E32">
        <v>318.8698</v>
      </c>
      <c r="G32">
        <v>11.083500000000001</v>
      </c>
      <c r="H32">
        <v>351.3929</v>
      </c>
      <c r="I32">
        <v>17.406300000000002</v>
      </c>
      <c r="J32">
        <v>57.241199999999999</v>
      </c>
      <c r="K32">
        <v>21.028600000000001</v>
      </c>
      <c r="L32">
        <v>11.129</v>
      </c>
      <c r="N32">
        <v>41.493299999999998</v>
      </c>
      <c r="O32">
        <v>44.855200000000004</v>
      </c>
      <c r="S32">
        <v>142.96420000000001</v>
      </c>
      <c r="Y32">
        <v>294.52</v>
      </c>
    </row>
    <row r="33" spans="1:32" x14ac:dyDescent="0.25">
      <c r="A33" t="s">
        <v>55</v>
      </c>
      <c r="B33">
        <v>267.45</v>
      </c>
      <c r="C33">
        <v>5.57</v>
      </c>
      <c r="D33">
        <v>137.82</v>
      </c>
      <c r="E33">
        <v>124.06</v>
      </c>
      <c r="Y33">
        <v>121.14</v>
      </c>
      <c r="AA33">
        <v>101.3</v>
      </c>
      <c r="AB33">
        <v>0.74299999999999999</v>
      </c>
      <c r="AC33">
        <v>0.83799999999999997</v>
      </c>
      <c r="AD33">
        <v>0.66100000000000003</v>
      </c>
      <c r="AE33">
        <v>0.73899999999999999</v>
      </c>
      <c r="AF33">
        <v>7874</v>
      </c>
    </row>
  </sheetData>
  <sortState ref="A2:AF33">
    <sortCondition descending="1" ref="Z4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6" workbookViewId="0">
      <selection activeCell="B29" sqref="B29"/>
    </sheetView>
  </sheetViews>
  <sheetFormatPr defaultRowHeight="13.8" x14ac:dyDescent="0.25"/>
  <cols>
    <col min="1" max="1" width="10.44140625" style="1" bestFit="1" customWidth="1"/>
    <col min="2" max="3" width="20.44140625" bestFit="1" customWidth="1"/>
    <col min="4" max="4" width="6" style="1" bestFit="1" customWidth="1"/>
    <col min="5" max="5" width="11.6640625" style="1" bestFit="1" customWidth="1"/>
    <col min="6" max="6" width="22.21875" bestFit="1" customWidth="1"/>
    <col min="7" max="7" width="15.33203125" bestFit="1" customWidth="1"/>
  </cols>
  <sheetData>
    <row r="1" spans="1:7" x14ac:dyDescent="0.25">
      <c r="A1" s="5" t="s">
        <v>67</v>
      </c>
      <c r="B1" t="s">
        <v>24</v>
      </c>
      <c r="C1" t="s">
        <v>58</v>
      </c>
      <c r="D1" s="5" t="s">
        <v>124</v>
      </c>
      <c r="E1" s="3" t="s">
        <v>128</v>
      </c>
      <c r="F1" t="s">
        <v>141</v>
      </c>
      <c r="G1" t="s">
        <v>142</v>
      </c>
    </row>
    <row r="2" spans="1:7" x14ac:dyDescent="0.25">
      <c r="A2" s="5" t="s">
        <v>71</v>
      </c>
      <c r="B2">
        <f>IFERROR(VLOOKUP($A2,总表!$A$2:$AF$33,28,FALSE),0)</f>
        <v>0.86899999999999999</v>
      </c>
      <c r="C2">
        <f>IFERROR(VLOOKUP($A2,总表!$A$2:$AF$33,30,FALSE),0)</f>
        <v>0.77900000000000003</v>
      </c>
      <c r="D2" s="8">
        <f>IFERROR(VLOOKUP($A2,大麦与经济数据汇总!$A$2:$AI$33,12,FALSE),0)</f>
        <v>15083</v>
      </c>
      <c r="E2" s="4">
        <v>46090</v>
      </c>
      <c r="F2">
        <f t="shared" ref="F2:F23" si="0">100*B2</f>
        <v>86.9</v>
      </c>
      <c r="G2">
        <f t="shared" ref="G2:G23" si="1">100*C2</f>
        <v>77.900000000000006</v>
      </c>
    </row>
    <row r="3" spans="1:7" x14ac:dyDescent="0.25">
      <c r="A3" s="5" t="s">
        <v>68</v>
      </c>
      <c r="B3">
        <f>IFERROR(VLOOKUP($A3,总表!$A$2:$AF$33,28,FALSE),0)</f>
        <v>0.86899999999999999</v>
      </c>
      <c r="C3">
        <f>IFERROR(VLOOKUP($A3,总表!$A$2:$AF$33,30,FALSE),0)</f>
        <v>0.78300000000000003</v>
      </c>
      <c r="D3" s="8">
        <f>IFERROR(VLOOKUP($A3,大麦与经济数据汇总!$A$2:$AI$33,12,FALSE),0)</f>
        <v>15739</v>
      </c>
      <c r="E3" s="4">
        <v>104058</v>
      </c>
      <c r="F3">
        <f t="shared" si="0"/>
        <v>86.9</v>
      </c>
      <c r="G3">
        <f t="shared" si="1"/>
        <v>78.3</v>
      </c>
    </row>
    <row r="4" spans="1:7" x14ac:dyDescent="0.25">
      <c r="A4" s="5" t="s">
        <v>78</v>
      </c>
      <c r="B4">
        <f>IFERROR(VLOOKUP($A4,总表!$A$2:$AF$33,28,FALSE),0)</f>
        <v>0.85899999999999999</v>
      </c>
      <c r="C4">
        <f>IFERROR(VLOOKUP($A4,总表!$A$2:$AF$33,30,FALSE),0)</f>
        <v>0.76500000000000001</v>
      </c>
      <c r="D4" s="8">
        <f>IFERROR(VLOOKUP($A4,大麦与经济数据汇总!$A$2:$AI$33,12,FALSE),0)</f>
        <v>0</v>
      </c>
      <c r="E4" s="4">
        <v>7032</v>
      </c>
      <c r="F4">
        <f t="shared" si="0"/>
        <v>85.9</v>
      </c>
      <c r="G4">
        <f t="shared" si="1"/>
        <v>76.5</v>
      </c>
    </row>
    <row r="5" spans="1:7" x14ac:dyDescent="0.25">
      <c r="A5" s="5" t="s">
        <v>70</v>
      </c>
      <c r="B5">
        <f>IFERROR(VLOOKUP($A5,总表!$A$2:$AF$33,28,FALSE),0)</f>
        <v>0.85099999999999998</v>
      </c>
      <c r="C5">
        <f>IFERROR(VLOOKUP($A5,总表!$A$2:$AF$33,30,FALSE),0)</f>
        <v>0.73399999999999999</v>
      </c>
      <c r="D5" s="8">
        <f>IFERROR(VLOOKUP($A5,大麦与经济数据汇总!$A$2:$AI$33,12,FALSE),0)</f>
        <v>0</v>
      </c>
      <c r="E5" s="4">
        <v>39489</v>
      </c>
      <c r="F5">
        <f t="shared" si="0"/>
        <v>85.1</v>
      </c>
      <c r="G5">
        <f t="shared" si="1"/>
        <v>73.400000000000006</v>
      </c>
    </row>
    <row r="6" spans="1:7" x14ac:dyDescent="0.25">
      <c r="A6" s="5" t="s">
        <v>69</v>
      </c>
      <c r="B6">
        <f>IFERROR(VLOOKUP($A6,总表!$A$2:$AF$33,28,FALSE),0)</f>
        <v>0.84799999999999998</v>
      </c>
      <c r="C6">
        <f>IFERROR(VLOOKUP($A6,总表!$A$2:$AF$33,30,FALSE),0)</f>
        <v>0.749</v>
      </c>
      <c r="D6" s="8">
        <f>IFERROR(VLOOKUP($A6,大麦与经济数据汇总!$A$2:$AI$33,12,FALSE),0)</f>
        <v>0</v>
      </c>
      <c r="E6" s="4">
        <v>30290</v>
      </c>
      <c r="F6">
        <f t="shared" si="0"/>
        <v>84.8</v>
      </c>
      <c r="G6">
        <f t="shared" si="1"/>
        <v>74.900000000000006</v>
      </c>
    </row>
    <row r="7" spans="1:7" x14ac:dyDescent="0.25">
      <c r="A7" s="5" t="s">
        <v>77</v>
      </c>
      <c r="B7">
        <f>IFERROR(VLOOKUP($A7,总表!$A$2:$AF$33,28,FALSE),0)</f>
        <v>0.84099999999999997</v>
      </c>
      <c r="C7">
        <f>IFERROR(VLOOKUP($A7,总表!$A$2:$AF$33,30,FALSE),0)</f>
        <v>0.73599999999999999</v>
      </c>
      <c r="D7" s="8">
        <f>IFERROR(VLOOKUP($A7,大麦与经济数据汇总!$A$2:$AI$33,12,FALSE),0)</f>
        <v>0</v>
      </c>
      <c r="E7" s="4">
        <v>9880</v>
      </c>
      <c r="F7">
        <f t="shared" si="0"/>
        <v>84.1</v>
      </c>
      <c r="G7">
        <f t="shared" si="1"/>
        <v>73.599999999999994</v>
      </c>
    </row>
    <row r="8" spans="1:7" x14ac:dyDescent="0.25">
      <c r="A8" s="5" t="s">
        <v>100</v>
      </c>
      <c r="B8">
        <f>IFERROR(VLOOKUP($A8,总表!$A$2:$AF$33,28,FALSE),0)</f>
        <v>0.84099999999999997</v>
      </c>
      <c r="C8">
        <f>IFERROR(VLOOKUP($A8,总表!$A$2:$AF$33,30,FALSE),0)</f>
        <v>0.77400000000000002</v>
      </c>
      <c r="D8" s="8">
        <f>IFERROR(VLOOKUP($A8,大麦与经济数据汇总!$A$2:$AI$33,12,FALSE),0)</f>
        <v>0</v>
      </c>
      <c r="E8" s="4">
        <v>1980</v>
      </c>
      <c r="F8">
        <f t="shared" si="0"/>
        <v>84.1</v>
      </c>
      <c r="G8">
        <f t="shared" si="1"/>
        <v>77.400000000000006</v>
      </c>
    </row>
    <row r="9" spans="1:7" x14ac:dyDescent="0.25">
      <c r="A9" s="5" t="s">
        <v>74</v>
      </c>
      <c r="B9">
        <f>IFERROR(VLOOKUP($A9,总表!$A$2:$AF$33,28,FALSE),0)</f>
        <v>0.83899999999999997</v>
      </c>
      <c r="C9">
        <f>IFERROR(VLOOKUP($A9,总表!$A$2:$AF$33,30,FALSE),0)</f>
        <v>0.749</v>
      </c>
      <c r="D9" s="8">
        <f>IFERROR(VLOOKUP($A9,大麦与经济数据汇总!$A$2:$AI$33,12,FALSE),0)</f>
        <v>0</v>
      </c>
      <c r="E9" s="4">
        <v>10160</v>
      </c>
      <c r="F9">
        <f t="shared" si="0"/>
        <v>83.899999999999991</v>
      </c>
      <c r="G9">
        <f t="shared" si="1"/>
        <v>74.900000000000006</v>
      </c>
    </row>
    <row r="10" spans="1:7" x14ac:dyDescent="0.25">
      <c r="A10" s="5" t="s">
        <v>72</v>
      </c>
      <c r="B10">
        <f>IFERROR(VLOOKUP($A10,总表!$A$2:$AF$33,28,FALSE),0)</f>
        <v>0.83899999999999997</v>
      </c>
      <c r="C10">
        <f>IFERROR(VLOOKUP($A10,总表!$A$2:$AF$33,30,FALSE),0)</f>
        <v>0.72399999999999998</v>
      </c>
      <c r="D10" s="8">
        <f>IFERROR(VLOOKUP($A10,大麦与经济数据汇总!$A$2:$AI$33,12,FALSE),0)</f>
        <v>0</v>
      </c>
      <c r="E10" s="4">
        <v>20120</v>
      </c>
      <c r="F10">
        <f t="shared" si="0"/>
        <v>83.899999999999991</v>
      </c>
      <c r="G10">
        <f t="shared" si="1"/>
        <v>72.399999999999991</v>
      </c>
    </row>
    <row r="11" spans="1:7" x14ac:dyDescent="0.25">
      <c r="A11" s="5" t="s">
        <v>90</v>
      </c>
      <c r="B11">
        <f>IFERROR(VLOOKUP($A11,总表!$A$2:$AF$33,28,FALSE),0)</f>
        <v>0.83899999999999997</v>
      </c>
      <c r="C11">
        <f>IFERROR(VLOOKUP($A11,总表!$A$2:$AF$33,30,FALSE),0)</f>
        <v>0.72</v>
      </c>
      <c r="D11" s="8">
        <f>IFERROR(VLOOKUP($A11,大麦与经济数据汇总!$A$2:$AI$33,12,FALSE),0)</f>
        <v>0</v>
      </c>
      <c r="E11" s="4">
        <v>2310</v>
      </c>
      <c r="F11">
        <f t="shared" si="0"/>
        <v>83.899999999999991</v>
      </c>
      <c r="G11">
        <f t="shared" si="1"/>
        <v>72</v>
      </c>
    </row>
    <row r="12" spans="1:7" x14ac:dyDescent="0.25">
      <c r="A12" s="5" t="s">
        <v>81</v>
      </c>
      <c r="B12">
        <f>IFERROR(VLOOKUP($A12,总表!$A$2:$AF$33,28,FALSE),0)</f>
        <v>0.82299999999999995</v>
      </c>
      <c r="C12">
        <f>IFERROR(VLOOKUP($A12,总表!$A$2:$AF$33,30,FALSE),0)</f>
        <v>0.69599999999999995</v>
      </c>
      <c r="D12" s="8">
        <f>IFERROR(VLOOKUP($A12,大麦与经济数据汇总!$A$2:$AI$33,12,FALSE),0)</f>
        <v>0</v>
      </c>
      <c r="E12" s="4">
        <v>5360</v>
      </c>
      <c r="F12">
        <f t="shared" si="0"/>
        <v>82.3</v>
      </c>
      <c r="G12">
        <f t="shared" si="1"/>
        <v>69.599999999999994</v>
      </c>
    </row>
    <row r="13" spans="1:7" x14ac:dyDescent="0.25">
      <c r="A13" s="5" t="s">
        <v>98</v>
      </c>
      <c r="B13">
        <f>IFERROR(VLOOKUP($A13,总表!$A$2:$AF$33,28,FALSE),0)</f>
        <v>0.82199999999999995</v>
      </c>
      <c r="C13">
        <f>IFERROR(VLOOKUP($A13,总表!$A$2:$AF$33,30,FALSE),0)</f>
        <v>0.69799999999999995</v>
      </c>
      <c r="D13" s="8">
        <f>IFERROR(VLOOKUP($A13,大麦与经济数据汇总!$A$2:$AI$33,12,FALSE),0)</f>
        <v>0</v>
      </c>
      <c r="E13" s="4">
        <v>630</v>
      </c>
      <c r="F13">
        <f t="shared" si="0"/>
        <v>82.199999999999989</v>
      </c>
      <c r="G13">
        <f t="shared" si="1"/>
        <v>69.8</v>
      </c>
    </row>
    <row r="14" spans="1:7" x14ac:dyDescent="0.25">
      <c r="A14" s="5" t="s">
        <v>76</v>
      </c>
      <c r="B14">
        <f>IFERROR(VLOOKUP($A14,总表!$A$2:$AF$33,28,FALSE),0)</f>
        <v>0.81699999999999995</v>
      </c>
      <c r="C14">
        <f>IFERROR(VLOOKUP($A14,总表!$A$2:$AF$33,30,FALSE),0)</f>
        <v>0.72899999999999998</v>
      </c>
      <c r="D14" s="8">
        <f>IFERROR(VLOOKUP($A14,大麦与经济数据汇总!$A$2:$AI$33,12,FALSE),0)</f>
        <v>0</v>
      </c>
      <c r="E14" s="4">
        <v>13020</v>
      </c>
      <c r="F14">
        <f t="shared" si="0"/>
        <v>81.699999999999989</v>
      </c>
      <c r="G14">
        <f t="shared" si="1"/>
        <v>72.899999999999991</v>
      </c>
    </row>
    <row r="15" spans="1:7" x14ac:dyDescent="0.25">
      <c r="A15" s="5" t="s">
        <v>95</v>
      </c>
      <c r="B15">
        <f>IFERROR(VLOOKUP($A15,总表!$A$2:$AF$33,28,FALSE),0)</f>
        <v>0.81100000000000005</v>
      </c>
      <c r="C15">
        <f>IFERROR(VLOOKUP($A15,总表!$A$2:$AF$33,30,FALSE),0)</f>
        <v>0.71899999999999997</v>
      </c>
      <c r="D15" s="8">
        <f>IFERROR(VLOOKUP($A15,大麦与经济数据汇总!$A$2:$AI$33,12,FALSE),0)</f>
        <v>12073</v>
      </c>
      <c r="E15" s="4">
        <v>1779</v>
      </c>
      <c r="F15">
        <f t="shared" si="0"/>
        <v>81.100000000000009</v>
      </c>
      <c r="G15">
        <f t="shared" si="1"/>
        <v>71.899999999999991</v>
      </c>
    </row>
    <row r="16" spans="1:7" x14ac:dyDescent="0.25">
      <c r="A16" s="5" t="s">
        <v>84</v>
      </c>
      <c r="B16">
        <f>IFERROR(VLOOKUP($A16,总表!$A$2:$AF$33,28,FALSE),0)</f>
        <v>0.79200000000000004</v>
      </c>
      <c r="C16">
        <f>IFERROR(VLOOKUP($A16,总表!$A$2:$AF$33,30,FALSE),0)</f>
        <v>0.69899999999999995</v>
      </c>
      <c r="D16" s="8">
        <f>IFERROR(VLOOKUP($A16,大麦与经济数据汇总!$A$2:$AI$33,12,FALSE),0)</f>
        <v>0</v>
      </c>
      <c r="E16" s="4">
        <v>2400</v>
      </c>
      <c r="F16">
        <f t="shared" si="0"/>
        <v>79.2</v>
      </c>
      <c r="G16">
        <f t="shared" si="1"/>
        <v>69.899999999999991</v>
      </c>
    </row>
    <row r="17" spans="1:7" x14ac:dyDescent="0.25">
      <c r="A17" s="5" t="s">
        <v>110</v>
      </c>
      <c r="B17">
        <f>IFERROR(VLOOKUP($A17,总表!$A$2:$AF$33,28,FALSE),0)</f>
        <v>0.79100000000000004</v>
      </c>
      <c r="C17">
        <f>IFERROR(VLOOKUP($A17,总表!$A$2:$AF$33,30,FALSE),0)</f>
        <v>0.69899999999999995</v>
      </c>
      <c r="D17" s="8">
        <f>IFERROR(VLOOKUP($A17,大麦与经济数据汇总!$A$2:$AI$33,12,FALSE),0)</f>
        <v>11291</v>
      </c>
      <c r="E17" s="4">
        <v>0</v>
      </c>
      <c r="F17">
        <f t="shared" si="0"/>
        <v>79.100000000000009</v>
      </c>
      <c r="G17">
        <f t="shared" si="1"/>
        <v>69.899999999999991</v>
      </c>
    </row>
    <row r="18" spans="1:7" x14ac:dyDescent="0.25">
      <c r="A18" s="5" t="s">
        <v>92</v>
      </c>
      <c r="B18">
        <f>IFERROR(VLOOKUP($A18,总表!$A$2:$AF$33,28,FALSE),0)</f>
        <v>0.78200000000000003</v>
      </c>
      <c r="C18">
        <f>IFERROR(VLOOKUP($A18,总表!$A$2:$AF$33,30,FALSE),0)</f>
        <v>0.70499999999999996</v>
      </c>
      <c r="D18" s="8">
        <f>IFERROR(VLOOKUP($A18,大麦与经济数据汇总!$A$2:$AI$33,12,FALSE),0)</f>
        <v>10670</v>
      </c>
      <c r="E18" s="4">
        <v>6060</v>
      </c>
      <c r="F18">
        <f t="shared" si="0"/>
        <v>78.2</v>
      </c>
      <c r="G18">
        <f t="shared" si="1"/>
        <v>70.5</v>
      </c>
    </row>
    <row r="19" spans="1:7" x14ac:dyDescent="0.25">
      <c r="A19" s="5" t="s">
        <v>73</v>
      </c>
      <c r="B19">
        <f>IFERROR(VLOOKUP($A19,总表!$A$2:$AF$33,28,FALSE),0)</f>
        <v>0.78200000000000003</v>
      </c>
      <c r="C19">
        <f>IFERROR(VLOOKUP($A19,总表!$A$2:$AF$33,30,FALSE),0)</f>
        <v>0.69</v>
      </c>
      <c r="D19" s="8">
        <f>IFERROR(VLOOKUP($A19,大麦与经济数据汇总!$A$2:$AI$33,12,FALSE),0)</f>
        <v>10496</v>
      </c>
      <c r="E19" s="4">
        <v>14733</v>
      </c>
      <c r="F19">
        <f t="shared" si="0"/>
        <v>78.2</v>
      </c>
      <c r="G19">
        <f t="shared" si="1"/>
        <v>69</v>
      </c>
    </row>
    <row r="20" spans="1:7" x14ac:dyDescent="0.25">
      <c r="A20" s="5" t="s">
        <v>83</v>
      </c>
      <c r="B20">
        <f>IFERROR(VLOOKUP($A20,总表!$A$2:$AF$33,28,FALSE),0)</f>
        <v>0.77</v>
      </c>
      <c r="C20">
        <f>IFERROR(VLOOKUP($A20,总表!$A$2:$AF$33,30,FALSE),0)</f>
        <v>0.67800000000000005</v>
      </c>
      <c r="D20" s="8">
        <f>IFERROR(VLOOKUP($A20,大麦与经济数据汇总!$A$2:$AI$33,12,FALSE),0)</f>
        <v>10096</v>
      </c>
      <c r="E20" s="4">
        <v>5640</v>
      </c>
      <c r="F20">
        <f t="shared" si="0"/>
        <v>77</v>
      </c>
      <c r="G20">
        <f t="shared" si="1"/>
        <v>67.800000000000011</v>
      </c>
    </row>
    <row r="21" spans="1:7" x14ac:dyDescent="0.25">
      <c r="A21" s="5" t="s">
        <v>106</v>
      </c>
      <c r="B21">
        <f>IFERROR(VLOOKUP($A21,总表!$A$2:$AF$33,28,FALSE),0)</f>
        <v>0.75700000000000001</v>
      </c>
      <c r="C21">
        <f>IFERROR(VLOOKUP($A21,总表!$A$2:$AF$33,30,FALSE),0)</f>
        <v>0.68899999999999995</v>
      </c>
      <c r="D21" s="8">
        <f>IFERROR(VLOOKUP($A21,大麦与经济数据汇总!$A$2:$AI$33,12,FALSE),0)</f>
        <v>9319</v>
      </c>
      <c r="E21" s="4">
        <v>1060</v>
      </c>
      <c r="F21">
        <f t="shared" si="0"/>
        <v>75.7</v>
      </c>
      <c r="G21">
        <f t="shared" si="1"/>
        <v>68.899999999999991</v>
      </c>
    </row>
    <row r="22" spans="1:7" x14ac:dyDescent="0.25">
      <c r="A22" s="5" t="s">
        <v>75</v>
      </c>
      <c r="B22">
        <f>IFERROR(VLOOKUP($A22,总表!$A$2:$AF$33,28,FALSE),0)</f>
        <v>0.747</v>
      </c>
      <c r="C22">
        <f>IFERROR(VLOOKUP($A22,总表!$A$2:$AF$33,30,FALSE),0)</f>
        <v>0.63100000000000001</v>
      </c>
      <c r="D22" s="8">
        <f>IFERROR(VLOOKUP($A22,大麦与经济数据汇总!$A$2:$AI$33,12,FALSE),0)</f>
        <v>9386</v>
      </c>
      <c r="E22" s="4">
        <v>9950</v>
      </c>
      <c r="F22">
        <f t="shared" si="0"/>
        <v>74.7</v>
      </c>
      <c r="G22">
        <f t="shared" si="1"/>
        <v>63.1</v>
      </c>
    </row>
    <row r="23" spans="1:7" x14ac:dyDescent="0.25">
      <c r="A23" s="5" t="s">
        <v>115</v>
      </c>
      <c r="B23">
        <f>IFERROR(VLOOKUP($A23,总表!$A$2:$AF$33,28,FALSE),0)</f>
        <v>0.74299999999999999</v>
      </c>
      <c r="C23">
        <f>IFERROR(VLOOKUP($A23,总表!$A$2:$AF$33,30,FALSE),0)</f>
        <v>0.66100000000000003</v>
      </c>
      <c r="D23" s="8">
        <f>IFERROR(VLOOKUP($A23,大麦与经济数据汇总!$A$2:$AI$33,12,FALSE),0)</f>
        <v>7874</v>
      </c>
      <c r="E23" s="4">
        <v>0</v>
      </c>
      <c r="F23">
        <f t="shared" si="0"/>
        <v>74.3</v>
      </c>
      <c r="G23">
        <f t="shared" si="1"/>
        <v>66.100000000000009</v>
      </c>
    </row>
  </sheetData>
  <sortState ref="A2:G23">
    <sortCondition descending="1" ref="F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Normal="100" workbookViewId="0">
      <selection activeCell="E2" sqref="E2"/>
    </sheetView>
  </sheetViews>
  <sheetFormatPr defaultRowHeight="13.8" x14ac:dyDescent="0.25"/>
  <cols>
    <col min="1" max="1" width="10.44140625" style="1" bestFit="1" customWidth="1"/>
    <col min="2" max="2" width="13.88671875" bestFit="1" customWidth="1"/>
    <col min="4" max="4" width="6" style="1" bestFit="1" customWidth="1"/>
    <col min="5" max="5" width="8.21875" style="1" bestFit="1" customWidth="1"/>
  </cols>
  <sheetData>
    <row r="1" spans="1:5" x14ac:dyDescent="0.25">
      <c r="A1" s="5" t="s">
        <v>67</v>
      </c>
      <c r="B1" t="s">
        <v>122</v>
      </c>
      <c r="C1" t="s">
        <v>123</v>
      </c>
      <c r="D1" s="5" t="s">
        <v>124</v>
      </c>
      <c r="E1" s="5" t="s">
        <v>125</v>
      </c>
    </row>
    <row r="2" spans="1:5" x14ac:dyDescent="0.25">
      <c r="A2" s="5" t="s">
        <v>68</v>
      </c>
      <c r="B2">
        <v>6040</v>
      </c>
      <c r="C2">
        <v>4932.2</v>
      </c>
      <c r="D2" s="8">
        <v>688</v>
      </c>
      <c r="E2" s="8">
        <v>107</v>
      </c>
    </row>
    <row r="3" spans="1:5" x14ac:dyDescent="0.25">
      <c r="A3" s="5" t="s">
        <v>69</v>
      </c>
      <c r="B3">
        <v>6922.84</v>
      </c>
      <c r="C3">
        <v>4896.3999999999996</v>
      </c>
      <c r="D3" s="8">
        <v>570</v>
      </c>
      <c r="E3" s="8">
        <v>94</v>
      </c>
    </row>
    <row r="4" spans="1:5" x14ac:dyDescent="0.25">
      <c r="A4" s="5" t="s">
        <v>70</v>
      </c>
      <c r="B4">
        <v>4584.2700000000004</v>
      </c>
      <c r="C4">
        <v>2801.89</v>
      </c>
      <c r="D4" s="8">
        <v>256</v>
      </c>
      <c r="E4" s="8">
        <v>53</v>
      </c>
    </row>
    <row r="5" spans="1:5" x14ac:dyDescent="0.25">
      <c r="A5" s="5" t="s">
        <v>73</v>
      </c>
      <c r="B5">
        <v>2968.5</v>
      </c>
      <c r="C5">
        <v>1584.6</v>
      </c>
      <c r="D5" s="8">
        <v>156</v>
      </c>
      <c r="E5" s="8">
        <v>43</v>
      </c>
    </row>
    <row r="6" spans="1:5" x14ac:dyDescent="0.25">
      <c r="A6" s="5" t="s">
        <v>71</v>
      </c>
      <c r="B6">
        <v>4692.3599999999997</v>
      </c>
      <c r="C6">
        <v>3285.11</v>
      </c>
      <c r="D6" s="8">
        <v>204</v>
      </c>
      <c r="E6" s="8">
        <v>37</v>
      </c>
    </row>
    <row r="7" spans="1:5" x14ac:dyDescent="0.25">
      <c r="A7" s="5" t="s">
        <v>72</v>
      </c>
      <c r="B7">
        <v>2508</v>
      </c>
      <c r="C7">
        <v>1515</v>
      </c>
      <c r="D7" s="8">
        <v>173</v>
      </c>
      <c r="E7" s="8">
        <v>29</v>
      </c>
    </row>
    <row r="8" spans="1:5" x14ac:dyDescent="0.25">
      <c r="A8" s="5" t="s">
        <v>75</v>
      </c>
      <c r="B8">
        <v>4306.74</v>
      </c>
      <c r="C8">
        <v>2265.69</v>
      </c>
      <c r="D8" s="8">
        <v>122</v>
      </c>
      <c r="E8" s="8">
        <v>28</v>
      </c>
    </row>
    <row r="9" spans="1:5" x14ac:dyDescent="0.25">
      <c r="A9" s="5" t="s">
        <v>74</v>
      </c>
      <c r="B9">
        <v>2659.41</v>
      </c>
      <c r="C9">
        <v>1384.41</v>
      </c>
      <c r="D9" s="8">
        <v>159</v>
      </c>
      <c r="E9" s="8">
        <v>23</v>
      </c>
    </row>
    <row r="10" spans="1:5" x14ac:dyDescent="0.25">
      <c r="A10" s="5" t="s">
        <v>76</v>
      </c>
      <c r="B10">
        <v>1909.97</v>
      </c>
      <c r="C10">
        <v>753.1</v>
      </c>
      <c r="D10" s="8">
        <v>88</v>
      </c>
      <c r="E10" s="8">
        <v>23</v>
      </c>
    </row>
    <row r="11" spans="1:5" x14ac:dyDescent="0.25">
      <c r="A11" s="5" t="s">
        <v>77</v>
      </c>
      <c r="B11">
        <v>4667.18</v>
      </c>
      <c r="C11">
        <v>2551.19</v>
      </c>
      <c r="D11" s="8">
        <v>96</v>
      </c>
      <c r="E11" s="8">
        <v>17</v>
      </c>
    </row>
    <row r="12" spans="1:5" x14ac:dyDescent="0.25">
      <c r="A12" s="5" t="s">
        <v>83</v>
      </c>
      <c r="B12">
        <v>1303.18</v>
      </c>
      <c r="C12">
        <v>838.36</v>
      </c>
      <c r="D12" s="8">
        <v>48</v>
      </c>
      <c r="E12" s="8">
        <v>17</v>
      </c>
    </row>
    <row r="13" spans="1:5" x14ac:dyDescent="0.25">
      <c r="A13" s="5" t="s">
        <v>78</v>
      </c>
      <c r="B13">
        <v>2312.5300000000002</v>
      </c>
      <c r="C13">
        <v>1357.99</v>
      </c>
      <c r="D13" s="8">
        <v>90</v>
      </c>
      <c r="E13" s="8">
        <v>15</v>
      </c>
    </row>
    <row r="14" spans="1:5" x14ac:dyDescent="0.25">
      <c r="A14" s="5" t="s">
        <v>81</v>
      </c>
      <c r="B14">
        <v>2042.4</v>
      </c>
      <c r="C14">
        <v>965.6</v>
      </c>
      <c r="D14" s="8">
        <v>65</v>
      </c>
      <c r="E14" s="8">
        <v>14</v>
      </c>
    </row>
    <row r="15" spans="1:5" x14ac:dyDescent="0.25">
      <c r="A15" s="5" t="s">
        <v>80</v>
      </c>
      <c r="B15">
        <v>3514.77</v>
      </c>
      <c r="C15">
        <v>0</v>
      </c>
      <c r="D15" s="8">
        <v>77</v>
      </c>
      <c r="E15" s="8">
        <v>13</v>
      </c>
    </row>
    <row r="16" spans="1:5" x14ac:dyDescent="0.25">
      <c r="A16" s="5" t="s">
        <v>84</v>
      </c>
      <c r="B16">
        <v>1866.02</v>
      </c>
      <c r="C16">
        <v>926.67</v>
      </c>
      <c r="D16" s="8">
        <v>48</v>
      </c>
      <c r="E16" s="8">
        <v>11</v>
      </c>
    </row>
    <row r="17" spans="1:5" x14ac:dyDescent="0.25">
      <c r="A17" s="5" t="s">
        <v>92</v>
      </c>
      <c r="B17">
        <v>952.21</v>
      </c>
      <c r="C17">
        <v>564.87</v>
      </c>
      <c r="D17" s="8">
        <v>29</v>
      </c>
      <c r="E17" s="8">
        <v>9</v>
      </c>
    </row>
    <row r="18" spans="1:5" x14ac:dyDescent="0.25">
      <c r="A18" s="5" t="s">
        <v>98</v>
      </c>
      <c r="B18">
        <v>2460.61</v>
      </c>
      <c r="C18">
        <v>1422.32</v>
      </c>
      <c r="D18" s="8">
        <v>19</v>
      </c>
      <c r="E18" s="8">
        <v>9</v>
      </c>
    </row>
    <row r="19" spans="1:5" x14ac:dyDescent="0.25">
      <c r="A19" s="5" t="s">
        <v>95</v>
      </c>
      <c r="B19">
        <v>1636.6</v>
      </c>
      <c r="C19">
        <v>1021</v>
      </c>
      <c r="D19" s="8">
        <v>30</v>
      </c>
      <c r="E19" s="8">
        <v>8</v>
      </c>
    </row>
    <row r="20" spans="1:5" x14ac:dyDescent="0.25">
      <c r="A20" s="5" t="s">
        <v>79</v>
      </c>
      <c r="B20">
        <v>1946.79</v>
      </c>
      <c r="C20">
        <v>856.97</v>
      </c>
      <c r="D20" s="8">
        <v>82</v>
      </c>
      <c r="E20" s="8">
        <v>7</v>
      </c>
    </row>
    <row r="21" spans="1:5" x14ac:dyDescent="0.25">
      <c r="A21" s="5" t="s">
        <v>90</v>
      </c>
      <c r="B21">
        <v>1342.3</v>
      </c>
      <c r="C21">
        <v>0</v>
      </c>
      <c r="D21" s="8">
        <v>32</v>
      </c>
      <c r="E21" s="8">
        <v>7</v>
      </c>
    </row>
    <row r="22" spans="1:5" x14ac:dyDescent="0.25">
      <c r="A22" s="5" t="s">
        <v>99</v>
      </c>
      <c r="B22">
        <v>1974.53</v>
      </c>
      <c r="C22">
        <v>772.32</v>
      </c>
      <c r="D22" s="8">
        <v>20</v>
      </c>
      <c r="E22" s="8">
        <v>6</v>
      </c>
    </row>
    <row r="23" spans="1:5" x14ac:dyDescent="0.25">
      <c r="A23" s="5" t="s">
        <v>100</v>
      </c>
      <c r="B23">
        <v>908.47</v>
      </c>
      <c r="C23">
        <v>512.92999999999995</v>
      </c>
      <c r="D23" s="8">
        <v>17</v>
      </c>
      <c r="E23" s="8">
        <v>6</v>
      </c>
    </row>
    <row r="24" spans="1:5" x14ac:dyDescent="0.25">
      <c r="A24" s="5" t="s">
        <v>106</v>
      </c>
      <c r="B24">
        <v>807.45</v>
      </c>
      <c r="C24">
        <v>446.15</v>
      </c>
      <c r="D24" s="8">
        <v>12</v>
      </c>
      <c r="E24" s="8">
        <v>6</v>
      </c>
    </row>
    <row r="25" spans="1:5" x14ac:dyDescent="0.25">
      <c r="A25" s="5" t="s">
        <v>108</v>
      </c>
      <c r="B25">
        <v>1257.8</v>
      </c>
      <c r="C25">
        <v>639</v>
      </c>
      <c r="D25" s="8">
        <v>9</v>
      </c>
      <c r="E25" s="8">
        <v>6</v>
      </c>
    </row>
    <row r="26" spans="1:5" x14ac:dyDescent="0.25">
      <c r="A26" s="5" t="s">
        <v>91</v>
      </c>
      <c r="B26">
        <v>698.5942</v>
      </c>
      <c r="C26">
        <v>318.8698</v>
      </c>
      <c r="D26" s="8">
        <v>27</v>
      </c>
      <c r="E26" s="8">
        <v>4</v>
      </c>
    </row>
    <row r="27" spans="1:5" x14ac:dyDescent="0.25">
      <c r="A27" s="5" t="s">
        <v>110</v>
      </c>
      <c r="B27">
        <v>584.66999999999996</v>
      </c>
      <c r="C27">
        <v>397.27</v>
      </c>
      <c r="D27" s="8">
        <v>6</v>
      </c>
      <c r="E27" s="8">
        <v>4</v>
      </c>
    </row>
    <row r="28" spans="1:5" x14ac:dyDescent="0.25">
      <c r="A28" s="5" t="s">
        <v>105</v>
      </c>
      <c r="B28">
        <v>1046.46</v>
      </c>
      <c r="C28">
        <v>591.21</v>
      </c>
      <c r="D28" s="8">
        <v>15</v>
      </c>
      <c r="E28" s="8">
        <v>3</v>
      </c>
    </row>
    <row r="29" spans="1:5" x14ac:dyDescent="0.25">
      <c r="A29" s="5" t="s">
        <v>111</v>
      </c>
      <c r="B29">
        <v>817.5</v>
      </c>
      <c r="C29">
        <v>0</v>
      </c>
      <c r="D29" s="8">
        <v>4</v>
      </c>
      <c r="E29" s="8">
        <v>3</v>
      </c>
    </row>
    <row r="30" spans="1:5" x14ac:dyDescent="0.25">
      <c r="A30" s="5" t="s">
        <v>109</v>
      </c>
      <c r="B30">
        <v>510.48</v>
      </c>
      <c r="C30">
        <v>246.79</v>
      </c>
      <c r="D30" s="8">
        <v>7</v>
      </c>
      <c r="E30" s="8">
        <v>2</v>
      </c>
    </row>
    <row r="31" spans="1:5" x14ac:dyDescent="0.25">
      <c r="A31" s="5" t="s">
        <v>115</v>
      </c>
      <c r="B31">
        <v>267.45</v>
      </c>
      <c r="C31">
        <v>124.06</v>
      </c>
      <c r="D31" s="8">
        <v>2</v>
      </c>
      <c r="E31" s="8">
        <v>1</v>
      </c>
    </row>
  </sheetData>
  <sortState ref="A2:E31">
    <sortCondition descending="1" ref="E2"/>
  </sortState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95" zoomScaleNormal="95" workbookViewId="0">
      <selection activeCell="C2" sqref="C2"/>
    </sheetView>
  </sheetViews>
  <sheetFormatPr defaultRowHeight="13.8" x14ac:dyDescent="0.25"/>
  <cols>
    <col min="1" max="1" width="10.44140625" style="1" customWidth="1"/>
    <col min="2" max="2" width="9" customWidth="1"/>
    <col min="3" max="3" width="6" style="1" bestFit="1" customWidth="1"/>
  </cols>
  <sheetData>
    <row r="1" spans="1:3" x14ac:dyDescent="0.25">
      <c r="A1" s="5" t="s">
        <v>67</v>
      </c>
      <c r="B1" t="s">
        <v>123</v>
      </c>
      <c r="C1" s="5" t="s">
        <v>124</v>
      </c>
    </row>
    <row r="2" spans="1:3" x14ac:dyDescent="0.25">
      <c r="A2" s="5" t="s">
        <v>68</v>
      </c>
      <c r="B2">
        <v>4932.2</v>
      </c>
      <c r="C2" s="8">
        <v>688</v>
      </c>
    </row>
    <row r="3" spans="1:3" x14ac:dyDescent="0.25">
      <c r="A3" s="5" t="s">
        <v>69</v>
      </c>
      <c r="B3">
        <v>4896.3999999999996</v>
      </c>
      <c r="C3" s="8">
        <v>570</v>
      </c>
    </row>
    <row r="4" spans="1:3" x14ac:dyDescent="0.25">
      <c r="A4" s="5" t="s">
        <v>70</v>
      </c>
      <c r="B4">
        <v>2801.89</v>
      </c>
      <c r="C4" s="8">
        <v>256</v>
      </c>
    </row>
    <row r="5" spans="1:3" x14ac:dyDescent="0.25">
      <c r="A5" s="5" t="s">
        <v>71</v>
      </c>
      <c r="B5">
        <v>3285.11</v>
      </c>
      <c r="C5" s="8">
        <v>204</v>
      </c>
    </row>
    <row r="6" spans="1:3" x14ac:dyDescent="0.25">
      <c r="A6" s="5" t="s">
        <v>72</v>
      </c>
      <c r="B6">
        <v>1515</v>
      </c>
      <c r="C6" s="8">
        <v>173</v>
      </c>
    </row>
    <row r="7" spans="1:3" x14ac:dyDescent="0.25">
      <c r="A7" s="5" t="s">
        <v>74</v>
      </c>
      <c r="B7">
        <v>1384.41</v>
      </c>
      <c r="C7" s="8">
        <v>159</v>
      </c>
    </row>
    <row r="8" spans="1:3" x14ac:dyDescent="0.25">
      <c r="A8" s="5" t="s">
        <v>73</v>
      </c>
      <c r="B8">
        <v>1584.6</v>
      </c>
      <c r="C8" s="8">
        <v>156</v>
      </c>
    </row>
    <row r="9" spans="1:3" x14ac:dyDescent="0.25">
      <c r="A9" s="5" t="s">
        <v>75</v>
      </c>
      <c r="B9">
        <v>2265.69</v>
      </c>
      <c r="C9" s="8">
        <v>122</v>
      </c>
    </row>
    <row r="10" spans="1:3" x14ac:dyDescent="0.25">
      <c r="A10" s="5" t="s">
        <v>77</v>
      </c>
      <c r="B10">
        <v>2551.19</v>
      </c>
      <c r="C10" s="8">
        <v>96</v>
      </c>
    </row>
    <row r="11" spans="1:3" x14ac:dyDescent="0.25">
      <c r="A11" s="5" t="s">
        <v>78</v>
      </c>
      <c r="B11">
        <v>1357.99</v>
      </c>
      <c r="C11" s="8">
        <v>90</v>
      </c>
    </row>
    <row r="12" spans="1:3" x14ac:dyDescent="0.25">
      <c r="A12" s="5" t="s">
        <v>76</v>
      </c>
      <c r="B12">
        <v>753.1</v>
      </c>
      <c r="C12" s="8">
        <v>88</v>
      </c>
    </row>
    <row r="13" spans="1:3" x14ac:dyDescent="0.25">
      <c r="A13" s="5" t="s">
        <v>79</v>
      </c>
      <c r="B13">
        <v>856.97</v>
      </c>
      <c r="C13" s="8">
        <v>82</v>
      </c>
    </row>
    <row r="14" spans="1:3" x14ac:dyDescent="0.25">
      <c r="A14" s="5" t="s">
        <v>81</v>
      </c>
      <c r="B14">
        <v>965.6</v>
      </c>
      <c r="C14" s="8">
        <v>65</v>
      </c>
    </row>
    <row r="15" spans="1:3" x14ac:dyDescent="0.25">
      <c r="A15" s="5" t="s">
        <v>84</v>
      </c>
      <c r="B15">
        <v>926.67</v>
      </c>
      <c r="C15" s="8">
        <v>48</v>
      </c>
    </row>
    <row r="16" spans="1:3" x14ac:dyDescent="0.25">
      <c r="A16" s="5" t="s">
        <v>83</v>
      </c>
      <c r="B16">
        <v>838.36</v>
      </c>
      <c r="C16" s="8">
        <v>48</v>
      </c>
    </row>
    <row r="17" spans="1:3" x14ac:dyDescent="0.25">
      <c r="A17" s="5" t="s">
        <v>95</v>
      </c>
      <c r="B17">
        <v>1021</v>
      </c>
      <c r="C17" s="8">
        <v>30</v>
      </c>
    </row>
    <row r="18" spans="1:3" x14ac:dyDescent="0.25">
      <c r="A18" s="5" t="s">
        <v>92</v>
      </c>
      <c r="B18">
        <v>564.87</v>
      </c>
      <c r="C18" s="8">
        <v>29</v>
      </c>
    </row>
    <row r="19" spans="1:3" x14ac:dyDescent="0.25">
      <c r="A19" s="5" t="s">
        <v>91</v>
      </c>
      <c r="B19">
        <v>318.8698</v>
      </c>
      <c r="C19" s="8">
        <v>27</v>
      </c>
    </row>
    <row r="20" spans="1:3" x14ac:dyDescent="0.25">
      <c r="A20" s="5" t="s">
        <v>99</v>
      </c>
      <c r="B20">
        <v>772.32</v>
      </c>
      <c r="C20" s="8">
        <v>20</v>
      </c>
    </row>
    <row r="21" spans="1:3" x14ac:dyDescent="0.25">
      <c r="A21" s="5" t="s">
        <v>98</v>
      </c>
      <c r="B21">
        <v>1422.32</v>
      </c>
      <c r="C21" s="8">
        <v>19</v>
      </c>
    </row>
    <row r="22" spans="1:3" x14ac:dyDescent="0.25">
      <c r="A22" s="5" t="s">
        <v>100</v>
      </c>
      <c r="B22">
        <v>512.92999999999995</v>
      </c>
      <c r="C22" s="8">
        <v>17</v>
      </c>
    </row>
    <row r="23" spans="1:3" x14ac:dyDescent="0.25">
      <c r="A23" s="5" t="s">
        <v>105</v>
      </c>
      <c r="B23">
        <v>591.21</v>
      </c>
      <c r="C23" s="8">
        <v>15</v>
      </c>
    </row>
    <row r="24" spans="1:3" x14ac:dyDescent="0.25">
      <c r="A24" s="5" t="s">
        <v>106</v>
      </c>
      <c r="B24">
        <v>446.15</v>
      </c>
      <c r="C24" s="8">
        <v>12</v>
      </c>
    </row>
    <row r="25" spans="1:3" x14ac:dyDescent="0.25">
      <c r="A25" s="5" t="s">
        <v>108</v>
      </c>
      <c r="B25">
        <v>639</v>
      </c>
      <c r="C25" s="8">
        <v>9</v>
      </c>
    </row>
    <row r="26" spans="1:3" x14ac:dyDescent="0.25">
      <c r="A26" s="5" t="s">
        <v>109</v>
      </c>
      <c r="B26">
        <v>246.79</v>
      </c>
      <c r="C26" s="8">
        <v>7</v>
      </c>
    </row>
    <row r="27" spans="1:3" x14ac:dyDescent="0.25">
      <c r="A27" s="5" t="s">
        <v>110</v>
      </c>
      <c r="B27">
        <v>397.27</v>
      </c>
      <c r="C27" s="8">
        <v>6</v>
      </c>
    </row>
    <row r="28" spans="1:3" x14ac:dyDescent="0.25">
      <c r="A28" s="5" t="s">
        <v>115</v>
      </c>
      <c r="B28">
        <v>124.06</v>
      </c>
      <c r="C28" s="8">
        <v>2</v>
      </c>
    </row>
  </sheetData>
  <sortState ref="A2:C28">
    <sortCondition descending="1" ref="C2"/>
  </sortState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K6" sqref="K6"/>
    </sheetView>
  </sheetViews>
  <sheetFormatPr defaultRowHeight="13.8" x14ac:dyDescent="0.25"/>
  <cols>
    <col min="1" max="1" width="24.88671875" bestFit="1" customWidth="1"/>
    <col min="2" max="2" width="17.88671875" bestFit="1" customWidth="1"/>
    <col min="3" max="5" width="17.88671875" customWidth="1"/>
  </cols>
  <sheetData>
    <row r="1" spans="1:5" x14ac:dyDescent="0.25">
      <c r="B1" t="s">
        <v>24</v>
      </c>
      <c r="C1" t="s">
        <v>57</v>
      </c>
      <c r="D1" t="s">
        <v>58</v>
      </c>
      <c r="E1" t="s">
        <v>59</v>
      </c>
    </row>
    <row r="2" spans="1:5" x14ac:dyDescent="0.25">
      <c r="A2" t="s">
        <v>26</v>
      </c>
      <c r="B2">
        <v>0.86899999999999999</v>
      </c>
      <c r="C2">
        <v>0.94399999999999995</v>
      </c>
      <c r="D2">
        <v>0.78300000000000003</v>
      </c>
      <c r="E2">
        <v>0.85399999999999998</v>
      </c>
    </row>
    <row r="3" spans="1:5" x14ac:dyDescent="0.25">
      <c r="A3" t="s">
        <v>64</v>
      </c>
      <c r="B3" s="1">
        <v>0.86899999999999999</v>
      </c>
      <c r="C3" s="1">
        <v>0.94399999999999995</v>
      </c>
      <c r="D3" s="1">
        <v>0.77900000000000003</v>
      </c>
      <c r="E3" s="1">
        <v>0.89200000000000002</v>
      </c>
    </row>
    <row r="4" spans="1:5" x14ac:dyDescent="0.25">
      <c r="A4" t="s">
        <v>42</v>
      </c>
      <c r="B4">
        <v>0.85899999999999999</v>
      </c>
      <c r="C4">
        <v>0.95599999999999996</v>
      </c>
      <c r="D4">
        <v>0.76500000000000001</v>
      </c>
      <c r="E4">
        <v>0.86499999999999999</v>
      </c>
    </row>
    <row r="5" spans="1:5" x14ac:dyDescent="0.25">
      <c r="A5" t="s">
        <v>46</v>
      </c>
      <c r="B5">
        <v>0.85099999999999998</v>
      </c>
      <c r="C5">
        <v>0.91800000000000004</v>
      </c>
      <c r="D5">
        <v>0.73399999999999999</v>
      </c>
      <c r="E5">
        <v>0.91500000000000004</v>
      </c>
    </row>
    <row r="6" spans="1:5" x14ac:dyDescent="0.25">
      <c r="A6" t="s">
        <v>27</v>
      </c>
      <c r="B6">
        <v>0.84799999999999998</v>
      </c>
      <c r="C6">
        <v>0.95799999999999996</v>
      </c>
      <c r="D6">
        <v>0.749</v>
      </c>
      <c r="E6">
        <v>0.85</v>
      </c>
    </row>
    <row r="7" spans="1:5" x14ac:dyDescent="0.25">
      <c r="A7" t="s">
        <v>29</v>
      </c>
      <c r="B7">
        <v>0.84099999999999997</v>
      </c>
      <c r="C7">
        <v>0.94</v>
      </c>
      <c r="D7">
        <v>0.73599999999999999</v>
      </c>
      <c r="E7">
        <v>0.86199999999999999</v>
      </c>
    </row>
    <row r="8" spans="1:5" x14ac:dyDescent="0.25">
      <c r="A8" t="s">
        <v>35</v>
      </c>
      <c r="B8">
        <v>0.84099999999999997</v>
      </c>
      <c r="C8">
        <v>0.92400000000000004</v>
      </c>
      <c r="D8">
        <v>0.77400000000000002</v>
      </c>
      <c r="E8">
        <v>0.83299999999999996</v>
      </c>
    </row>
    <row r="9" spans="1:5" x14ac:dyDescent="0.25">
      <c r="A9" t="s">
        <v>28</v>
      </c>
      <c r="B9">
        <v>0.83899999999999997</v>
      </c>
      <c r="C9">
        <v>0.92700000000000005</v>
      </c>
      <c r="D9">
        <v>0.749</v>
      </c>
      <c r="E9">
        <v>0.85099999999999998</v>
      </c>
    </row>
    <row r="10" spans="1:5" x14ac:dyDescent="0.25">
      <c r="A10" t="s">
        <v>52</v>
      </c>
      <c r="B10">
        <v>0.83899999999999997</v>
      </c>
      <c r="C10">
        <v>0.94699999999999995</v>
      </c>
      <c r="D10">
        <v>0.72399999999999998</v>
      </c>
      <c r="E10">
        <v>0.86</v>
      </c>
    </row>
    <row r="11" spans="1:5" x14ac:dyDescent="0.25">
      <c r="A11" t="s">
        <v>50</v>
      </c>
      <c r="B11">
        <v>0.83899999999999997</v>
      </c>
      <c r="C11">
        <v>0.94499999999999995</v>
      </c>
      <c r="D11">
        <v>0.72</v>
      </c>
      <c r="E11">
        <v>0.86799999999999999</v>
      </c>
    </row>
    <row r="12" spans="1:5" x14ac:dyDescent="0.25">
      <c r="A12" t="s">
        <v>31</v>
      </c>
      <c r="B12">
        <v>0.82299999999999995</v>
      </c>
      <c r="C12">
        <v>0.94199999999999995</v>
      </c>
      <c r="D12">
        <v>0.69599999999999995</v>
      </c>
      <c r="E12">
        <v>0.85099999999999998</v>
      </c>
    </row>
    <row r="13" spans="1:5" x14ac:dyDescent="0.25">
      <c r="A13" t="s">
        <v>30</v>
      </c>
      <c r="B13">
        <v>0.82199999999999995</v>
      </c>
      <c r="C13">
        <v>0.93799999999999994</v>
      </c>
      <c r="D13">
        <v>0.69799999999999995</v>
      </c>
      <c r="E13">
        <v>0.84899999999999998</v>
      </c>
    </row>
    <row r="14" spans="1:5" x14ac:dyDescent="0.25">
      <c r="A14" t="s">
        <v>41</v>
      </c>
      <c r="B14">
        <v>0.81699999999999995</v>
      </c>
      <c r="C14">
        <v>0.86499999999999999</v>
      </c>
      <c r="D14">
        <v>0.72899999999999998</v>
      </c>
      <c r="E14">
        <v>0.86499999999999999</v>
      </c>
    </row>
    <row r="15" spans="1:5" x14ac:dyDescent="0.25">
      <c r="A15" t="s">
        <v>39</v>
      </c>
      <c r="B15">
        <v>0.81100000000000005</v>
      </c>
      <c r="C15">
        <v>0.89900000000000002</v>
      </c>
      <c r="D15">
        <v>0.71899999999999997</v>
      </c>
      <c r="E15">
        <v>0.82399999999999995</v>
      </c>
    </row>
    <row r="16" spans="1:5" x14ac:dyDescent="0.25">
      <c r="A16" t="s">
        <v>40</v>
      </c>
      <c r="B16">
        <v>0.79200000000000004</v>
      </c>
      <c r="C16">
        <v>0.89800000000000002</v>
      </c>
      <c r="D16">
        <v>0.69899999999999995</v>
      </c>
      <c r="E16">
        <v>0.80600000000000005</v>
      </c>
    </row>
    <row r="17" spans="1:5" x14ac:dyDescent="0.25">
      <c r="A17" t="s">
        <v>34</v>
      </c>
      <c r="B17">
        <v>0.79100000000000004</v>
      </c>
      <c r="C17">
        <v>0.83799999999999997</v>
      </c>
      <c r="D17">
        <v>0.69899999999999995</v>
      </c>
      <c r="E17">
        <v>0.84799999999999998</v>
      </c>
    </row>
    <row r="18" spans="1:5" x14ac:dyDescent="0.25">
      <c r="A18" t="s">
        <v>43</v>
      </c>
      <c r="B18">
        <v>0.78200000000000003</v>
      </c>
      <c r="C18">
        <v>0.89500000000000002</v>
      </c>
      <c r="D18">
        <v>0.69</v>
      </c>
      <c r="E18">
        <v>0.8</v>
      </c>
    </row>
    <row r="19" spans="1:5" x14ac:dyDescent="0.25">
      <c r="A19" t="s">
        <v>36</v>
      </c>
      <c r="B19">
        <v>0.78200000000000003</v>
      </c>
      <c r="C19">
        <v>0.88500000000000001</v>
      </c>
      <c r="D19">
        <v>0.70499999999999996</v>
      </c>
      <c r="E19">
        <v>0.76700000000000002</v>
      </c>
    </row>
    <row r="20" spans="1:5" x14ac:dyDescent="0.25">
      <c r="A20" t="s">
        <v>38</v>
      </c>
      <c r="B20">
        <v>0.77</v>
      </c>
      <c r="C20">
        <v>0.85699999999999998</v>
      </c>
      <c r="D20">
        <v>0.67800000000000005</v>
      </c>
      <c r="E20">
        <v>0.78600000000000003</v>
      </c>
    </row>
    <row r="21" spans="1:5" x14ac:dyDescent="0.25">
      <c r="A21" t="s">
        <v>54</v>
      </c>
      <c r="B21">
        <v>0.75700000000000001</v>
      </c>
      <c r="C21">
        <v>0.86499999999999999</v>
      </c>
      <c r="D21">
        <v>0.68899999999999995</v>
      </c>
      <c r="E21">
        <v>0.72799999999999998</v>
      </c>
    </row>
    <row r="22" spans="1:5" x14ac:dyDescent="0.25">
      <c r="A22" t="s">
        <v>45</v>
      </c>
      <c r="B22" s="1">
        <v>0.747</v>
      </c>
      <c r="C22" s="1">
        <v>0.88900000000000001</v>
      </c>
      <c r="D22" s="1">
        <v>0.63100000000000001</v>
      </c>
      <c r="E22" s="1">
        <v>0.74299999999999999</v>
      </c>
    </row>
    <row r="23" spans="1:5" x14ac:dyDescent="0.25">
      <c r="A23" t="s">
        <v>55</v>
      </c>
      <c r="B23">
        <v>0.74299999999999999</v>
      </c>
      <c r="C23">
        <v>0.83799999999999997</v>
      </c>
      <c r="D23">
        <v>0.66100000000000003</v>
      </c>
      <c r="E23">
        <v>0.73899999999999999</v>
      </c>
    </row>
  </sheetData>
  <sortState ref="A2:E31">
    <sortCondition descending="1" ref="B4"/>
  </sortState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H29" sqref="H29"/>
    </sheetView>
  </sheetViews>
  <sheetFormatPr defaultRowHeight="13.8" x14ac:dyDescent="0.25"/>
  <cols>
    <col min="1" max="1" width="24.88671875" bestFit="1" customWidth="1"/>
    <col min="2" max="2" width="13.88671875" bestFit="1" customWidth="1"/>
  </cols>
  <sheetData>
    <row r="1" spans="1:2" x14ac:dyDescent="0.25">
      <c r="B1" t="s">
        <v>0</v>
      </c>
    </row>
    <row r="2" spans="1:2" x14ac:dyDescent="0.25">
      <c r="A2" t="s">
        <v>27</v>
      </c>
      <c r="B2" s="1">
        <v>6922.84</v>
      </c>
    </row>
    <row r="3" spans="1:2" x14ac:dyDescent="0.25">
      <c r="A3" t="s">
        <v>26</v>
      </c>
      <c r="B3" s="1">
        <v>6040</v>
      </c>
    </row>
    <row r="4" spans="1:2" x14ac:dyDescent="0.25">
      <c r="A4" t="s">
        <v>29</v>
      </c>
      <c r="B4" s="1">
        <v>4667.18</v>
      </c>
    </row>
    <row r="5" spans="1:2" x14ac:dyDescent="0.25">
      <c r="A5" t="s">
        <v>46</v>
      </c>
      <c r="B5" s="1">
        <v>4584.2700000000004</v>
      </c>
    </row>
    <row r="6" spans="1:2" x14ac:dyDescent="0.25">
      <c r="A6" t="s">
        <v>45</v>
      </c>
      <c r="B6" s="1">
        <v>4306.74</v>
      </c>
    </row>
    <row r="7" spans="1:2" x14ac:dyDescent="0.25">
      <c r="A7" t="s">
        <v>44</v>
      </c>
      <c r="B7" s="1">
        <v>3514.77</v>
      </c>
    </row>
    <row r="8" spans="1:2" x14ac:dyDescent="0.25">
      <c r="A8" t="s">
        <v>43</v>
      </c>
      <c r="B8" s="1">
        <v>2968.5</v>
      </c>
    </row>
    <row r="9" spans="1:2" x14ac:dyDescent="0.25">
      <c r="A9" t="s">
        <v>28</v>
      </c>
      <c r="B9" s="1">
        <v>2659.41</v>
      </c>
    </row>
    <row r="10" spans="1:2" x14ac:dyDescent="0.25">
      <c r="A10" t="s">
        <v>52</v>
      </c>
      <c r="B10" s="1">
        <v>2508</v>
      </c>
    </row>
    <row r="11" spans="1:2" x14ac:dyDescent="0.25">
      <c r="A11" t="s">
        <v>30</v>
      </c>
      <c r="B11" s="1">
        <v>2460.61</v>
      </c>
    </row>
    <row r="12" spans="1:2" x14ac:dyDescent="0.25">
      <c r="A12" t="s">
        <v>42</v>
      </c>
      <c r="B12" s="1">
        <v>2050.7399999999998</v>
      </c>
    </row>
    <row r="13" spans="1:2" x14ac:dyDescent="0.25">
      <c r="A13" t="s">
        <v>31</v>
      </c>
      <c r="B13" s="1">
        <v>2042.4</v>
      </c>
    </row>
    <row r="14" spans="1:2" x14ac:dyDescent="0.25">
      <c r="A14" t="s">
        <v>51</v>
      </c>
      <c r="B14" s="1">
        <v>1974.53</v>
      </c>
    </row>
    <row r="15" spans="1:2" x14ac:dyDescent="0.25">
      <c r="A15" t="s">
        <v>53</v>
      </c>
      <c r="B15" s="1">
        <v>1946.79</v>
      </c>
    </row>
    <row r="16" spans="1:2" x14ac:dyDescent="0.25">
      <c r="A16" t="s">
        <v>41</v>
      </c>
      <c r="B16" s="1">
        <v>1909.97</v>
      </c>
    </row>
    <row r="17" spans="1:2" x14ac:dyDescent="0.25">
      <c r="A17" t="s">
        <v>40</v>
      </c>
      <c r="B17" s="1">
        <v>1866.02</v>
      </c>
    </row>
    <row r="18" spans="1:2" x14ac:dyDescent="0.25">
      <c r="A18" t="s">
        <v>39</v>
      </c>
      <c r="B18" s="1">
        <v>1636.6</v>
      </c>
    </row>
    <row r="19" spans="1:2" x14ac:dyDescent="0.25">
      <c r="A19" t="s">
        <v>50</v>
      </c>
      <c r="B19" s="1">
        <v>1342.3</v>
      </c>
    </row>
    <row r="20" spans="1:2" x14ac:dyDescent="0.25">
      <c r="A20" t="s">
        <v>38</v>
      </c>
      <c r="B20" s="1">
        <v>1303.18</v>
      </c>
    </row>
    <row r="21" spans="1:2" x14ac:dyDescent="0.25">
      <c r="A21" t="s">
        <v>49</v>
      </c>
      <c r="B21" s="1">
        <v>1257.8</v>
      </c>
    </row>
    <row r="22" spans="1:2" x14ac:dyDescent="0.25">
      <c r="A22" t="s">
        <v>37</v>
      </c>
      <c r="B22" s="1">
        <v>1046.46</v>
      </c>
    </row>
    <row r="23" spans="1:2" x14ac:dyDescent="0.25">
      <c r="A23" t="s">
        <v>36</v>
      </c>
      <c r="B23" s="1">
        <v>952.21</v>
      </c>
    </row>
    <row r="24" spans="1:2" x14ac:dyDescent="0.25">
      <c r="A24" t="s">
        <v>35</v>
      </c>
      <c r="B24" s="2">
        <v>908.47</v>
      </c>
    </row>
    <row r="25" spans="1:2" x14ac:dyDescent="0.25">
      <c r="A25" t="s">
        <v>48</v>
      </c>
      <c r="B25" s="1">
        <v>817.5</v>
      </c>
    </row>
    <row r="26" spans="1:2" x14ac:dyDescent="0.25">
      <c r="A26" t="s">
        <v>54</v>
      </c>
      <c r="B26" s="1">
        <v>807.45</v>
      </c>
    </row>
    <row r="27" spans="1:2" x14ac:dyDescent="0.25">
      <c r="A27" t="s">
        <v>32</v>
      </c>
      <c r="B27" s="1">
        <v>698.5942</v>
      </c>
    </row>
    <row r="28" spans="1:2" x14ac:dyDescent="0.25">
      <c r="A28" t="s">
        <v>34</v>
      </c>
      <c r="B28" s="1">
        <v>584.66999999999996</v>
      </c>
    </row>
    <row r="29" spans="1:2" x14ac:dyDescent="0.25">
      <c r="A29" t="s">
        <v>56</v>
      </c>
      <c r="B29" s="1">
        <v>510.48</v>
      </c>
    </row>
    <row r="30" spans="1:2" x14ac:dyDescent="0.25">
      <c r="A30" t="s">
        <v>55</v>
      </c>
      <c r="B30" s="1">
        <v>267.45</v>
      </c>
    </row>
    <row r="31" spans="1:2" x14ac:dyDescent="0.25">
      <c r="A31" t="s">
        <v>33</v>
      </c>
      <c r="B31" s="1">
        <v>241.34</v>
      </c>
    </row>
    <row r="32" spans="1:2" x14ac:dyDescent="0.25">
      <c r="A32" t="s">
        <v>64</v>
      </c>
      <c r="B32" s="1">
        <v>4692.3599999999997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4" workbookViewId="0">
      <selection activeCell="H20" sqref="H20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RowHeight="13.8" x14ac:dyDescent="0.25"/>
  <cols>
    <col min="1" max="1" width="9.5546875" bestFit="1" customWidth="1"/>
    <col min="2" max="2" width="13.88671875" bestFit="1" customWidth="1"/>
    <col min="3" max="3" width="9.5546875" bestFit="1" customWidth="1"/>
    <col min="4" max="4" width="9.5546875" customWidth="1"/>
    <col min="5" max="5" width="20.44140625" bestFit="1" customWidth="1"/>
    <col min="6" max="6" width="11.6640625" bestFit="1" customWidth="1"/>
    <col min="7" max="7" width="23.5546875" bestFit="1" customWidth="1"/>
    <col min="8" max="8" width="17.88671875" bestFit="1" customWidth="1"/>
    <col min="9" max="9" width="16.44140625" bestFit="1" customWidth="1"/>
    <col min="10" max="10" width="11.109375" bestFit="1" customWidth="1"/>
    <col min="11" max="11" width="10.44140625" bestFit="1" customWidth="1"/>
    <col min="12" max="12" width="28.21875" bestFit="1" customWidth="1"/>
    <col min="13" max="13" width="5.5546875" bestFit="1" customWidth="1"/>
    <col min="14" max="15" width="7.5546875" bestFit="1" customWidth="1"/>
    <col min="16" max="16" width="11.6640625" bestFit="1" customWidth="1"/>
    <col min="17" max="18" width="9.5546875" bestFit="1" customWidth="1"/>
    <col min="19" max="20" width="11.6640625" bestFit="1" customWidth="1"/>
    <col min="21" max="21" width="7.5546875" bestFit="1" customWidth="1"/>
    <col min="22" max="22" width="11.6640625" bestFit="1" customWidth="1"/>
    <col min="23" max="23" width="9.5546875" bestFit="1" customWidth="1"/>
    <col min="24" max="24" width="10" bestFit="1" customWidth="1"/>
    <col min="25" max="26" width="11.6640625" bestFit="1" customWidth="1"/>
    <col min="27" max="28" width="22.6640625" bestFit="1" customWidth="1"/>
    <col min="29" max="29" width="9.5546875" bestFit="1" customWidth="1"/>
    <col min="30" max="30" width="13.88671875" bestFit="1" customWidth="1"/>
    <col min="31" max="31" width="9.5546875" bestFit="1" customWidth="1"/>
    <col min="32" max="32" width="10" bestFit="1" customWidth="1"/>
    <col min="33" max="34" width="11.6640625" bestFit="1" customWidth="1"/>
    <col min="35" max="35" width="9.5546875" bestFit="1" customWidth="1"/>
    <col min="36" max="36" width="13.88671875" bestFit="1" customWidth="1"/>
    <col min="37" max="38" width="9.5546875" bestFit="1" customWidth="1"/>
    <col min="39" max="40" width="11.6640625" bestFit="1" customWidth="1"/>
    <col min="41" max="41" width="9.5546875" bestFit="1" customWidth="1"/>
    <col min="42" max="42" width="13.88671875" bestFit="1" customWidth="1"/>
    <col min="43" max="44" width="9.5546875" bestFit="1" customWidth="1"/>
    <col min="45" max="46" width="11.6640625" bestFit="1" customWidth="1"/>
    <col min="47" max="47" width="9.5546875" bestFit="1" customWidth="1"/>
    <col min="48" max="48" width="13.88671875" bestFit="1" customWidth="1"/>
    <col min="49" max="50" width="9.5546875" bestFit="1" customWidth="1"/>
    <col min="51" max="52" width="11.6640625" bestFit="1" customWidth="1"/>
    <col min="53" max="53" width="9.5546875" bestFit="1" customWidth="1"/>
    <col min="54" max="54" width="13.88671875" bestFit="1" customWidth="1"/>
    <col min="55" max="56" width="9.5546875" bestFit="1" customWidth="1"/>
    <col min="57" max="58" width="11.6640625" bestFit="1" customWidth="1"/>
    <col min="59" max="59" width="9.5546875" bestFit="1" customWidth="1"/>
    <col min="60" max="60" width="13.88671875" bestFit="1" customWidth="1"/>
    <col min="61" max="62" width="9.5546875" bestFit="1" customWidth="1"/>
    <col min="63" max="64" width="11.6640625" bestFit="1" customWidth="1"/>
    <col min="65" max="65" width="5.5546875" bestFit="1" customWidth="1"/>
    <col min="66" max="68" width="9.5546875" bestFit="1" customWidth="1"/>
    <col min="69" max="70" width="11.6640625" bestFit="1" customWidth="1"/>
  </cols>
  <sheetData>
    <row r="1" spans="1:70" x14ac:dyDescent="0.25">
      <c r="A1" s="5" t="s">
        <v>67</v>
      </c>
      <c r="B1" t="s">
        <v>164</v>
      </c>
      <c r="C1" t="s">
        <v>165</v>
      </c>
      <c r="D1" t="s">
        <v>176</v>
      </c>
      <c r="E1" t="s">
        <v>166</v>
      </c>
      <c r="F1" t="s">
        <v>139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25</v>
      </c>
      <c r="M1" s="5" t="s">
        <v>124</v>
      </c>
      <c r="N1" s="5" t="s">
        <v>125</v>
      </c>
      <c r="O1" s="7" t="s">
        <v>126</v>
      </c>
      <c r="P1" s="10" t="s">
        <v>146</v>
      </c>
      <c r="Q1" s="3" t="s">
        <v>127</v>
      </c>
      <c r="R1" s="3" t="s">
        <v>128</v>
      </c>
      <c r="S1" s="3" t="s">
        <v>129</v>
      </c>
      <c r="T1" s="3" t="s">
        <v>66</v>
      </c>
      <c r="U1" s="7" t="s">
        <v>130</v>
      </c>
      <c r="V1" s="10" t="s">
        <v>148</v>
      </c>
      <c r="W1" s="3" t="s">
        <v>127</v>
      </c>
      <c r="X1" s="3" t="s">
        <v>128</v>
      </c>
      <c r="Y1" s="3" t="s">
        <v>129</v>
      </c>
      <c r="Z1" s="3" t="s">
        <v>66</v>
      </c>
      <c r="AA1" s="6" t="s">
        <v>173</v>
      </c>
      <c r="AB1" s="6" t="s">
        <v>175</v>
      </c>
      <c r="AC1" s="7" t="s">
        <v>131</v>
      </c>
      <c r="AD1" s="10" t="s">
        <v>150</v>
      </c>
      <c r="AE1" s="3" t="s">
        <v>127</v>
      </c>
      <c r="AF1" s="3" t="s">
        <v>128</v>
      </c>
      <c r="AG1" s="3" t="s">
        <v>129</v>
      </c>
      <c r="AH1" s="3" t="s">
        <v>66</v>
      </c>
      <c r="AI1" s="7" t="s">
        <v>132</v>
      </c>
      <c r="AJ1" s="10" t="s">
        <v>152</v>
      </c>
      <c r="AK1" s="3" t="s">
        <v>127</v>
      </c>
      <c r="AL1" s="3" t="s">
        <v>128</v>
      </c>
      <c r="AM1" s="3" t="s">
        <v>129</v>
      </c>
      <c r="AN1" s="3" t="s">
        <v>66</v>
      </c>
      <c r="AO1" s="7" t="s">
        <v>133</v>
      </c>
      <c r="AP1" s="10" t="s">
        <v>156</v>
      </c>
      <c r="AQ1" s="3" t="s">
        <v>127</v>
      </c>
      <c r="AR1" s="3" t="s">
        <v>128</v>
      </c>
      <c r="AS1" s="3" t="s">
        <v>129</v>
      </c>
      <c r="AT1" s="3" t="s">
        <v>66</v>
      </c>
      <c r="AU1" s="7" t="s">
        <v>134</v>
      </c>
      <c r="AV1" s="10" t="s">
        <v>154</v>
      </c>
      <c r="AW1" s="3" t="s">
        <v>127</v>
      </c>
      <c r="AX1" s="3" t="s">
        <v>128</v>
      </c>
      <c r="AY1" s="3" t="s">
        <v>129</v>
      </c>
      <c r="AZ1" s="3" t="s">
        <v>66</v>
      </c>
      <c r="BA1" s="7" t="s">
        <v>135</v>
      </c>
      <c r="BB1" s="10" t="s">
        <v>158</v>
      </c>
      <c r="BC1" s="3" t="s">
        <v>127</v>
      </c>
      <c r="BD1" s="3" t="s">
        <v>128</v>
      </c>
      <c r="BE1" s="3" t="s">
        <v>129</v>
      </c>
      <c r="BF1" s="3" t="s">
        <v>66</v>
      </c>
      <c r="BG1" s="7" t="s">
        <v>136</v>
      </c>
      <c r="BH1" s="10" t="s">
        <v>160</v>
      </c>
      <c r="BI1" s="3" t="s">
        <v>127</v>
      </c>
      <c r="BJ1" s="3" t="s">
        <v>128</v>
      </c>
      <c r="BK1" s="3" t="s">
        <v>129</v>
      </c>
      <c r="BL1" s="3" t="s">
        <v>66</v>
      </c>
      <c r="BM1" s="7" t="s">
        <v>137</v>
      </c>
      <c r="BN1" s="10" t="s">
        <v>162</v>
      </c>
      <c r="BO1" s="3" t="s">
        <v>127</v>
      </c>
      <c r="BP1" s="3" t="s">
        <v>128</v>
      </c>
      <c r="BQ1" s="3" t="s">
        <v>129</v>
      </c>
      <c r="BR1" s="3" t="s">
        <v>66</v>
      </c>
    </row>
    <row r="2" spans="1:70" x14ac:dyDescent="0.25">
      <c r="A2" s="5" t="s">
        <v>68</v>
      </c>
      <c r="B2">
        <v>6040</v>
      </c>
      <c r="C2">
        <v>4932.2</v>
      </c>
      <c r="D2">
        <f>C2/B2</f>
        <v>0.81658940397350988</v>
      </c>
      <c r="E2">
        <v>0</v>
      </c>
      <c r="F2">
        <v>0</v>
      </c>
      <c r="G2">
        <v>101.9</v>
      </c>
      <c r="H2">
        <v>0.86899999999999999</v>
      </c>
      <c r="I2">
        <v>0.94399999999999995</v>
      </c>
      <c r="J2">
        <v>0.78300000000000003</v>
      </c>
      <c r="K2">
        <v>0.85399999999999998</v>
      </c>
      <c r="L2">
        <v>15739</v>
      </c>
      <c r="M2" s="8">
        <v>688</v>
      </c>
      <c r="N2" s="8">
        <v>107</v>
      </c>
      <c r="O2" s="9">
        <v>18</v>
      </c>
      <c r="P2" s="11">
        <v>2.616279069767442E-2</v>
      </c>
      <c r="Q2" s="4">
        <v>4357</v>
      </c>
      <c r="R2" s="4">
        <v>24290</v>
      </c>
      <c r="S2" s="4">
        <v>242.05555555555554</v>
      </c>
      <c r="T2" s="4">
        <v>1349.4444444444443</v>
      </c>
      <c r="U2" s="9">
        <v>198</v>
      </c>
      <c r="V2" s="11">
        <v>0.28779069767441862</v>
      </c>
      <c r="W2" s="4">
        <v>13299</v>
      </c>
      <c r="X2" s="4">
        <v>104058</v>
      </c>
      <c r="Y2" s="4">
        <v>67.507614213197968</v>
      </c>
      <c r="Z2" s="4">
        <v>528.2131979695431</v>
      </c>
      <c r="AA2" s="4">
        <f>(R2+X2)</f>
        <v>128348</v>
      </c>
      <c r="AB2" s="4">
        <f>(R2+X2)/(O2+U2)</f>
        <v>594.2037037037037</v>
      </c>
      <c r="AC2" s="9">
        <v>224</v>
      </c>
      <c r="AD2" s="11">
        <v>0.32558139534883723</v>
      </c>
      <c r="AE2" s="4">
        <v>19832</v>
      </c>
      <c r="AF2" s="4">
        <v>165819</v>
      </c>
      <c r="AG2" s="4">
        <v>90.55707762557077</v>
      </c>
      <c r="AH2" s="4">
        <v>757.16438356164383</v>
      </c>
      <c r="AI2" s="9">
        <v>27</v>
      </c>
      <c r="AJ2" s="11">
        <v>3.9244186046511628E-2</v>
      </c>
      <c r="AK2" s="4">
        <v>2791</v>
      </c>
      <c r="AL2" s="4">
        <v>15791</v>
      </c>
      <c r="AM2" s="4">
        <v>107.34615384615384</v>
      </c>
      <c r="AN2" s="4">
        <v>607.34615384615381</v>
      </c>
      <c r="AO2" s="9">
        <v>72</v>
      </c>
      <c r="AP2" s="11">
        <v>0.10465116279069768</v>
      </c>
      <c r="AQ2" s="4">
        <v>5670</v>
      </c>
      <c r="AR2" s="4">
        <v>42210</v>
      </c>
      <c r="AS2" s="4">
        <v>79.859154929577471</v>
      </c>
      <c r="AT2" s="4">
        <v>594.50704225352115</v>
      </c>
      <c r="AU2" s="9">
        <v>4</v>
      </c>
      <c r="AV2" s="11">
        <v>5.8139534883720929E-3</v>
      </c>
      <c r="AW2" s="4">
        <v>657</v>
      </c>
      <c r="AX2" s="4">
        <v>2717</v>
      </c>
      <c r="AY2" s="4">
        <v>164.25</v>
      </c>
      <c r="AZ2" s="4">
        <v>679.25</v>
      </c>
      <c r="BA2" s="9">
        <v>13</v>
      </c>
      <c r="BB2" s="11">
        <v>1.8895348837209301E-2</v>
      </c>
      <c r="BC2" s="4">
        <v>3752</v>
      </c>
      <c r="BD2" s="4">
        <v>11376</v>
      </c>
      <c r="BE2" s="4">
        <v>288.61538461538464</v>
      </c>
      <c r="BF2" s="4">
        <v>875.07692307692309</v>
      </c>
      <c r="BG2" s="9">
        <v>124</v>
      </c>
      <c r="BH2" s="11">
        <v>0.18023255813953487</v>
      </c>
      <c r="BI2" s="4">
        <v>9254</v>
      </c>
      <c r="BJ2" s="4">
        <v>64118</v>
      </c>
      <c r="BK2" s="4">
        <v>75.852459016393439</v>
      </c>
      <c r="BL2" s="4">
        <v>525.55737704918033</v>
      </c>
      <c r="BM2" s="9">
        <v>8</v>
      </c>
      <c r="BN2" s="11">
        <v>1.1627906976744186E-2</v>
      </c>
      <c r="BO2" s="4">
        <v>739</v>
      </c>
      <c r="BP2" s="4">
        <v>3630</v>
      </c>
      <c r="BQ2" s="4">
        <v>92.375</v>
      </c>
      <c r="BR2" s="4">
        <v>453.75</v>
      </c>
    </row>
    <row r="3" spans="1:70" x14ac:dyDescent="0.25">
      <c r="A3" s="5" t="s">
        <v>71</v>
      </c>
      <c r="B3">
        <v>4692.3599999999997</v>
      </c>
      <c r="C3">
        <v>3285.11</v>
      </c>
      <c r="D3">
        <f>C3/B3</f>
        <v>0.70009760546931621</v>
      </c>
      <c r="E3">
        <v>2249.0300000000002</v>
      </c>
      <c r="F3">
        <v>2427.8000000000002</v>
      </c>
      <c r="G3">
        <v>0</v>
      </c>
      <c r="H3">
        <v>0.86899999999999999</v>
      </c>
      <c r="I3">
        <v>0.94399999999999995</v>
      </c>
      <c r="J3">
        <v>0.77900000000000003</v>
      </c>
      <c r="K3">
        <v>0.89200000000000002</v>
      </c>
      <c r="L3">
        <v>15083</v>
      </c>
      <c r="M3" s="8">
        <v>204</v>
      </c>
      <c r="N3" s="8">
        <v>37</v>
      </c>
      <c r="O3" s="9">
        <v>17</v>
      </c>
      <c r="P3" s="11">
        <v>8.3333333333333329E-2</v>
      </c>
      <c r="Q3" s="4">
        <v>4107</v>
      </c>
      <c r="R3" s="4">
        <v>17105</v>
      </c>
      <c r="S3" s="4">
        <v>241.58823529411765</v>
      </c>
      <c r="T3" s="4">
        <v>1006.1764705882352</v>
      </c>
      <c r="U3" s="9">
        <v>61</v>
      </c>
      <c r="V3" s="11">
        <v>0.29901960784313725</v>
      </c>
      <c r="W3" s="4">
        <v>10227</v>
      </c>
      <c r="X3" s="4">
        <v>46090</v>
      </c>
      <c r="Y3" s="4">
        <v>167.65573770491804</v>
      </c>
      <c r="Z3" s="4">
        <v>755.57377049180332</v>
      </c>
      <c r="AA3" s="4">
        <f>(R3+X3)</f>
        <v>63195</v>
      </c>
      <c r="AB3" s="4">
        <f>(R3+X3)/(O3+U3)</f>
        <v>810.19230769230774</v>
      </c>
      <c r="AC3" s="9">
        <v>56</v>
      </c>
      <c r="AD3" s="11">
        <v>0.27450980392156865</v>
      </c>
      <c r="AE3" s="4">
        <v>5888</v>
      </c>
      <c r="AF3" s="4">
        <v>30075</v>
      </c>
      <c r="AG3" s="4">
        <v>111.09433962264151</v>
      </c>
      <c r="AH3" s="4">
        <v>567.45283018867929</v>
      </c>
      <c r="AI3" s="9">
        <v>10</v>
      </c>
      <c r="AJ3" s="11">
        <v>4.9019607843137254E-2</v>
      </c>
      <c r="AK3" s="4">
        <v>1538</v>
      </c>
      <c r="AL3" s="4">
        <v>11610</v>
      </c>
      <c r="AM3" s="4">
        <v>153.80000000000001</v>
      </c>
      <c r="AN3" s="4">
        <v>1161</v>
      </c>
      <c r="AO3" s="9">
        <v>9</v>
      </c>
      <c r="AP3" s="11">
        <v>4.4117647058823532E-2</v>
      </c>
      <c r="AQ3" s="4">
        <v>894</v>
      </c>
      <c r="AR3" s="4">
        <v>5253</v>
      </c>
      <c r="AS3" s="4">
        <v>99.333333333333329</v>
      </c>
      <c r="AT3" s="4">
        <v>583.66666666666663</v>
      </c>
      <c r="AU3" s="9">
        <v>6</v>
      </c>
      <c r="AV3" s="11">
        <v>2.9411764705882353E-2</v>
      </c>
      <c r="AW3" s="4">
        <v>2650</v>
      </c>
      <c r="AX3" s="4">
        <v>25000</v>
      </c>
      <c r="AY3" s="4">
        <v>441.66666666666669</v>
      </c>
      <c r="AZ3" s="4">
        <v>4166.666666666667</v>
      </c>
      <c r="BA3" s="9">
        <v>9</v>
      </c>
      <c r="BB3" s="11">
        <v>4.4117647058823532E-2</v>
      </c>
      <c r="BC3" s="4">
        <v>972</v>
      </c>
      <c r="BD3" s="4">
        <v>2497</v>
      </c>
      <c r="BE3" s="4">
        <v>108</v>
      </c>
      <c r="BF3" s="4">
        <v>277.44444444444446</v>
      </c>
      <c r="BG3" s="9">
        <v>25</v>
      </c>
      <c r="BH3" s="11">
        <v>0.12254901960784313</v>
      </c>
      <c r="BI3" s="4">
        <v>2185</v>
      </c>
      <c r="BJ3" s="4">
        <v>9906</v>
      </c>
      <c r="BK3" s="4">
        <v>91.041666666666671</v>
      </c>
      <c r="BL3" s="4">
        <v>412.75</v>
      </c>
      <c r="BM3" s="9">
        <v>11</v>
      </c>
      <c r="BN3" s="11">
        <v>5.3921568627450983E-2</v>
      </c>
      <c r="BO3" s="4">
        <v>1050</v>
      </c>
      <c r="BP3" s="4">
        <v>6452</v>
      </c>
      <c r="BQ3" s="4">
        <v>95.454545454545453</v>
      </c>
      <c r="BR3" s="4">
        <v>586.5454545454545</v>
      </c>
    </row>
    <row r="4" spans="1:70" x14ac:dyDescent="0.25">
      <c r="A4" s="5" t="s">
        <v>105</v>
      </c>
      <c r="B4">
        <v>1046.46</v>
      </c>
      <c r="C4">
        <v>591.21</v>
      </c>
      <c r="D4">
        <f>C4/B4</f>
        <v>0.56496187145232502</v>
      </c>
      <c r="E4">
        <v>758.15</v>
      </c>
      <c r="F4">
        <v>277.37</v>
      </c>
      <c r="G4">
        <v>101.6</v>
      </c>
      <c r="H4">
        <v>0</v>
      </c>
      <c r="I4">
        <v>0</v>
      </c>
      <c r="J4">
        <v>0</v>
      </c>
      <c r="K4">
        <v>0</v>
      </c>
      <c r="L4">
        <v>14913</v>
      </c>
      <c r="M4" s="8">
        <v>15</v>
      </c>
      <c r="N4" s="8">
        <v>3</v>
      </c>
      <c r="O4" s="9">
        <v>0</v>
      </c>
      <c r="P4" s="11">
        <v>0</v>
      </c>
      <c r="Q4" s="4">
        <v>0</v>
      </c>
      <c r="R4" s="4">
        <v>0</v>
      </c>
      <c r="S4" s="4">
        <v>0</v>
      </c>
      <c r="T4" s="4">
        <v>0</v>
      </c>
      <c r="U4" s="9">
        <v>1</v>
      </c>
      <c r="V4" s="11">
        <v>6.6666666666666666E-2</v>
      </c>
      <c r="W4" s="4">
        <v>80</v>
      </c>
      <c r="X4" s="4">
        <v>660</v>
      </c>
      <c r="Y4" s="4">
        <v>80</v>
      </c>
      <c r="Z4" s="4">
        <v>660</v>
      </c>
      <c r="AA4" s="4">
        <f>(R4+X4)</f>
        <v>660</v>
      </c>
      <c r="AB4" s="4">
        <f>(R4+X4)/(O4+U4)</f>
        <v>660</v>
      </c>
      <c r="AC4" s="9">
        <v>6</v>
      </c>
      <c r="AD4" s="11">
        <v>0.4</v>
      </c>
      <c r="AE4" s="4">
        <v>421</v>
      </c>
      <c r="AF4" s="4">
        <v>2757</v>
      </c>
      <c r="AG4" s="4">
        <v>70.166666666666671</v>
      </c>
      <c r="AH4" s="4">
        <v>459.5</v>
      </c>
      <c r="AI4" s="9">
        <v>1</v>
      </c>
      <c r="AJ4" s="11">
        <v>6.6666666666666666E-2</v>
      </c>
      <c r="AK4" s="4">
        <v>30</v>
      </c>
      <c r="AL4" s="4">
        <v>380</v>
      </c>
      <c r="AM4" s="4">
        <v>30</v>
      </c>
      <c r="AN4" s="4">
        <v>380</v>
      </c>
      <c r="AO4" s="9">
        <v>3</v>
      </c>
      <c r="AP4" s="11">
        <v>0.2</v>
      </c>
      <c r="AQ4" s="4">
        <v>240</v>
      </c>
      <c r="AR4" s="4">
        <v>1280</v>
      </c>
      <c r="AS4" s="4">
        <v>80</v>
      </c>
      <c r="AT4" s="4">
        <v>426.66666666666669</v>
      </c>
      <c r="AU4" s="9">
        <v>0</v>
      </c>
      <c r="AV4" s="11">
        <v>0</v>
      </c>
      <c r="AW4" s="4">
        <v>0</v>
      </c>
      <c r="AX4" s="4">
        <v>0</v>
      </c>
      <c r="AY4" s="4">
        <v>0</v>
      </c>
      <c r="AZ4" s="4">
        <v>0</v>
      </c>
      <c r="BA4" s="9">
        <v>0</v>
      </c>
      <c r="BB4" s="11">
        <v>0</v>
      </c>
      <c r="BC4" s="4">
        <v>0</v>
      </c>
      <c r="BD4" s="4">
        <v>0</v>
      </c>
      <c r="BE4" s="4">
        <v>0</v>
      </c>
      <c r="BF4" s="4">
        <v>0</v>
      </c>
      <c r="BG4" s="9">
        <v>4</v>
      </c>
      <c r="BH4" s="11">
        <v>0.26666666666666666</v>
      </c>
      <c r="BI4" s="4">
        <v>316</v>
      </c>
      <c r="BJ4" s="4">
        <v>2278</v>
      </c>
      <c r="BK4" s="4">
        <v>79</v>
      </c>
      <c r="BL4" s="4">
        <v>569.5</v>
      </c>
      <c r="BM4" s="9">
        <v>0</v>
      </c>
      <c r="BN4" s="11">
        <v>0</v>
      </c>
      <c r="BO4" s="4">
        <v>0</v>
      </c>
      <c r="BP4" s="4">
        <v>0</v>
      </c>
      <c r="BQ4" s="4">
        <v>0</v>
      </c>
      <c r="BR4" s="4">
        <v>0</v>
      </c>
    </row>
    <row r="5" spans="1:70" x14ac:dyDescent="0.25">
      <c r="A5" s="5" t="s">
        <v>95</v>
      </c>
      <c r="B5">
        <v>1636.6</v>
      </c>
      <c r="C5">
        <v>1021</v>
      </c>
      <c r="D5">
        <f>C5/B5</f>
        <v>0.62385433215202257</v>
      </c>
      <c r="E5">
        <v>959.9</v>
      </c>
      <c r="F5">
        <v>150.5</v>
      </c>
      <c r="G5">
        <v>102.4</v>
      </c>
      <c r="H5">
        <v>0.81100000000000005</v>
      </c>
      <c r="I5">
        <v>0.89900000000000002</v>
      </c>
      <c r="J5">
        <v>0.71899999999999997</v>
      </c>
      <c r="K5">
        <v>0.82399999999999995</v>
      </c>
      <c r="L5">
        <v>12073</v>
      </c>
      <c r="M5" s="8">
        <v>30</v>
      </c>
      <c r="N5" s="8">
        <v>8</v>
      </c>
      <c r="O5" s="9">
        <v>4</v>
      </c>
      <c r="P5" s="11">
        <v>0.13333333333333333</v>
      </c>
      <c r="Q5" s="4">
        <v>1239</v>
      </c>
      <c r="R5" s="4">
        <v>5439</v>
      </c>
      <c r="S5" s="4">
        <v>309.75</v>
      </c>
      <c r="T5" s="4">
        <v>1359.75</v>
      </c>
      <c r="U5" s="9">
        <v>3</v>
      </c>
      <c r="V5" s="11">
        <v>0.1</v>
      </c>
      <c r="W5" s="4">
        <v>300</v>
      </c>
      <c r="X5" s="4">
        <v>1779</v>
      </c>
      <c r="Y5" s="4">
        <v>100</v>
      </c>
      <c r="Z5" s="4">
        <v>593</v>
      </c>
      <c r="AA5" s="4">
        <f>(R5+X5)</f>
        <v>7218</v>
      </c>
      <c r="AB5" s="4">
        <f>(R5+X5)/(O5+U5)</f>
        <v>1031.1428571428571</v>
      </c>
      <c r="AC5" s="9">
        <v>9</v>
      </c>
      <c r="AD5" s="11">
        <v>0.3</v>
      </c>
      <c r="AE5" s="4">
        <v>700</v>
      </c>
      <c r="AF5" s="4">
        <v>3530</v>
      </c>
      <c r="AG5" s="4">
        <v>77.777777777777771</v>
      </c>
      <c r="AH5" s="4">
        <v>392.22222222222223</v>
      </c>
      <c r="AI5" s="9">
        <v>1</v>
      </c>
      <c r="AJ5" s="11">
        <v>3.3333333333333333E-2</v>
      </c>
      <c r="AK5" s="4">
        <v>90</v>
      </c>
      <c r="AL5" s="4">
        <v>880</v>
      </c>
      <c r="AM5" s="4">
        <v>90</v>
      </c>
      <c r="AN5" s="4">
        <v>880</v>
      </c>
      <c r="AO5" s="9">
        <v>1</v>
      </c>
      <c r="AP5" s="11">
        <v>3.3333333333333333E-2</v>
      </c>
      <c r="AQ5" s="4">
        <v>288</v>
      </c>
      <c r="AR5" s="4">
        <v>988</v>
      </c>
      <c r="AS5" s="4">
        <v>288</v>
      </c>
      <c r="AT5" s="4">
        <v>988</v>
      </c>
      <c r="AU5" s="9">
        <v>2</v>
      </c>
      <c r="AV5" s="11">
        <v>6.6666666666666666E-2</v>
      </c>
      <c r="AW5" s="4">
        <v>90</v>
      </c>
      <c r="AX5" s="4">
        <v>2180</v>
      </c>
      <c r="AY5" s="4">
        <v>45</v>
      </c>
      <c r="AZ5" s="4">
        <v>1090</v>
      </c>
      <c r="BA5" s="9">
        <v>0</v>
      </c>
      <c r="BB5" s="11">
        <v>0</v>
      </c>
      <c r="BC5" s="4">
        <v>0</v>
      </c>
      <c r="BD5" s="4">
        <v>0</v>
      </c>
      <c r="BE5" s="4">
        <v>0</v>
      </c>
      <c r="BF5" s="4">
        <v>0</v>
      </c>
      <c r="BG5" s="9">
        <v>8</v>
      </c>
      <c r="BH5" s="11">
        <v>0.26666666666666666</v>
      </c>
      <c r="BI5" s="4">
        <v>520</v>
      </c>
      <c r="BJ5" s="4">
        <v>2670</v>
      </c>
      <c r="BK5" s="4">
        <v>65</v>
      </c>
      <c r="BL5" s="4">
        <v>333.75</v>
      </c>
      <c r="BM5" s="9">
        <v>2</v>
      </c>
      <c r="BN5" s="11">
        <v>6.6666666666666666E-2</v>
      </c>
      <c r="BO5" s="4">
        <v>220</v>
      </c>
      <c r="BP5" s="4">
        <v>1499</v>
      </c>
      <c r="BQ5" s="4">
        <v>110</v>
      </c>
      <c r="BR5" s="4">
        <v>749.5</v>
      </c>
    </row>
    <row r="6" spans="1:70" x14ac:dyDescent="0.25">
      <c r="A6" s="5" t="s">
        <v>110</v>
      </c>
      <c r="B6">
        <v>584.66999999999996</v>
      </c>
      <c r="C6">
        <v>397.27</v>
      </c>
      <c r="D6">
        <f>C6/B6</f>
        <v>0.67947731198795902</v>
      </c>
      <c r="E6">
        <v>366.5</v>
      </c>
      <c r="F6">
        <v>27</v>
      </c>
      <c r="G6">
        <v>101.5</v>
      </c>
      <c r="H6">
        <v>0.79100000000000004</v>
      </c>
      <c r="I6">
        <v>0.83799999999999997</v>
      </c>
      <c r="J6">
        <v>0.69899999999999995</v>
      </c>
      <c r="K6">
        <v>0.84799999999999998</v>
      </c>
      <c r="L6">
        <v>11291</v>
      </c>
      <c r="M6" s="8">
        <v>6</v>
      </c>
      <c r="N6" s="8">
        <v>4</v>
      </c>
      <c r="O6" s="9">
        <v>3</v>
      </c>
      <c r="P6" s="11">
        <v>0.5</v>
      </c>
      <c r="Q6" s="4">
        <v>935</v>
      </c>
      <c r="R6" s="4">
        <v>3485</v>
      </c>
      <c r="S6" s="4">
        <v>311.66666666666669</v>
      </c>
      <c r="T6" s="4">
        <v>1161.6666666666667</v>
      </c>
      <c r="U6" s="9">
        <v>0</v>
      </c>
      <c r="V6" s="11">
        <v>0</v>
      </c>
      <c r="W6" s="4">
        <v>0</v>
      </c>
      <c r="X6" s="4">
        <v>0</v>
      </c>
      <c r="Y6" s="4">
        <v>0</v>
      </c>
      <c r="Z6" s="4">
        <v>0</v>
      </c>
      <c r="AA6" s="4">
        <f>(R6+X6)</f>
        <v>3485</v>
      </c>
      <c r="AB6" s="4">
        <f>(R6+X6)/(O6+U6)</f>
        <v>1161.6666666666667</v>
      </c>
      <c r="AC6" s="9">
        <v>1</v>
      </c>
      <c r="AD6" s="11">
        <v>0.16666666666666666</v>
      </c>
      <c r="AE6" s="4">
        <v>58</v>
      </c>
      <c r="AF6" s="4">
        <v>108</v>
      </c>
      <c r="AG6" s="4">
        <v>58</v>
      </c>
      <c r="AH6" s="4">
        <v>108</v>
      </c>
      <c r="AI6" s="9">
        <v>0</v>
      </c>
      <c r="AJ6" s="11">
        <v>0</v>
      </c>
      <c r="AK6" s="4">
        <v>0</v>
      </c>
      <c r="AL6" s="4">
        <v>0</v>
      </c>
      <c r="AM6" s="4">
        <v>0</v>
      </c>
      <c r="AN6" s="4">
        <v>0</v>
      </c>
      <c r="AO6" s="9">
        <v>0</v>
      </c>
      <c r="AP6" s="11">
        <v>0</v>
      </c>
      <c r="AQ6" s="4">
        <v>0</v>
      </c>
      <c r="AR6" s="4">
        <v>0</v>
      </c>
      <c r="AS6" s="4">
        <v>0</v>
      </c>
      <c r="AT6" s="4">
        <v>0</v>
      </c>
      <c r="AU6" s="9">
        <v>1</v>
      </c>
      <c r="AV6" s="11">
        <v>0.16666666666666666</v>
      </c>
      <c r="AW6" s="4">
        <v>30</v>
      </c>
      <c r="AX6" s="4">
        <v>80</v>
      </c>
      <c r="AY6" s="4">
        <v>30</v>
      </c>
      <c r="AZ6" s="4">
        <v>80</v>
      </c>
      <c r="BA6" s="9">
        <v>0</v>
      </c>
      <c r="BB6" s="11">
        <v>0</v>
      </c>
      <c r="BC6" s="4">
        <v>0</v>
      </c>
      <c r="BD6" s="4">
        <v>0</v>
      </c>
      <c r="BE6" s="4">
        <v>0</v>
      </c>
      <c r="BF6" s="4">
        <v>0</v>
      </c>
      <c r="BG6" s="9">
        <v>1</v>
      </c>
      <c r="BH6" s="11">
        <v>0.16666666666666666</v>
      </c>
      <c r="BI6" s="4">
        <v>58</v>
      </c>
      <c r="BJ6" s="4">
        <v>108</v>
      </c>
      <c r="BK6" s="4">
        <v>58</v>
      </c>
      <c r="BL6" s="4">
        <v>108</v>
      </c>
      <c r="BM6" s="9">
        <v>0</v>
      </c>
      <c r="BN6" s="11">
        <v>0</v>
      </c>
      <c r="BO6" s="4">
        <v>0</v>
      </c>
      <c r="BP6" s="4">
        <v>0</v>
      </c>
      <c r="BQ6" s="4">
        <v>0</v>
      </c>
      <c r="BR6" s="4">
        <v>0</v>
      </c>
    </row>
    <row r="7" spans="1:70" x14ac:dyDescent="0.25">
      <c r="A7" s="5" t="s">
        <v>92</v>
      </c>
      <c r="B7">
        <v>952.21</v>
      </c>
      <c r="C7">
        <v>564.87</v>
      </c>
      <c r="D7">
        <f>C7/B7</f>
        <v>0.59321998298694611</v>
      </c>
      <c r="E7">
        <v>559.27</v>
      </c>
      <c r="F7">
        <v>10.63</v>
      </c>
      <c r="G7">
        <v>100.3</v>
      </c>
      <c r="H7">
        <v>0.78200000000000003</v>
      </c>
      <c r="I7">
        <v>0.88500000000000001</v>
      </c>
      <c r="J7">
        <v>0.70499999999999996</v>
      </c>
      <c r="K7">
        <v>0.76700000000000002</v>
      </c>
      <c r="L7">
        <v>10670</v>
      </c>
      <c r="M7" s="8">
        <v>29</v>
      </c>
      <c r="N7" s="8">
        <v>9</v>
      </c>
      <c r="O7" s="9">
        <v>3</v>
      </c>
      <c r="P7" s="11">
        <v>0.10344827586206896</v>
      </c>
      <c r="Q7" s="4">
        <v>370</v>
      </c>
      <c r="R7" s="4">
        <v>880</v>
      </c>
      <c r="S7" s="4">
        <v>123.33333333333333</v>
      </c>
      <c r="T7" s="4">
        <v>293.33333333333331</v>
      </c>
      <c r="U7" s="9">
        <v>10</v>
      </c>
      <c r="V7" s="11">
        <v>0.34482758620689657</v>
      </c>
      <c r="W7" s="4">
        <v>900</v>
      </c>
      <c r="X7" s="4">
        <v>6060</v>
      </c>
      <c r="Y7" s="4">
        <v>90</v>
      </c>
      <c r="Z7" s="4">
        <v>606</v>
      </c>
      <c r="AA7" s="4">
        <f>(R7+X7)</f>
        <v>6940</v>
      </c>
      <c r="AB7" s="4">
        <f>(R7+X7)/(O7+U7)</f>
        <v>533.84615384615381</v>
      </c>
      <c r="AC7" s="9">
        <v>7</v>
      </c>
      <c r="AD7" s="11">
        <v>0.2413793103448276</v>
      </c>
      <c r="AE7" s="4">
        <v>780</v>
      </c>
      <c r="AF7" s="4">
        <v>3310</v>
      </c>
      <c r="AG7" s="4">
        <v>111.42857142857143</v>
      </c>
      <c r="AH7" s="4">
        <v>472.85714285714283</v>
      </c>
      <c r="AI7" s="9">
        <v>3</v>
      </c>
      <c r="AJ7" s="11">
        <v>0.10344827586206896</v>
      </c>
      <c r="AK7" s="4">
        <v>413</v>
      </c>
      <c r="AL7" s="4">
        <v>2320</v>
      </c>
      <c r="AM7" s="4">
        <v>137.66666666666666</v>
      </c>
      <c r="AN7" s="4">
        <v>773.33333333333337</v>
      </c>
      <c r="AO7" s="9">
        <v>3</v>
      </c>
      <c r="AP7" s="11">
        <v>0.10344827586206896</v>
      </c>
      <c r="AQ7" s="4">
        <v>150</v>
      </c>
      <c r="AR7" s="4">
        <v>1100</v>
      </c>
      <c r="AS7" s="4">
        <v>50</v>
      </c>
      <c r="AT7" s="4">
        <v>366.66666666666669</v>
      </c>
      <c r="AU7" s="9">
        <v>0</v>
      </c>
      <c r="AV7" s="11">
        <v>0</v>
      </c>
      <c r="AW7" s="4">
        <v>0</v>
      </c>
      <c r="AX7" s="4">
        <v>0</v>
      </c>
      <c r="AY7" s="4">
        <v>0</v>
      </c>
      <c r="AZ7" s="4">
        <v>0</v>
      </c>
      <c r="BA7" s="9">
        <v>0</v>
      </c>
      <c r="BB7" s="11">
        <v>0</v>
      </c>
      <c r="BC7" s="4">
        <v>0</v>
      </c>
      <c r="BD7" s="4">
        <v>0</v>
      </c>
      <c r="BE7" s="4">
        <v>0</v>
      </c>
      <c r="BF7" s="4">
        <v>0</v>
      </c>
      <c r="BG7" s="9">
        <v>3</v>
      </c>
      <c r="BH7" s="11">
        <v>0.10344827586206896</v>
      </c>
      <c r="BI7" s="4">
        <v>280</v>
      </c>
      <c r="BJ7" s="4">
        <v>1470</v>
      </c>
      <c r="BK7" s="4">
        <v>93.333333333333329</v>
      </c>
      <c r="BL7" s="4">
        <v>490</v>
      </c>
      <c r="BM7" s="9">
        <v>0</v>
      </c>
      <c r="BN7" s="11">
        <v>0</v>
      </c>
      <c r="BO7" s="4">
        <v>0</v>
      </c>
      <c r="BP7" s="4">
        <v>0</v>
      </c>
      <c r="BQ7" s="4">
        <v>0</v>
      </c>
      <c r="BR7" s="4">
        <v>0</v>
      </c>
    </row>
    <row r="8" spans="1:70" x14ac:dyDescent="0.25">
      <c r="A8" s="5" t="s">
        <v>73</v>
      </c>
      <c r="B8">
        <v>2968.5</v>
      </c>
      <c r="C8">
        <v>1584.6</v>
      </c>
      <c r="D8">
        <f>C8/B8</f>
        <v>0.53380495199595757</v>
      </c>
      <c r="E8">
        <v>1544.6</v>
      </c>
      <c r="F8">
        <v>848</v>
      </c>
      <c r="G8">
        <v>102.1</v>
      </c>
      <c r="H8">
        <v>0.78200000000000003</v>
      </c>
      <c r="I8">
        <v>0.89500000000000002</v>
      </c>
      <c r="J8">
        <v>0.69</v>
      </c>
      <c r="K8">
        <v>0.8</v>
      </c>
      <c r="L8">
        <v>10496</v>
      </c>
      <c r="M8" s="8">
        <v>156</v>
      </c>
      <c r="N8" s="8">
        <v>43</v>
      </c>
      <c r="O8" s="9">
        <v>18</v>
      </c>
      <c r="P8" s="11">
        <v>0.11538461538461539</v>
      </c>
      <c r="Q8" s="4">
        <v>3179</v>
      </c>
      <c r="R8" s="4">
        <v>10063</v>
      </c>
      <c r="S8" s="4">
        <v>198.6875</v>
      </c>
      <c r="T8" s="4">
        <v>628.9375</v>
      </c>
      <c r="U8" s="9">
        <v>36</v>
      </c>
      <c r="V8" s="11">
        <v>0.23076923076923078</v>
      </c>
      <c r="W8" s="4">
        <v>3628</v>
      </c>
      <c r="X8" s="4">
        <v>14733</v>
      </c>
      <c r="Y8" s="4">
        <v>103.65714285714286</v>
      </c>
      <c r="Z8" s="4">
        <v>420.94285714285712</v>
      </c>
      <c r="AA8" s="4">
        <f>(R8+X8)</f>
        <v>24796</v>
      </c>
      <c r="AB8" s="4">
        <f>(R8+X8)/(O8+U8)</f>
        <v>459.18518518518516</v>
      </c>
      <c r="AC8" s="9">
        <v>51</v>
      </c>
      <c r="AD8" s="11">
        <v>0.32692307692307693</v>
      </c>
      <c r="AE8" s="4">
        <v>5339</v>
      </c>
      <c r="AF8" s="4">
        <v>26159</v>
      </c>
      <c r="AG8" s="4">
        <v>111.22916666666667</v>
      </c>
      <c r="AH8" s="4">
        <v>544.97916666666663</v>
      </c>
      <c r="AI8" s="9">
        <v>2</v>
      </c>
      <c r="AJ8" s="11">
        <v>1.282051282051282E-2</v>
      </c>
      <c r="AK8" s="4">
        <v>360</v>
      </c>
      <c r="AL8" s="4">
        <v>2000</v>
      </c>
      <c r="AM8" s="4">
        <v>180</v>
      </c>
      <c r="AN8" s="4">
        <v>1000</v>
      </c>
      <c r="AO8" s="9">
        <v>9</v>
      </c>
      <c r="AP8" s="11">
        <v>5.7692307692307696E-2</v>
      </c>
      <c r="AQ8" s="4">
        <v>1428</v>
      </c>
      <c r="AR8" s="4">
        <v>3185</v>
      </c>
      <c r="AS8" s="4">
        <v>158.66666666666666</v>
      </c>
      <c r="AT8" s="4">
        <v>353.88888888888891</v>
      </c>
      <c r="AU8" s="9">
        <v>2</v>
      </c>
      <c r="AV8" s="11">
        <v>1.282051282051282E-2</v>
      </c>
      <c r="AW8" s="4">
        <v>228</v>
      </c>
      <c r="AX8" s="4">
        <v>288</v>
      </c>
      <c r="AY8" s="4">
        <v>228</v>
      </c>
      <c r="AZ8" s="4">
        <v>288</v>
      </c>
      <c r="BA8" s="9">
        <v>10</v>
      </c>
      <c r="BB8" s="11">
        <v>6.4102564102564097E-2</v>
      </c>
      <c r="BC8" s="4">
        <v>1212</v>
      </c>
      <c r="BD8" s="4">
        <v>3771</v>
      </c>
      <c r="BE8" s="4">
        <v>121.2</v>
      </c>
      <c r="BF8" s="4">
        <v>377.1</v>
      </c>
      <c r="BG8" s="9">
        <v>28</v>
      </c>
      <c r="BH8" s="11">
        <v>0.17948717948717949</v>
      </c>
      <c r="BI8" s="4">
        <v>2770</v>
      </c>
      <c r="BJ8" s="4">
        <v>10512</v>
      </c>
      <c r="BK8" s="4">
        <v>98.928571428571431</v>
      </c>
      <c r="BL8" s="4">
        <v>375.42857142857144</v>
      </c>
      <c r="BM8" s="9">
        <v>0</v>
      </c>
      <c r="BN8" s="11">
        <v>0</v>
      </c>
      <c r="BO8" s="4">
        <v>0</v>
      </c>
      <c r="BP8" s="4">
        <v>0</v>
      </c>
      <c r="BQ8" s="4">
        <v>0</v>
      </c>
      <c r="BR8" s="4">
        <v>0</v>
      </c>
    </row>
    <row r="9" spans="1:70" x14ac:dyDescent="0.25">
      <c r="A9" s="5" t="s">
        <v>83</v>
      </c>
      <c r="B9">
        <v>1303.18</v>
      </c>
      <c r="C9">
        <v>838.36</v>
      </c>
      <c r="D9">
        <f>C9/B9</f>
        <v>0.6433186512991298</v>
      </c>
      <c r="E9">
        <v>1018.72</v>
      </c>
      <c r="F9">
        <v>533.65</v>
      </c>
      <c r="G9">
        <v>100.3</v>
      </c>
      <c r="H9">
        <v>0.77</v>
      </c>
      <c r="I9">
        <v>0.85699999999999998</v>
      </c>
      <c r="J9">
        <v>0.67800000000000005</v>
      </c>
      <c r="K9">
        <v>0.78600000000000003</v>
      </c>
      <c r="L9">
        <v>10096</v>
      </c>
      <c r="M9" s="8">
        <v>48</v>
      </c>
      <c r="N9" s="8">
        <v>17</v>
      </c>
      <c r="O9" s="9">
        <v>9</v>
      </c>
      <c r="P9" s="11">
        <v>0.1875</v>
      </c>
      <c r="Q9" s="4">
        <v>1629</v>
      </c>
      <c r="R9" s="4">
        <v>5317</v>
      </c>
      <c r="S9" s="4">
        <v>181</v>
      </c>
      <c r="T9" s="4">
        <v>590.77777777777783</v>
      </c>
      <c r="U9" s="9">
        <v>13</v>
      </c>
      <c r="V9" s="11">
        <v>0.27083333333333331</v>
      </c>
      <c r="W9" s="4">
        <v>1520</v>
      </c>
      <c r="X9" s="4">
        <v>5640</v>
      </c>
      <c r="Y9" s="4">
        <v>116.92307692307692</v>
      </c>
      <c r="Z9" s="4">
        <v>433.84615384615387</v>
      </c>
      <c r="AA9" s="4">
        <f>(R9+X9)</f>
        <v>10957</v>
      </c>
      <c r="AB9" s="4">
        <f>(R9+X9)/(O9+U9)</f>
        <v>498.04545454545456</v>
      </c>
      <c r="AC9" s="9">
        <v>11</v>
      </c>
      <c r="AD9" s="11">
        <v>0.22916666666666666</v>
      </c>
      <c r="AE9" s="4">
        <v>1070</v>
      </c>
      <c r="AF9" s="4">
        <v>8100</v>
      </c>
      <c r="AG9" s="4">
        <v>97.272727272727266</v>
      </c>
      <c r="AH9" s="4">
        <v>736.36363636363637</v>
      </c>
      <c r="AI9" s="9">
        <v>3</v>
      </c>
      <c r="AJ9" s="11">
        <v>6.25E-2</v>
      </c>
      <c r="AK9" s="4">
        <v>440</v>
      </c>
      <c r="AL9" s="4">
        <v>2160</v>
      </c>
      <c r="AM9" s="4">
        <v>146.66666666666666</v>
      </c>
      <c r="AN9" s="4">
        <v>720</v>
      </c>
      <c r="AO9" s="9">
        <v>3</v>
      </c>
      <c r="AP9" s="11">
        <v>6.25E-2</v>
      </c>
      <c r="AQ9" s="4">
        <v>403</v>
      </c>
      <c r="AR9" s="4">
        <v>1748</v>
      </c>
      <c r="AS9" s="4">
        <v>134.33333333333334</v>
      </c>
      <c r="AT9" s="4">
        <v>582.66666666666663</v>
      </c>
      <c r="AU9" s="9">
        <v>3</v>
      </c>
      <c r="AV9" s="11">
        <v>6.25E-2</v>
      </c>
      <c r="AW9" s="4">
        <v>324</v>
      </c>
      <c r="AX9" s="4">
        <v>890</v>
      </c>
      <c r="AY9" s="4">
        <v>108</v>
      </c>
      <c r="AZ9" s="4">
        <v>296.66666666666669</v>
      </c>
      <c r="BA9" s="9">
        <v>2</v>
      </c>
      <c r="BB9" s="11">
        <v>4.1666666666666664E-2</v>
      </c>
      <c r="BC9" s="4">
        <v>98</v>
      </c>
      <c r="BD9" s="4">
        <v>118</v>
      </c>
      <c r="BE9" s="4">
        <v>49</v>
      </c>
      <c r="BF9" s="4">
        <v>59</v>
      </c>
      <c r="BG9" s="9">
        <v>4</v>
      </c>
      <c r="BH9" s="11">
        <v>8.3333333333333329E-2</v>
      </c>
      <c r="BI9" s="4">
        <v>350</v>
      </c>
      <c r="BJ9" s="4">
        <v>2450</v>
      </c>
      <c r="BK9" s="4">
        <v>87.5</v>
      </c>
      <c r="BL9" s="4">
        <v>612.5</v>
      </c>
      <c r="BM9" s="9">
        <v>0</v>
      </c>
      <c r="BN9" s="11">
        <v>0</v>
      </c>
      <c r="BO9" s="4">
        <v>0</v>
      </c>
      <c r="BP9" s="4">
        <v>0</v>
      </c>
      <c r="BQ9" s="4">
        <v>0</v>
      </c>
      <c r="BR9" s="4">
        <v>0</v>
      </c>
    </row>
    <row r="10" spans="1:70" x14ac:dyDescent="0.25">
      <c r="A10" s="5" t="s">
        <v>75</v>
      </c>
      <c r="B10">
        <v>4306.74</v>
      </c>
      <c r="C10">
        <v>2265.69</v>
      </c>
      <c r="D10">
        <f>C10/B10</f>
        <v>0.5260800512684769</v>
      </c>
      <c r="E10">
        <v>1977.51</v>
      </c>
      <c r="F10">
        <v>964.65</v>
      </c>
      <c r="G10">
        <v>100.5</v>
      </c>
      <c r="H10">
        <v>0.747</v>
      </c>
      <c r="I10">
        <v>0.88900000000000001</v>
      </c>
      <c r="J10">
        <v>0.63100000000000001</v>
      </c>
      <c r="K10">
        <v>0.74299999999999999</v>
      </c>
      <c r="L10">
        <v>9386</v>
      </c>
      <c r="M10" s="8">
        <v>122</v>
      </c>
      <c r="N10" s="8">
        <v>28</v>
      </c>
      <c r="O10" s="9">
        <v>12</v>
      </c>
      <c r="P10" s="11">
        <v>9.8360655737704916E-2</v>
      </c>
      <c r="Q10" s="4">
        <v>1859</v>
      </c>
      <c r="R10" s="4">
        <v>6001</v>
      </c>
      <c r="S10" s="4">
        <v>185.9</v>
      </c>
      <c r="T10" s="4">
        <v>600.1</v>
      </c>
      <c r="U10" s="9">
        <v>33</v>
      </c>
      <c r="V10" s="11">
        <v>0.27049180327868855</v>
      </c>
      <c r="W10" s="4">
        <v>1750</v>
      </c>
      <c r="X10" s="4">
        <v>9950</v>
      </c>
      <c r="Y10" s="4">
        <v>53.030303030303031</v>
      </c>
      <c r="Z10" s="4">
        <v>301.5151515151515</v>
      </c>
      <c r="AA10" s="4">
        <f>(R10+X10)</f>
        <v>15951</v>
      </c>
      <c r="AB10" s="4">
        <f>(R10+X10)/(O10+U10)</f>
        <v>354.46666666666664</v>
      </c>
      <c r="AC10" s="9">
        <v>38</v>
      </c>
      <c r="AD10" s="11">
        <v>0.31147540983606559</v>
      </c>
      <c r="AE10" s="4">
        <v>2669</v>
      </c>
      <c r="AF10" s="4">
        <v>16823</v>
      </c>
      <c r="AG10" s="4">
        <v>72.13513513513513</v>
      </c>
      <c r="AH10" s="4">
        <v>454.67567567567568</v>
      </c>
      <c r="AI10" s="9">
        <v>5</v>
      </c>
      <c r="AJ10" s="11">
        <v>4.0983606557377046E-2</v>
      </c>
      <c r="AK10" s="4">
        <v>348</v>
      </c>
      <c r="AL10" s="4">
        <v>3188</v>
      </c>
      <c r="AM10" s="4">
        <v>69.599999999999994</v>
      </c>
      <c r="AN10" s="4">
        <v>637.6</v>
      </c>
      <c r="AO10" s="9">
        <v>4</v>
      </c>
      <c r="AP10" s="11">
        <v>3.2786885245901641E-2</v>
      </c>
      <c r="AQ10" s="4">
        <v>288</v>
      </c>
      <c r="AR10" s="4">
        <v>2018</v>
      </c>
      <c r="AS10" s="4">
        <v>96</v>
      </c>
      <c r="AT10" s="4">
        <v>672.66666666666663</v>
      </c>
      <c r="AU10" s="9">
        <v>2</v>
      </c>
      <c r="AV10" s="11">
        <v>1.6393442622950821E-2</v>
      </c>
      <c r="AW10" s="4">
        <v>410</v>
      </c>
      <c r="AX10" s="4">
        <v>1700</v>
      </c>
      <c r="AY10" s="4">
        <v>205</v>
      </c>
      <c r="AZ10" s="4">
        <v>850</v>
      </c>
      <c r="BA10" s="9">
        <v>10</v>
      </c>
      <c r="BB10" s="11">
        <v>8.1967213114754092E-2</v>
      </c>
      <c r="BC10" s="4">
        <v>1476</v>
      </c>
      <c r="BD10" s="4">
        <v>3916</v>
      </c>
      <c r="BE10" s="4">
        <v>147.6</v>
      </c>
      <c r="BF10" s="4">
        <v>391.6</v>
      </c>
      <c r="BG10" s="9">
        <v>18</v>
      </c>
      <c r="BH10" s="11">
        <v>0.14754098360655737</v>
      </c>
      <c r="BI10" s="4">
        <v>950</v>
      </c>
      <c r="BJ10" s="4">
        <v>8120</v>
      </c>
      <c r="BK10" s="4">
        <v>52.777777777777779</v>
      </c>
      <c r="BL10" s="4">
        <v>451.11111111111109</v>
      </c>
      <c r="BM10" s="9">
        <v>0</v>
      </c>
      <c r="BN10" s="11">
        <v>0</v>
      </c>
      <c r="BO10" s="4">
        <v>0</v>
      </c>
      <c r="BP10" s="4">
        <v>0</v>
      </c>
      <c r="BQ10" s="4">
        <v>0</v>
      </c>
      <c r="BR10" s="4">
        <v>0</v>
      </c>
    </row>
    <row r="11" spans="1:70" x14ac:dyDescent="0.25">
      <c r="A11" s="5" t="s">
        <v>106</v>
      </c>
      <c r="B11">
        <v>807.45</v>
      </c>
      <c r="C11">
        <v>446.15</v>
      </c>
      <c r="D11">
        <f>C11/B11</f>
        <v>0.55254195306210907</v>
      </c>
      <c r="E11">
        <v>490.54</v>
      </c>
      <c r="F11">
        <v>129.43</v>
      </c>
      <c r="G11">
        <v>100.2</v>
      </c>
      <c r="H11">
        <v>0.75700000000000001</v>
      </c>
      <c r="I11">
        <v>0.86499999999999999</v>
      </c>
      <c r="J11">
        <v>0.68899999999999995</v>
      </c>
      <c r="K11">
        <v>0.72799999999999998</v>
      </c>
      <c r="L11">
        <v>9319</v>
      </c>
      <c r="M11" s="8">
        <v>12</v>
      </c>
      <c r="N11" s="8">
        <v>6</v>
      </c>
      <c r="O11" s="9">
        <v>3</v>
      </c>
      <c r="P11" s="11">
        <v>0.25</v>
      </c>
      <c r="Q11" s="4">
        <v>560</v>
      </c>
      <c r="R11" s="4">
        <v>1748</v>
      </c>
      <c r="S11" s="4">
        <v>186.66666666666666</v>
      </c>
      <c r="T11" s="4">
        <v>582.66666666666663</v>
      </c>
      <c r="U11" s="9">
        <v>2</v>
      </c>
      <c r="V11" s="11">
        <v>0.16666666666666666</v>
      </c>
      <c r="W11" s="4">
        <v>280</v>
      </c>
      <c r="X11" s="4">
        <v>1060</v>
      </c>
      <c r="Y11" s="4">
        <v>140</v>
      </c>
      <c r="Z11" s="4">
        <v>530</v>
      </c>
      <c r="AA11" s="4">
        <f>(R11+X11)</f>
        <v>2808</v>
      </c>
      <c r="AB11" s="4">
        <f>(R11+X11)/(O11+U11)</f>
        <v>561.6</v>
      </c>
      <c r="AC11" s="9">
        <v>3</v>
      </c>
      <c r="AD11" s="11">
        <v>0.25</v>
      </c>
      <c r="AE11" s="4">
        <v>280</v>
      </c>
      <c r="AF11" s="4">
        <v>1580</v>
      </c>
      <c r="AG11" s="4">
        <v>93.333333333333329</v>
      </c>
      <c r="AH11" s="4">
        <v>526.66666666666663</v>
      </c>
      <c r="AI11" s="9">
        <v>0</v>
      </c>
      <c r="AJ11" s="11">
        <v>0</v>
      </c>
      <c r="AK11" s="4">
        <v>0</v>
      </c>
      <c r="AL11" s="4">
        <v>0</v>
      </c>
      <c r="AM11" s="4">
        <v>0</v>
      </c>
      <c r="AN11" s="4">
        <v>0</v>
      </c>
      <c r="AO11" s="9">
        <v>1</v>
      </c>
      <c r="AP11" s="11">
        <v>8.3333333333333329E-2</v>
      </c>
      <c r="AQ11" s="4">
        <v>70</v>
      </c>
      <c r="AR11" s="4">
        <v>90</v>
      </c>
      <c r="AS11" s="4">
        <v>70</v>
      </c>
      <c r="AT11" s="4">
        <v>90</v>
      </c>
      <c r="AU11" s="9">
        <v>0</v>
      </c>
      <c r="AV11" s="11">
        <v>0</v>
      </c>
      <c r="AW11" s="4">
        <v>0</v>
      </c>
      <c r="AX11" s="4">
        <v>0</v>
      </c>
      <c r="AY11" s="4">
        <v>0</v>
      </c>
      <c r="AZ11" s="4">
        <v>0</v>
      </c>
      <c r="BA11" s="9">
        <v>0</v>
      </c>
      <c r="BB11" s="11">
        <v>0</v>
      </c>
      <c r="BC11" s="4">
        <v>0</v>
      </c>
      <c r="BD11" s="4">
        <v>0</v>
      </c>
      <c r="BE11" s="4">
        <v>0</v>
      </c>
      <c r="BF11" s="4">
        <v>0</v>
      </c>
      <c r="BG11" s="9">
        <v>2</v>
      </c>
      <c r="BH11" s="11">
        <v>0.16666666666666666</v>
      </c>
      <c r="BI11" s="4">
        <v>150</v>
      </c>
      <c r="BJ11" s="4">
        <v>370</v>
      </c>
      <c r="BK11" s="4">
        <v>75</v>
      </c>
      <c r="BL11" s="4">
        <v>185</v>
      </c>
      <c r="BM11" s="9">
        <v>1</v>
      </c>
      <c r="BN11" s="11">
        <v>8.3333333333333329E-2</v>
      </c>
      <c r="BO11" s="4">
        <v>70</v>
      </c>
      <c r="BP11" s="4">
        <v>90</v>
      </c>
      <c r="BQ11" s="4">
        <v>70</v>
      </c>
      <c r="BR11" s="4">
        <v>90</v>
      </c>
    </row>
    <row r="12" spans="1:70" x14ac:dyDescent="0.25">
      <c r="A12" s="5" t="s">
        <v>109</v>
      </c>
      <c r="B12">
        <v>510.48</v>
      </c>
      <c r="C12">
        <v>246.79</v>
      </c>
      <c r="D12">
        <f>C12/B12</f>
        <v>0.48344695188841869</v>
      </c>
      <c r="E12">
        <v>0</v>
      </c>
      <c r="F12">
        <v>602.09550000000002</v>
      </c>
      <c r="G12">
        <v>101.9</v>
      </c>
      <c r="H12">
        <v>0</v>
      </c>
      <c r="I12">
        <v>0</v>
      </c>
      <c r="J12">
        <v>0</v>
      </c>
      <c r="K12">
        <v>0</v>
      </c>
      <c r="L12">
        <v>9319</v>
      </c>
      <c r="M12" s="8">
        <v>7</v>
      </c>
      <c r="N12" s="8">
        <v>2</v>
      </c>
      <c r="O12" s="9">
        <v>0</v>
      </c>
      <c r="P12" s="11">
        <v>0</v>
      </c>
      <c r="Q12" s="4">
        <v>0</v>
      </c>
      <c r="R12" s="4">
        <v>0</v>
      </c>
      <c r="S12" s="4">
        <v>0</v>
      </c>
      <c r="T12" s="4">
        <v>0</v>
      </c>
      <c r="U12" s="9">
        <v>5</v>
      </c>
      <c r="V12" s="11">
        <v>0.7142857142857143</v>
      </c>
      <c r="W12" s="4">
        <v>560</v>
      </c>
      <c r="X12" s="4">
        <v>2200</v>
      </c>
      <c r="Y12" s="4">
        <v>112</v>
      </c>
      <c r="Z12" s="4">
        <v>440</v>
      </c>
      <c r="AA12" s="4">
        <f>(R12+X12)</f>
        <v>2200</v>
      </c>
      <c r="AB12" s="4">
        <f>(R12+X12)/(O12+U12)</f>
        <v>440</v>
      </c>
      <c r="AC12" s="9">
        <v>1</v>
      </c>
      <c r="AD12" s="11">
        <v>0.14285714285714285</v>
      </c>
      <c r="AE12" s="4">
        <v>0</v>
      </c>
      <c r="AF12" s="4">
        <v>0</v>
      </c>
      <c r="AG12" s="4">
        <v>0</v>
      </c>
      <c r="AH12" s="4">
        <v>0</v>
      </c>
      <c r="AI12" s="9">
        <v>1</v>
      </c>
      <c r="AJ12" s="11">
        <v>0.14285714285714285</v>
      </c>
      <c r="AK12" s="4">
        <v>0</v>
      </c>
      <c r="AL12" s="4">
        <v>0</v>
      </c>
      <c r="AM12" s="4">
        <v>0</v>
      </c>
      <c r="AN12" s="4">
        <v>0</v>
      </c>
      <c r="AO12" s="9">
        <v>0</v>
      </c>
      <c r="AP12" s="11">
        <v>0</v>
      </c>
      <c r="AQ12" s="4">
        <v>0</v>
      </c>
      <c r="AR12" s="4">
        <v>0</v>
      </c>
      <c r="AS12" s="4">
        <v>0</v>
      </c>
      <c r="AT12" s="4">
        <v>0</v>
      </c>
      <c r="AU12" s="9">
        <v>0</v>
      </c>
      <c r="AV12" s="11">
        <v>0</v>
      </c>
      <c r="AW12" s="4">
        <v>0</v>
      </c>
      <c r="AX12" s="4">
        <v>0</v>
      </c>
      <c r="AY12" s="4">
        <v>0</v>
      </c>
      <c r="AZ12" s="4">
        <v>0</v>
      </c>
      <c r="BA12" s="9">
        <v>0</v>
      </c>
      <c r="BB12" s="11">
        <v>0</v>
      </c>
      <c r="BC12" s="4">
        <v>0</v>
      </c>
      <c r="BD12" s="4">
        <v>0</v>
      </c>
      <c r="BE12" s="4">
        <v>0</v>
      </c>
      <c r="BF12" s="4">
        <v>0</v>
      </c>
      <c r="BG12" s="9">
        <v>0</v>
      </c>
      <c r="BH12" s="11">
        <v>0</v>
      </c>
      <c r="BI12" s="4">
        <v>0</v>
      </c>
      <c r="BJ12" s="4">
        <v>0</v>
      </c>
      <c r="BK12" s="4">
        <v>0</v>
      </c>
      <c r="BL12" s="4">
        <v>0</v>
      </c>
      <c r="BM12" s="9">
        <v>0</v>
      </c>
      <c r="BN12" s="11">
        <v>0</v>
      </c>
      <c r="BO12" s="4">
        <v>0</v>
      </c>
      <c r="BP12" s="4">
        <v>0</v>
      </c>
      <c r="BQ12" s="4">
        <v>0</v>
      </c>
      <c r="BR12" s="4">
        <v>0</v>
      </c>
    </row>
    <row r="13" spans="1:70" x14ac:dyDescent="0.25">
      <c r="A13" s="5" t="s">
        <v>108</v>
      </c>
      <c r="B13">
        <v>1257.8</v>
      </c>
      <c r="C13">
        <v>639</v>
      </c>
      <c r="D13">
        <f>C13/B13</f>
        <v>0.50802989346477978</v>
      </c>
      <c r="E13">
        <v>639</v>
      </c>
      <c r="F13">
        <v>212.7</v>
      </c>
      <c r="G13">
        <v>100.6</v>
      </c>
      <c r="H13">
        <v>0</v>
      </c>
      <c r="I13">
        <v>0</v>
      </c>
      <c r="J13">
        <v>0</v>
      </c>
      <c r="K13">
        <v>0</v>
      </c>
      <c r="L13">
        <v>8488</v>
      </c>
      <c r="M13" s="8">
        <v>9</v>
      </c>
      <c r="N13" s="8">
        <v>6</v>
      </c>
      <c r="O13" s="9">
        <v>0</v>
      </c>
      <c r="P13" s="11">
        <v>0</v>
      </c>
      <c r="Q13" s="4">
        <v>0</v>
      </c>
      <c r="R13" s="4">
        <v>0</v>
      </c>
      <c r="S13" s="4">
        <v>0</v>
      </c>
      <c r="T13" s="4">
        <v>0</v>
      </c>
      <c r="U13" s="9">
        <v>1</v>
      </c>
      <c r="V13" s="11">
        <v>0.1111111111111111</v>
      </c>
      <c r="W13" s="4">
        <v>80</v>
      </c>
      <c r="X13" s="4">
        <v>660</v>
      </c>
      <c r="Y13" s="4">
        <v>80</v>
      </c>
      <c r="Z13" s="4">
        <v>660</v>
      </c>
      <c r="AA13" s="4">
        <f>(R13+X13)</f>
        <v>660</v>
      </c>
      <c r="AB13" s="4">
        <f>(R13+X13)/(O13+U13)</f>
        <v>660</v>
      </c>
      <c r="AC13" s="9">
        <v>2</v>
      </c>
      <c r="AD13" s="11">
        <v>0.22222222222222221</v>
      </c>
      <c r="AE13" s="4">
        <v>170</v>
      </c>
      <c r="AF13" s="4">
        <v>890</v>
      </c>
      <c r="AG13" s="4">
        <v>85</v>
      </c>
      <c r="AH13" s="4">
        <v>445</v>
      </c>
      <c r="AI13" s="9">
        <v>0</v>
      </c>
      <c r="AJ13" s="11">
        <v>0</v>
      </c>
      <c r="AK13" s="4">
        <v>0</v>
      </c>
      <c r="AL13" s="4">
        <v>0</v>
      </c>
      <c r="AM13" s="4">
        <v>0</v>
      </c>
      <c r="AN13" s="4">
        <v>0</v>
      </c>
      <c r="AO13" s="9">
        <v>1</v>
      </c>
      <c r="AP13" s="11">
        <v>0.1111111111111111</v>
      </c>
      <c r="AQ13" s="4">
        <v>10</v>
      </c>
      <c r="AR13" s="4">
        <v>180</v>
      </c>
      <c r="AS13" s="4">
        <v>10</v>
      </c>
      <c r="AT13" s="4">
        <v>180</v>
      </c>
      <c r="AU13" s="9">
        <v>2</v>
      </c>
      <c r="AV13" s="11">
        <v>0.22222222222222221</v>
      </c>
      <c r="AW13" s="4">
        <v>229</v>
      </c>
      <c r="AX13" s="4">
        <v>1480</v>
      </c>
      <c r="AY13" s="4">
        <v>114.5</v>
      </c>
      <c r="AZ13" s="4">
        <v>740</v>
      </c>
      <c r="BA13" s="9">
        <v>1</v>
      </c>
      <c r="BB13" s="11">
        <v>0.1111111111111111</v>
      </c>
      <c r="BC13" s="4">
        <v>40</v>
      </c>
      <c r="BD13" s="4">
        <v>150</v>
      </c>
      <c r="BE13" s="4">
        <v>40</v>
      </c>
      <c r="BF13" s="4">
        <v>150</v>
      </c>
      <c r="BG13" s="9">
        <v>1</v>
      </c>
      <c r="BH13" s="11">
        <v>0.1111111111111111</v>
      </c>
      <c r="BI13" s="4">
        <v>120</v>
      </c>
      <c r="BJ13" s="4">
        <v>690</v>
      </c>
      <c r="BK13" s="4">
        <v>120</v>
      </c>
      <c r="BL13" s="4">
        <v>690</v>
      </c>
      <c r="BM13" s="9">
        <v>1</v>
      </c>
      <c r="BN13" s="11">
        <v>0.1111111111111111</v>
      </c>
      <c r="BO13" s="4">
        <v>80</v>
      </c>
      <c r="BP13" s="4">
        <v>660</v>
      </c>
      <c r="BQ13" s="4">
        <v>80</v>
      </c>
      <c r="BR13" s="4">
        <v>660</v>
      </c>
    </row>
    <row r="14" spans="1:70" x14ac:dyDescent="0.25">
      <c r="A14" s="5" t="s">
        <v>115</v>
      </c>
      <c r="B14">
        <v>267.45</v>
      </c>
      <c r="C14">
        <v>124.06</v>
      </c>
      <c r="D14">
        <f>C14/B14</f>
        <v>0.46386240418769864</v>
      </c>
      <c r="E14">
        <v>121.14</v>
      </c>
      <c r="F14">
        <v>0</v>
      </c>
      <c r="G14">
        <v>101.3</v>
      </c>
      <c r="H14">
        <v>0.74299999999999999</v>
      </c>
      <c r="I14">
        <v>0.83799999999999997</v>
      </c>
      <c r="J14">
        <v>0.66100000000000003</v>
      </c>
      <c r="K14">
        <v>0.73899999999999999</v>
      </c>
      <c r="L14">
        <v>7874</v>
      </c>
      <c r="M14" s="8">
        <v>2</v>
      </c>
      <c r="N14" s="8">
        <v>1</v>
      </c>
      <c r="O14" s="9">
        <v>1</v>
      </c>
      <c r="P14" s="11">
        <v>0.5</v>
      </c>
      <c r="Q14" s="4">
        <v>280</v>
      </c>
      <c r="R14" s="4">
        <v>1280</v>
      </c>
      <c r="S14" s="4">
        <v>280</v>
      </c>
      <c r="T14" s="4">
        <v>1280</v>
      </c>
      <c r="U14" s="9">
        <v>0</v>
      </c>
      <c r="V14" s="11">
        <v>0</v>
      </c>
      <c r="W14" s="4">
        <v>0</v>
      </c>
      <c r="X14" s="4">
        <v>0</v>
      </c>
      <c r="Y14" s="4">
        <v>0</v>
      </c>
      <c r="Z14" s="4">
        <v>0</v>
      </c>
      <c r="AA14" s="4">
        <f>(R14+X14)</f>
        <v>1280</v>
      </c>
      <c r="AB14" s="4">
        <f>(R14+X14)/(O14+U14)</f>
        <v>1280</v>
      </c>
      <c r="AC14" s="9">
        <v>0</v>
      </c>
      <c r="AD14" s="11">
        <v>0</v>
      </c>
      <c r="AE14" s="4">
        <v>0</v>
      </c>
      <c r="AF14" s="4">
        <v>0</v>
      </c>
      <c r="AG14" s="4">
        <v>0</v>
      </c>
      <c r="AH14" s="4">
        <v>0</v>
      </c>
      <c r="AI14" s="9">
        <v>0</v>
      </c>
      <c r="AJ14" s="11">
        <v>0</v>
      </c>
      <c r="AK14" s="4">
        <v>0</v>
      </c>
      <c r="AL14" s="4">
        <v>0</v>
      </c>
      <c r="AM14" s="4">
        <v>0</v>
      </c>
      <c r="AN14" s="4">
        <v>0</v>
      </c>
      <c r="AO14" s="9">
        <v>0</v>
      </c>
      <c r="AP14" s="11">
        <v>0</v>
      </c>
      <c r="AQ14" s="4">
        <v>0</v>
      </c>
      <c r="AR14" s="4">
        <v>0</v>
      </c>
      <c r="AS14" s="4">
        <v>0</v>
      </c>
      <c r="AT14" s="4">
        <v>0</v>
      </c>
      <c r="AU14" s="9">
        <v>1</v>
      </c>
      <c r="AV14" s="11">
        <v>0.5</v>
      </c>
      <c r="AW14" s="4">
        <v>100</v>
      </c>
      <c r="AX14" s="4">
        <v>580</v>
      </c>
      <c r="AY14" s="4">
        <v>100</v>
      </c>
      <c r="AZ14" s="4">
        <v>580</v>
      </c>
      <c r="BA14" s="9">
        <v>0</v>
      </c>
      <c r="BB14" s="11">
        <v>0</v>
      </c>
      <c r="BC14" s="4">
        <v>0</v>
      </c>
      <c r="BD14" s="4">
        <v>0</v>
      </c>
      <c r="BE14" s="4">
        <v>0</v>
      </c>
      <c r="BF14" s="4">
        <v>0</v>
      </c>
      <c r="BG14" s="9">
        <v>0</v>
      </c>
      <c r="BH14" s="11">
        <v>0</v>
      </c>
      <c r="BI14" s="4">
        <v>0</v>
      </c>
      <c r="BJ14" s="4">
        <v>0</v>
      </c>
      <c r="BK14" s="4">
        <v>0</v>
      </c>
      <c r="BL14" s="4">
        <v>0</v>
      </c>
      <c r="BM14" s="9">
        <v>0</v>
      </c>
      <c r="BN14" s="11">
        <v>0</v>
      </c>
      <c r="BO14" s="4">
        <v>0</v>
      </c>
      <c r="BP14" s="4">
        <v>0</v>
      </c>
      <c r="BQ14" s="4">
        <v>0</v>
      </c>
      <c r="BR14" s="4">
        <v>0</v>
      </c>
    </row>
    <row r="15" spans="1:70" x14ac:dyDescent="0.25">
      <c r="A15" s="5" t="s">
        <v>107</v>
      </c>
      <c r="B15">
        <v>0</v>
      </c>
      <c r="C15">
        <v>0</v>
      </c>
      <c r="D15" t="e">
        <f>C15/B15</f>
        <v>#DIV/0!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8">
        <v>10</v>
      </c>
      <c r="N15" s="8">
        <v>4</v>
      </c>
      <c r="O15" s="9">
        <v>5</v>
      </c>
      <c r="P15" s="11">
        <v>0.5</v>
      </c>
      <c r="Q15" s="4">
        <v>1270</v>
      </c>
      <c r="R15" s="4">
        <v>4150</v>
      </c>
      <c r="S15" s="4">
        <v>317.5</v>
      </c>
      <c r="T15" s="4">
        <v>1037.5</v>
      </c>
      <c r="U15" s="9">
        <v>0</v>
      </c>
      <c r="V15" s="11">
        <v>0</v>
      </c>
      <c r="W15" s="4">
        <v>0</v>
      </c>
      <c r="X15" s="4">
        <v>0</v>
      </c>
      <c r="Y15" s="4">
        <v>0</v>
      </c>
      <c r="Z15" s="4">
        <v>0</v>
      </c>
      <c r="AA15" s="4">
        <f>(R15+X15)</f>
        <v>4150</v>
      </c>
      <c r="AB15" s="4">
        <f>(R15+X15)/(O15+U15)</f>
        <v>830</v>
      </c>
      <c r="AC15" s="9">
        <v>0</v>
      </c>
      <c r="AD15" s="11">
        <v>0</v>
      </c>
      <c r="AE15" s="4">
        <v>0</v>
      </c>
      <c r="AF15" s="4">
        <v>0</v>
      </c>
      <c r="AG15" s="4">
        <v>0</v>
      </c>
      <c r="AH15" s="4">
        <v>0</v>
      </c>
      <c r="AI15" s="9">
        <v>0</v>
      </c>
      <c r="AJ15" s="11">
        <v>0</v>
      </c>
      <c r="AK15" s="4">
        <v>0</v>
      </c>
      <c r="AL15" s="4">
        <v>0</v>
      </c>
      <c r="AM15" s="4">
        <v>0</v>
      </c>
      <c r="AN15" s="4">
        <v>0</v>
      </c>
      <c r="AO15" s="9">
        <v>0</v>
      </c>
      <c r="AP15" s="11">
        <v>0</v>
      </c>
      <c r="AQ15" s="4">
        <v>0</v>
      </c>
      <c r="AR15" s="4">
        <v>0</v>
      </c>
      <c r="AS15" s="4">
        <v>0</v>
      </c>
      <c r="AT15" s="4">
        <v>0</v>
      </c>
      <c r="AU15" s="9">
        <v>1</v>
      </c>
      <c r="AV15" s="11">
        <v>0.1</v>
      </c>
      <c r="AW15" s="4">
        <v>270</v>
      </c>
      <c r="AX15" s="4">
        <v>1530</v>
      </c>
      <c r="AY15" s="4">
        <v>270</v>
      </c>
      <c r="AZ15" s="4">
        <v>1530</v>
      </c>
      <c r="BA15" s="9">
        <v>3</v>
      </c>
      <c r="BB15" s="11">
        <v>0.3</v>
      </c>
      <c r="BC15" s="4">
        <v>528</v>
      </c>
      <c r="BD15" s="4">
        <v>1586</v>
      </c>
      <c r="BE15" s="4">
        <v>176</v>
      </c>
      <c r="BF15" s="4">
        <v>528.66666666666663</v>
      </c>
      <c r="BG15" s="9">
        <v>0</v>
      </c>
      <c r="BH15" s="11">
        <v>0</v>
      </c>
      <c r="BI15" s="4">
        <v>0</v>
      </c>
      <c r="BJ15" s="4">
        <v>0</v>
      </c>
      <c r="BK15" s="4">
        <v>0</v>
      </c>
      <c r="BL15" s="4">
        <v>0</v>
      </c>
      <c r="BM15" s="9">
        <v>0</v>
      </c>
      <c r="BN15" s="11">
        <v>0</v>
      </c>
      <c r="BO15" s="4">
        <v>0</v>
      </c>
      <c r="BP15" s="4">
        <v>0</v>
      </c>
      <c r="BQ15" s="4">
        <v>0</v>
      </c>
      <c r="BR15" s="4">
        <v>0</v>
      </c>
    </row>
    <row r="16" spans="1:70" x14ac:dyDescent="0.25">
      <c r="A16" s="5" t="s">
        <v>94</v>
      </c>
      <c r="B16">
        <v>0</v>
      </c>
      <c r="C16">
        <v>0</v>
      </c>
      <c r="D16" t="e">
        <f>C16/B16</f>
        <v>#DIV/0!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8">
        <v>31</v>
      </c>
      <c r="N16" s="8">
        <v>3</v>
      </c>
      <c r="O16" s="9">
        <v>0</v>
      </c>
      <c r="P16" s="11">
        <v>0</v>
      </c>
      <c r="Q16" s="4">
        <v>0</v>
      </c>
      <c r="R16" s="4">
        <v>0</v>
      </c>
      <c r="S16" s="4">
        <v>0</v>
      </c>
      <c r="T16" s="4">
        <v>0</v>
      </c>
      <c r="U16" s="9">
        <v>7</v>
      </c>
      <c r="V16" s="11">
        <v>0.22580645161290322</v>
      </c>
      <c r="W16" s="4">
        <v>340</v>
      </c>
      <c r="X16" s="4">
        <v>1400</v>
      </c>
      <c r="Y16" s="4">
        <v>48.571428571428569</v>
      </c>
      <c r="Z16" s="4">
        <v>200</v>
      </c>
      <c r="AA16" s="4">
        <f>(R16+X16)</f>
        <v>1400</v>
      </c>
      <c r="AB16" s="4">
        <f>(R16+X16)/(O16+U16)</f>
        <v>200</v>
      </c>
      <c r="AC16" s="9">
        <v>8</v>
      </c>
      <c r="AD16" s="11">
        <v>0.25806451612903225</v>
      </c>
      <c r="AE16" s="4">
        <v>700</v>
      </c>
      <c r="AF16" s="4">
        <v>2868</v>
      </c>
      <c r="AG16" s="4">
        <v>87.5</v>
      </c>
      <c r="AH16" s="4">
        <v>358.5</v>
      </c>
      <c r="AI16" s="9">
        <v>1</v>
      </c>
      <c r="AJ16" s="11">
        <v>3.2258064516129031E-2</v>
      </c>
      <c r="AK16" s="4">
        <v>100</v>
      </c>
      <c r="AL16" s="4">
        <v>800</v>
      </c>
      <c r="AM16" s="4">
        <v>100</v>
      </c>
      <c r="AN16" s="4">
        <v>800</v>
      </c>
      <c r="AO16" s="9">
        <v>6</v>
      </c>
      <c r="AP16" s="11">
        <v>0.19354838709677419</v>
      </c>
      <c r="AQ16" s="4">
        <v>430</v>
      </c>
      <c r="AR16" s="4">
        <v>1240</v>
      </c>
      <c r="AS16" s="4">
        <v>71.666666666666671</v>
      </c>
      <c r="AT16" s="4">
        <v>206.66666666666666</v>
      </c>
      <c r="AU16" s="9">
        <v>0</v>
      </c>
      <c r="AV16" s="11">
        <v>0</v>
      </c>
      <c r="AW16" s="4">
        <v>0</v>
      </c>
      <c r="AX16" s="4">
        <v>0</v>
      </c>
      <c r="AY16" s="4">
        <v>0</v>
      </c>
      <c r="AZ16" s="4">
        <v>0</v>
      </c>
      <c r="BA16" s="9">
        <v>0</v>
      </c>
      <c r="BB16" s="11">
        <v>0</v>
      </c>
      <c r="BC16" s="4">
        <v>0</v>
      </c>
      <c r="BD16" s="4">
        <v>0</v>
      </c>
      <c r="BE16" s="4">
        <v>0</v>
      </c>
      <c r="BF16" s="4">
        <v>0</v>
      </c>
      <c r="BG16" s="9">
        <v>8</v>
      </c>
      <c r="BH16" s="11">
        <v>0.25806451612903225</v>
      </c>
      <c r="BI16" s="4">
        <v>460</v>
      </c>
      <c r="BJ16" s="4">
        <v>2050</v>
      </c>
      <c r="BK16" s="4">
        <v>57.5</v>
      </c>
      <c r="BL16" s="4">
        <v>256.25</v>
      </c>
      <c r="BM16" s="9">
        <v>1</v>
      </c>
      <c r="BN16" s="11">
        <v>3.2258064516129031E-2</v>
      </c>
      <c r="BO16" s="4">
        <v>40</v>
      </c>
      <c r="BP16" s="4">
        <v>100</v>
      </c>
      <c r="BQ16" s="4">
        <v>40</v>
      </c>
      <c r="BR16" s="4">
        <v>100</v>
      </c>
    </row>
    <row r="17" spans="1:70" x14ac:dyDescent="0.25">
      <c r="A17" s="5" t="s">
        <v>90</v>
      </c>
      <c r="B17">
        <v>1342.3</v>
      </c>
      <c r="C17">
        <v>0</v>
      </c>
      <c r="D17">
        <f>C17/B17</f>
        <v>0</v>
      </c>
      <c r="E17">
        <v>0</v>
      </c>
      <c r="F17">
        <v>1042.0999999999999</v>
      </c>
      <c r="G17">
        <v>0</v>
      </c>
      <c r="H17">
        <v>0.83899999999999997</v>
      </c>
      <c r="I17">
        <v>0.94499999999999995</v>
      </c>
      <c r="J17">
        <v>0.72</v>
      </c>
      <c r="K17">
        <v>0.86799999999999999</v>
      </c>
      <c r="L17">
        <v>0</v>
      </c>
      <c r="M17" s="8">
        <v>32</v>
      </c>
      <c r="N17" s="8">
        <v>7</v>
      </c>
      <c r="O17" s="9">
        <v>3</v>
      </c>
      <c r="P17" s="11">
        <v>9.375E-2</v>
      </c>
      <c r="Q17" s="4">
        <v>1140</v>
      </c>
      <c r="R17" s="4">
        <v>3540</v>
      </c>
      <c r="S17" s="4">
        <v>380</v>
      </c>
      <c r="T17" s="4">
        <v>1180</v>
      </c>
      <c r="U17" s="9">
        <v>7</v>
      </c>
      <c r="V17" s="11">
        <v>0.21875</v>
      </c>
      <c r="W17" s="4">
        <v>660</v>
      </c>
      <c r="X17" s="4">
        <v>2310</v>
      </c>
      <c r="Y17" s="4">
        <v>94.285714285714292</v>
      </c>
      <c r="Z17" s="4">
        <v>330</v>
      </c>
      <c r="AA17" s="4">
        <f>(R17+X17)</f>
        <v>5850</v>
      </c>
      <c r="AB17" s="4">
        <f>(R17+X17)/(O17+U17)</f>
        <v>585</v>
      </c>
      <c r="AC17" s="9">
        <v>11</v>
      </c>
      <c r="AD17" s="11">
        <v>0.34375</v>
      </c>
      <c r="AE17" s="4">
        <v>1020</v>
      </c>
      <c r="AF17" s="4">
        <v>4030</v>
      </c>
      <c r="AG17" s="4">
        <v>102</v>
      </c>
      <c r="AH17" s="4">
        <v>403</v>
      </c>
      <c r="AI17" s="9">
        <v>3</v>
      </c>
      <c r="AJ17" s="11">
        <v>9.375E-2</v>
      </c>
      <c r="AK17" s="4">
        <v>300</v>
      </c>
      <c r="AL17" s="4">
        <v>1340</v>
      </c>
      <c r="AM17" s="4">
        <v>100</v>
      </c>
      <c r="AN17" s="4">
        <v>446.66666666666669</v>
      </c>
      <c r="AO17" s="9">
        <v>2</v>
      </c>
      <c r="AP17" s="11">
        <v>6.25E-2</v>
      </c>
      <c r="AQ17" s="4">
        <v>110</v>
      </c>
      <c r="AR17" s="4">
        <v>380</v>
      </c>
      <c r="AS17" s="4">
        <v>55</v>
      </c>
      <c r="AT17" s="4">
        <v>190</v>
      </c>
      <c r="AU17" s="9">
        <v>1</v>
      </c>
      <c r="AV17" s="11">
        <v>3.125E-2</v>
      </c>
      <c r="AW17" s="4">
        <v>180</v>
      </c>
      <c r="AX17" s="4">
        <v>380</v>
      </c>
      <c r="AY17" s="4">
        <v>180</v>
      </c>
      <c r="AZ17" s="4">
        <v>380</v>
      </c>
      <c r="BA17" s="9">
        <v>0</v>
      </c>
      <c r="BB17" s="11">
        <v>0</v>
      </c>
      <c r="BC17" s="4">
        <v>0</v>
      </c>
      <c r="BD17" s="4">
        <v>0</v>
      </c>
      <c r="BE17" s="4">
        <v>0</v>
      </c>
      <c r="BF17" s="4">
        <v>0</v>
      </c>
      <c r="BG17" s="9">
        <v>5</v>
      </c>
      <c r="BH17" s="11">
        <v>0.15625</v>
      </c>
      <c r="BI17" s="4">
        <v>480</v>
      </c>
      <c r="BJ17" s="4">
        <v>1290</v>
      </c>
      <c r="BK17" s="4">
        <v>96</v>
      </c>
      <c r="BL17" s="4">
        <v>258</v>
      </c>
      <c r="BM17" s="9">
        <v>0</v>
      </c>
      <c r="BN17" s="11">
        <v>0</v>
      </c>
      <c r="BO17" s="4">
        <v>0</v>
      </c>
      <c r="BP17" s="4">
        <v>0</v>
      </c>
      <c r="BQ17" s="4">
        <v>0</v>
      </c>
      <c r="BR17" s="4">
        <v>0</v>
      </c>
    </row>
    <row r="18" spans="1:70" x14ac:dyDescent="0.25">
      <c r="A18" s="5" t="s">
        <v>88</v>
      </c>
      <c r="B18">
        <v>0</v>
      </c>
      <c r="C18">
        <v>0</v>
      </c>
      <c r="D18" t="e">
        <f>C18/B18</f>
        <v>#DIV/0!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8">
        <v>38</v>
      </c>
      <c r="N18" s="8">
        <v>3</v>
      </c>
      <c r="O18" s="9">
        <v>1</v>
      </c>
      <c r="P18" s="11">
        <v>2.6315789473684209E-2</v>
      </c>
      <c r="Q18" s="4">
        <v>380</v>
      </c>
      <c r="R18" s="4">
        <v>1280</v>
      </c>
      <c r="S18" s="4">
        <v>380</v>
      </c>
      <c r="T18" s="4">
        <v>1280</v>
      </c>
      <c r="U18" s="9">
        <v>13</v>
      </c>
      <c r="V18" s="11">
        <v>0.34210526315789475</v>
      </c>
      <c r="W18" s="4">
        <v>414</v>
      </c>
      <c r="X18" s="4">
        <v>1810</v>
      </c>
      <c r="Y18" s="4">
        <v>31.846153846153847</v>
      </c>
      <c r="Z18" s="4">
        <v>139.23076923076923</v>
      </c>
      <c r="AA18" s="4">
        <f>(R18+X18)</f>
        <v>3090</v>
      </c>
      <c r="AB18" s="4">
        <f>(R18+X18)/(O18+U18)</f>
        <v>220.71428571428572</v>
      </c>
      <c r="AC18" s="9">
        <v>10</v>
      </c>
      <c r="AD18" s="11">
        <v>0.26315789473684209</v>
      </c>
      <c r="AE18" s="4">
        <v>310</v>
      </c>
      <c r="AF18" s="4">
        <v>1600</v>
      </c>
      <c r="AG18" s="4">
        <v>31</v>
      </c>
      <c r="AH18" s="4">
        <v>160</v>
      </c>
      <c r="AI18" s="9">
        <v>1</v>
      </c>
      <c r="AJ18" s="11">
        <v>2.6315789473684209E-2</v>
      </c>
      <c r="AK18" s="4">
        <v>20</v>
      </c>
      <c r="AL18" s="4">
        <v>100</v>
      </c>
      <c r="AM18" s="4">
        <v>20</v>
      </c>
      <c r="AN18" s="4">
        <v>100</v>
      </c>
      <c r="AO18" s="9">
        <v>4</v>
      </c>
      <c r="AP18" s="11">
        <v>0.10526315789473684</v>
      </c>
      <c r="AQ18" s="4">
        <v>170</v>
      </c>
      <c r="AR18" s="4">
        <v>668</v>
      </c>
      <c r="AS18" s="4">
        <v>42.5</v>
      </c>
      <c r="AT18" s="4">
        <v>167</v>
      </c>
      <c r="AU18" s="9">
        <v>0</v>
      </c>
      <c r="AV18" s="11">
        <v>0</v>
      </c>
      <c r="AW18" s="4">
        <v>0</v>
      </c>
      <c r="AX18" s="4">
        <v>0</v>
      </c>
      <c r="AY18" s="4">
        <v>0</v>
      </c>
      <c r="AZ18" s="4">
        <v>0</v>
      </c>
      <c r="BA18" s="9">
        <v>0</v>
      </c>
      <c r="BB18" s="11">
        <v>0</v>
      </c>
      <c r="BC18" s="4">
        <v>0</v>
      </c>
      <c r="BD18" s="4">
        <v>0</v>
      </c>
      <c r="BE18" s="4">
        <v>0</v>
      </c>
      <c r="BF18" s="4">
        <v>0</v>
      </c>
      <c r="BG18" s="9">
        <v>8</v>
      </c>
      <c r="BH18" s="11">
        <v>0.21052631578947367</v>
      </c>
      <c r="BI18" s="4">
        <v>230</v>
      </c>
      <c r="BJ18" s="4">
        <v>1120</v>
      </c>
      <c r="BK18" s="4">
        <v>28.75</v>
      </c>
      <c r="BL18" s="4">
        <v>140</v>
      </c>
      <c r="BM18" s="9">
        <v>1</v>
      </c>
      <c r="BN18" s="11">
        <v>2.6315789473684209E-2</v>
      </c>
      <c r="BO18" s="4">
        <v>50</v>
      </c>
      <c r="BP18" s="4">
        <v>150</v>
      </c>
      <c r="BQ18" s="4">
        <v>50</v>
      </c>
      <c r="BR18" s="4">
        <v>150</v>
      </c>
    </row>
    <row r="19" spans="1:70" x14ac:dyDescent="0.25">
      <c r="A19" s="5" t="s">
        <v>99</v>
      </c>
      <c r="B19">
        <v>1974.53</v>
      </c>
      <c r="C19">
        <v>772.32</v>
      </c>
      <c r="D19">
        <f>C19/B19</f>
        <v>0.39114118296506006</v>
      </c>
      <c r="E19">
        <v>0</v>
      </c>
      <c r="F19">
        <v>492</v>
      </c>
      <c r="G19">
        <v>101.8</v>
      </c>
      <c r="H19">
        <v>0</v>
      </c>
      <c r="I19">
        <v>0</v>
      </c>
      <c r="J19">
        <v>0</v>
      </c>
      <c r="K19">
        <v>0</v>
      </c>
      <c r="L19">
        <v>0</v>
      </c>
      <c r="M19" s="8">
        <v>20</v>
      </c>
      <c r="N19" s="8">
        <v>6</v>
      </c>
      <c r="O19" s="9">
        <v>3</v>
      </c>
      <c r="P19" s="11">
        <v>0.15</v>
      </c>
      <c r="Q19" s="4">
        <v>740</v>
      </c>
      <c r="R19" s="4">
        <v>3640</v>
      </c>
      <c r="S19" s="4">
        <v>246.66666666666666</v>
      </c>
      <c r="T19" s="4">
        <v>1213.3333333333333</v>
      </c>
      <c r="U19" s="9">
        <v>3</v>
      </c>
      <c r="V19" s="11">
        <v>0.15</v>
      </c>
      <c r="W19" s="4">
        <v>210</v>
      </c>
      <c r="X19" s="4">
        <v>1130</v>
      </c>
      <c r="Y19" s="4">
        <v>70</v>
      </c>
      <c r="Z19" s="4">
        <v>376.66666666666669</v>
      </c>
      <c r="AA19" s="4">
        <f>(R19+X19)</f>
        <v>4770</v>
      </c>
      <c r="AB19" s="4">
        <f>(R19+X19)/(O19+U19)</f>
        <v>795</v>
      </c>
      <c r="AC19" s="9">
        <v>6</v>
      </c>
      <c r="AD19" s="11">
        <v>0.3</v>
      </c>
      <c r="AE19" s="4">
        <v>479</v>
      </c>
      <c r="AF19" s="4">
        <v>2843</v>
      </c>
      <c r="AG19" s="4">
        <v>79.833333333333329</v>
      </c>
      <c r="AH19" s="4">
        <v>473.83333333333331</v>
      </c>
      <c r="AI19" s="9">
        <v>2</v>
      </c>
      <c r="AJ19" s="11">
        <v>0.1</v>
      </c>
      <c r="AK19" s="4">
        <v>360</v>
      </c>
      <c r="AL19" s="4">
        <v>1440</v>
      </c>
      <c r="AM19" s="4">
        <v>180</v>
      </c>
      <c r="AN19" s="4">
        <v>720</v>
      </c>
      <c r="AO19" s="9">
        <v>0</v>
      </c>
      <c r="AP19" s="11">
        <v>0</v>
      </c>
      <c r="AQ19" s="4">
        <v>0</v>
      </c>
      <c r="AR19" s="4">
        <v>0</v>
      </c>
      <c r="AS19" s="4">
        <v>0</v>
      </c>
      <c r="AT19" s="4">
        <v>0</v>
      </c>
      <c r="AU19" s="9">
        <v>1</v>
      </c>
      <c r="AV19" s="11">
        <v>0.05</v>
      </c>
      <c r="AW19" s="4">
        <v>20</v>
      </c>
      <c r="AX19" s="4">
        <v>20</v>
      </c>
      <c r="AY19" s="4">
        <v>20</v>
      </c>
      <c r="AZ19" s="4">
        <v>20</v>
      </c>
      <c r="BA19" s="9">
        <v>0</v>
      </c>
      <c r="BB19" s="11">
        <v>0</v>
      </c>
      <c r="BC19" s="4">
        <v>0</v>
      </c>
      <c r="BD19" s="4">
        <v>0</v>
      </c>
      <c r="BE19" s="4">
        <v>0</v>
      </c>
      <c r="BF19" s="4">
        <v>0</v>
      </c>
      <c r="BG19" s="9">
        <v>4</v>
      </c>
      <c r="BH19" s="11">
        <v>0.2</v>
      </c>
      <c r="BI19" s="4">
        <v>320</v>
      </c>
      <c r="BJ19" s="4">
        <v>1424</v>
      </c>
      <c r="BK19" s="4">
        <v>80</v>
      </c>
      <c r="BL19" s="4">
        <v>356</v>
      </c>
      <c r="BM19" s="9">
        <v>1</v>
      </c>
      <c r="BN19" s="11">
        <v>0.05</v>
      </c>
      <c r="BO19" s="4">
        <v>80</v>
      </c>
      <c r="BP19" s="4">
        <v>600</v>
      </c>
      <c r="BQ19" s="4">
        <v>80</v>
      </c>
      <c r="BR19" s="4">
        <v>600</v>
      </c>
    </row>
    <row r="20" spans="1:70" x14ac:dyDescent="0.25">
      <c r="A20" s="5" t="s">
        <v>89</v>
      </c>
      <c r="B20">
        <v>0</v>
      </c>
      <c r="C20">
        <v>0</v>
      </c>
      <c r="D20" t="e">
        <f>C20/B20</f>
        <v>#DIV/0!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8">
        <v>36</v>
      </c>
      <c r="N20" s="8">
        <v>4</v>
      </c>
      <c r="O20" s="9">
        <v>0</v>
      </c>
      <c r="P20" s="11">
        <v>0</v>
      </c>
      <c r="Q20" s="4">
        <v>0</v>
      </c>
      <c r="R20" s="4">
        <v>0</v>
      </c>
      <c r="S20" s="4">
        <v>0</v>
      </c>
      <c r="T20" s="4">
        <v>0</v>
      </c>
      <c r="U20" s="9">
        <v>14</v>
      </c>
      <c r="V20" s="11">
        <v>0.3888888888888889</v>
      </c>
      <c r="W20" s="4">
        <v>1010</v>
      </c>
      <c r="X20" s="4">
        <v>4950</v>
      </c>
      <c r="Y20" s="4">
        <v>72.142857142857139</v>
      </c>
      <c r="Z20" s="4">
        <v>353.57142857142856</v>
      </c>
      <c r="AA20" s="4">
        <f>(R20+X20)</f>
        <v>4950</v>
      </c>
      <c r="AB20" s="4">
        <f>(R20+X20)/(O20+U20)</f>
        <v>353.57142857142856</v>
      </c>
      <c r="AC20" s="9">
        <v>10</v>
      </c>
      <c r="AD20" s="11">
        <v>0.27777777777777779</v>
      </c>
      <c r="AE20" s="4">
        <v>770</v>
      </c>
      <c r="AF20" s="4">
        <v>4480</v>
      </c>
      <c r="AG20" s="4">
        <v>85.555555555555557</v>
      </c>
      <c r="AH20" s="4">
        <v>497.77777777777777</v>
      </c>
      <c r="AI20" s="9">
        <v>3</v>
      </c>
      <c r="AJ20" s="11">
        <v>8.3333333333333329E-2</v>
      </c>
      <c r="AK20" s="4">
        <v>260</v>
      </c>
      <c r="AL20" s="4">
        <v>1220</v>
      </c>
      <c r="AM20" s="4">
        <v>86.666666666666671</v>
      </c>
      <c r="AN20" s="4">
        <v>406.66666666666669</v>
      </c>
      <c r="AO20" s="9">
        <v>1</v>
      </c>
      <c r="AP20" s="11">
        <v>2.7777777777777776E-2</v>
      </c>
      <c r="AQ20" s="4">
        <v>80</v>
      </c>
      <c r="AR20" s="4">
        <v>580</v>
      </c>
      <c r="AS20" s="4">
        <v>80</v>
      </c>
      <c r="AT20" s="4">
        <v>580</v>
      </c>
      <c r="AU20" s="9">
        <v>0</v>
      </c>
      <c r="AV20" s="11">
        <v>0</v>
      </c>
      <c r="AW20" s="4">
        <v>0</v>
      </c>
      <c r="AX20" s="4">
        <v>0</v>
      </c>
      <c r="AY20" s="4">
        <v>0</v>
      </c>
      <c r="AZ20" s="4">
        <v>0</v>
      </c>
      <c r="BA20" s="9">
        <v>0</v>
      </c>
      <c r="BB20" s="11">
        <v>0</v>
      </c>
      <c r="BC20" s="4">
        <v>0</v>
      </c>
      <c r="BD20" s="4">
        <v>0</v>
      </c>
      <c r="BE20" s="4">
        <v>0</v>
      </c>
      <c r="BF20" s="4">
        <v>0</v>
      </c>
      <c r="BG20" s="9">
        <v>6</v>
      </c>
      <c r="BH20" s="11">
        <v>0.16666666666666666</v>
      </c>
      <c r="BI20" s="4">
        <v>410</v>
      </c>
      <c r="BJ20" s="4">
        <v>2180</v>
      </c>
      <c r="BK20" s="4">
        <v>82</v>
      </c>
      <c r="BL20" s="4">
        <v>436</v>
      </c>
      <c r="BM20" s="9">
        <v>2</v>
      </c>
      <c r="BN20" s="11">
        <v>5.5555555555555552E-2</v>
      </c>
      <c r="BO20" s="4">
        <v>200</v>
      </c>
      <c r="BP20" s="4">
        <v>1160</v>
      </c>
      <c r="BQ20" s="4">
        <v>100</v>
      </c>
      <c r="BR20" s="4">
        <v>580</v>
      </c>
    </row>
    <row r="21" spans="1:70" x14ac:dyDescent="0.25">
      <c r="A21" s="5" t="s">
        <v>102</v>
      </c>
      <c r="B21">
        <v>0</v>
      </c>
      <c r="C21">
        <v>0</v>
      </c>
      <c r="D21" t="e">
        <f>C21/B21</f>
        <v>#DIV/0!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8">
        <v>16</v>
      </c>
      <c r="N21" s="8">
        <v>8</v>
      </c>
      <c r="O21" s="9">
        <v>3</v>
      </c>
      <c r="P21" s="11">
        <v>0.1875</v>
      </c>
      <c r="Q21" s="4">
        <v>865</v>
      </c>
      <c r="R21" s="4">
        <v>2965</v>
      </c>
      <c r="S21" s="4">
        <v>288.33333333333331</v>
      </c>
      <c r="T21" s="4">
        <v>988.33333333333337</v>
      </c>
      <c r="U21" s="9">
        <v>2</v>
      </c>
      <c r="V21" s="11">
        <v>0.125</v>
      </c>
      <c r="W21" s="4">
        <v>360</v>
      </c>
      <c r="X21" s="4">
        <v>1480</v>
      </c>
      <c r="Y21" s="4">
        <v>180</v>
      </c>
      <c r="Z21" s="4">
        <v>740</v>
      </c>
      <c r="AA21" s="4">
        <f>(R21+X21)</f>
        <v>4445</v>
      </c>
      <c r="AB21" s="4">
        <f>(R21+X21)/(O21+U21)</f>
        <v>889</v>
      </c>
      <c r="AC21" s="9">
        <v>5</v>
      </c>
      <c r="AD21" s="11">
        <v>0.3125</v>
      </c>
      <c r="AE21" s="4">
        <v>540</v>
      </c>
      <c r="AF21" s="4">
        <v>2610</v>
      </c>
      <c r="AG21" s="4">
        <v>108</v>
      </c>
      <c r="AH21" s="4">
        <v>522</v>
      </c>
      <c r="AI21" s="9">
        <v>2</v>
      </c>
      <c r="AJ21" s="11">
        <v>0.125</v>
      </c>
      <c r="AK21" s="4">
        <v>161</v>
      </c>
      <c r="AL21" s="4">
        <v>748</v>
      </c>
      <c r="AM21" s="4">
        <v>80.5</v>
      </c>
      <c r="AN21" s="4">
        <v>374</v>
      </c>
      <c r="AO21" s="9">
        <v>0</v>
      </c>
      <c r="AP21" s="11">
        <v>0</v>
      </c>
      <c r="AQ21" s="4">
        <v>0</v>
      </c>
      <c r="AR21" s="4">
        <v>0</v>
      </c>
      <c r="AS21" s="4">
        <v>0</v>
      </c>
      <c r="AT21" s="4">
        <v>0</v>
      </c>
      <c r="AU21" s="9">
        <v>2</v>
      </c>
      <c r="AV21" s="11">
        <v>0.125</v>
      </c>
      <c r="AW21" s="4">
        <v>390</v>
      </c>
      <c r="AX21" s="4">
        <v>1099</v>
      </c>
      <c r="AY21" s="4">
        <v>195</v>
      </c>
      <c r="AZ21" s="4">
        <v>549.5</v>
      </c>
      <c r="BA21" s="9">
        <v>0</v>
      </c>
      <c r="BB21" s="11">
        <v>0</v>
      </c>
      <c r="BC21" s="4">
        <v>0</v>
      </c>
      <c r="BD21" s="4">
        <v>0</v>
      </c>
      <c r="BE21" s="4">
        <v>0</v>
      </c>
      <c r="BF21" s="4">
        <v>0</v>
      </c>
      <c r="BG21" s="9">
        <v>2</v>
      </c>
      <c r="BH21" s="11">
        <v>0.125</v>
      </c>
      <c r="BI21" s="4">
        <v>200</v>
      </c>
      <c r="BJ21" s="4">
        <v>990</v>
      </c>
      <c r="BK21" s="4">
        <v>100</v>
      </c>
      <c r="BL21" s="4">
        <v>495</v>
      </c>
      <c r="BM21" s="9">
        <v>0</v>
      </c>
      <c r="BN21" s="11">
        <v>0</v>
      </c>
      <c r="BO21" s="4">
        <v>0</v>
      </c>
      <c r="BP21" s="4">
        <v>0</v>
      </c>
      <c r="BQ21" s="4">
        <v>0</v>
      </c>
      <c r="BR21" s="4">
        <v>0</v>
      </c>
    </row>
    <row r="22" spans="1:70" x14ac:dyDescent="0.25">
      <c r="A22" s="5" t="s">
        <v>86</v>
      </c>
      <c r="B22">
        <v>0</v>
      </c>
      <c r="C22">
        <v>0</v>
      </c>
      <c r="D22" t="e">
        <f>C22/B22</f>
        <v>#DIV/0!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8">
        <v>34</v>
      </c>
      <c r="N22" s="8">
        <v>1</v>
      </c>
      <c r="O22" s="9">
        <v>0</v>
      </c>
      <c r="P22" s="11">
        <v>0</v>
      </c>
      <c r="Q22" s="4">
        <v>0</v>
      </c>
      <c r="R22" s="4">
        <v>0</v>
      </c>
      <c r="S22" s="4">
        <v>0</v>
      </c>
      <c r="T22" s="4">
        <v>0</v>
      </c>
      <c r="U22" s="9">
        <v>0</v>
      </c>
      <c r="V22" s="11">
        <v>0</v>
      </c>
      <c r="W22" s="4">
        <v>0</v>
      </c>
      <c r="X22" s="4">
        <v>0</v>
      </c>
      <c r="Y22" s="4">
        <v>0</v>
      </c>
      <c r="Z22" s="4">
        <v>0</v>
      </c>
      <c r="AA22" s="4">
        <f>(R22+X22)</f>
        <v>0</v>
      </c>
      <c r="AB22" s="4" t="e">
        <f>(R22+X22)/(O22+U22)</f>
        <v>#DIV/0!</v>
      </c>
      <c r="AC22" s="9">
        <v>0</v>
      </c>
      <c r="AD22" s="11">
        <v>0</v>
      </c>
      <c r="AE22" s="4">
        <v>0</v>
      </c>
      <c r="AF22" s="4">
        <v>0</v>
      </c>
      <c r="AG22" s="4">
        <v>0</v>
      </c>
      <c r="AH22" s="4">
        <v>0</v>
      </c>
      <c r="AI22" s="9">
        <v>0</v>
      </c>
      <c r="AJ22" s="11">
        <v>0</v>
      </c>
      <c r="AK22" s="4">
        <v>0</v>
      </c>
      <c r="AL22" s="4">
        <v>0</v>
      </c>
      <c r="AM22" s="4">
        <v>0</v>
      </c>
      <c r="AN22" s="4">
        <v>0</v>
      </c>
      <c r="AO22" s="9">
        <v>0</v>
      </c>
      <c r="AP22" s="11">
        <v>0</v>
      </c>
      <c r="AQ22" s="4">
        <v>0</v>
      </c>
      <c r="AR22" s="4">
        <v>0</v>
      </c>
      <c r="AS22" s="4">
        <v>0</v>
      </c>
      <c r="AT22" s="4">
        <v>0</v>
      </c>
      <c r="AU22" s="9">
        <v>0</v>
      </c>
      <c r="AV22" s="11">
        <v>0</v>
      </c>
      <c r="AW22" s="4">
        <v>0</v>
      </c>
      <c r="AX22" s="4">
        <v>0</v>
      </c>
      <c r="AY22" s="4">
        <v>0</v>
      </c>
      <c r="AZ22" s="4">
        <v>0</v>
      </c>
      <c r="BA22" s="9">
        <v>34</v>
      </c>
      <c r="BB22" s="11">
        <v>1</v>
      </c>
      <c r="BC22" s="4">
        <v>2230</v>
      </c>
      <c r="BD22" s="4">
        <v>2328</v>
      </c>
      <c r="BE22" s="4">
        <v>65.588235294117652</v>
      </c>
      <c r="BF22" s="4">
        <v>68.470588235294116</v>
      </c>
      <c r="BG22" s="9">
        <v>0</v>
      </c>
      <c r="BH22" s="11">
        <v>0</v>
      </c>
      <c r="BI22" s="4">
        <v>0</v>
      </c>
      <c r="BJ22" s="4">
        <v>0</v>
      </c>
      <c r="BK22" s="4">
        <v>0</v>
      </c>
      <c r="BL22" s="4">
        <v>0</v>
      </c>
      <c r="BM22" s="9">
        <v>0</v>
      </c>
      <c r="BN22" s="11">
        <v>0</v>
      </c>
      <c r="BO22" s="4">
        <v>0</v>
      </c>
      <c r="BP22" s="4">
        <v>0</v>
      </c>
      <c r="BQ22" s="4">
        <v>0</v>
      </c>
      <c r="BR22" s="4">
        <v>0</v>
      </c>
    </row>
    <row r="23" spans="1:70" x14ac:dyDescent="0.25">
      <c r="A23" s="5" t="s">
        <v>97</v>
      </c>
      <c r="B23">
        <v>0</v>
      </c>
      <c r="C23">
        <v>0</v>
      </c>
      <c r="D23" t="e">
        <f>C23/B23</f>
        <v>#DIV/0!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8">
        <v>20</v>
      </c>
      <c r="N23" s="8">
        <v>8</v>
      </c>
      <c r="O23" s="9">
        <v>2</v>
      </c>
      <c r="P23" s="11">
        <v>0.1</v>
      </c>
      <c r="Q23" s="4">
        <v>760</v>
      </c>
      <c r="R23" s="4">
        <v>2560</v>
      </c>
      <c r="S23" s="4">
        <v>380</v>
      </c>
      <c r="T23" s="4">
        <v>1280</v>
      </c>
      <c r="U23" s="9">
        <v>10</v>
      </c>
      <c r="V23" s="11">
        <v>0.5</v>
      </c>
      <c r="W23" s="4">
        <v>640</v>
      </c>
      <c r="X23" s="4">
        <v>3260</v>
      </c>
      <c r="Y23" s="4">
        <v>64</v>
      </c>
      <c r="Z23" s="4">
        <v>326</v>
      </c>
      <c r="AA23" s="4">
        <f>(R23+X23)</f>
        <v>5820</v>
      </c>
      <c r="AB23" s="4">
        <f>(R23+X23)/(O23+U23)</f>
        <v>485</v>
      </c>
      <c r="AC23" s="9">
        <v>2</v>
      </c>
      <c r="AD23" s="11">
        <v>0.1</v>
      </c>
      <c r="AE23" s="4">
        <v>220</v>
      </c>
      <c r="AF23" s="4">
        <v>1570</v>
      </c>
      <c r="AG23" s="4">
        <v>110</v>
      </c>
      <c r="AH23" s="4">
        <v>785</v>
      </c>
      <c r="AI23" s="9">
        <v>0</v>
      </c>
      <c r="AJ23" s="11">
        <v>0</v>
      </c>
      <c r="AK23" s="4">
        <v>0</v>
      </c>
      <c r="AL23" s="4">
        <v>0</v>
      </c>
      <c r="AM23" s="4">
        <v>0</v>
      </c>
      <c r="AN23" s="4">
        <v>0</v>
      </c>
      <c r="AO23" s="9">
        <v>4</v>
      </c>
      <c r="AP23" s="11">
        <v>0.2</v>
      </c>
      <c r="AQ23" s="4">
        <v>90</v>
      </c>
      <c r="AR23" s="4">
        <v>730</v>
      </c>
      <c r="AS23" s="4">
        <v>22.5</v>
      </c>
      <c r="AT23" s="4">
        <v>182.5</v>
      </c>
      <c r="AU23" s="9">
        <v>0</v>
      </c>
      <c r="AV23" s="11">
        <v>0</v>
      </c>
      <c r="AW23" s="4">
        <v>0</v>
      </c>
      <c r="AX23" s="4">
        <v>0</v>
      </c>
      <c r="AY23" s="4">
        <v>0</v>
      </c>
      <c r="AZ23" s="4">
        <v>0</v>
      </c>
      <c r="BA23" s="9">
        <v>0</v>
      </c>
      <c r="BB23" s="11">
        <v>0</v>
      </c>
      <c r="BC23" s="4">
        <v>0</v>
      </c>
      <c r="BD23" s="4">
        <v>0</v>
      </c>
      <c r="BE23" s="4">
        <v>0</v>
      </c>
      <c r="BF23" s="4">
        <v>0</v>
      </c>
      <c r="BG23" s="9">
        <v>2</v>
      </c>
      <c r="BH23" s="11">
        <v>0.1</v>
      </c>
      <c r="BI23" s="4">
        <v>170</v>
      </c>
      <c r="BJ23" s="4">
        <v>910</v>
      </c>
      <c r="BK23" s="4">
        <v>85</v>
      </c>
      <c r="BL23" s="4">
        <v>455</v>
      </c>
      <c r="BM23" s="9">
        <v>0</v>
      </c>
      <c r="BN23" s="11">
        <v>0</v>
      </c>
      <c r="BO23" s="4">
        <v>0</v>
      </c>
      <c r="BP23" s="4">
        <v>0</v>
      </c>
      <c r="BQ23" s="4">
        <v>0</v>
      </c>
      <c r="BR23" s="4">
        <v>0</v>
      </c>
    </row>
    <row r="24" spans="1:70" x14ac:dyDescent="0.25">
      <c r="A24" s="5" t="s">
        <v>117</v>
      </c>
      <c r="B24">
        <v>0</v>
      </c>
      <c r="C24">
        <v>0</v>
      </c>
      <c r="D24" t="e">
        <f>C24/B24</f>
        <v>#DIV/0!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8">
        <v>1</v>
      </c>
      <c r="N24" s="8">
        <v>1</v>
      </c>
      <c r="O24" s="9">
        <v>0</v>
      </c>
      <c r="P24" s="11">
        <v>0</v>
      </c>
      <c r="Q24" s="4">
        <v>0</v>
      </c>
      <c r="R24" s="4">
        <v>0</v>
      </c>
      <c r="S24" s="4">
        <v>0</v>
      </c>
      <c r="T24" s="4">
        <v>0</v>
      </c>
      <c r="U24" s="9">
        <v>0</v>
      </c>
      <c r="V24" s="11">
        <v>0</v>
      </c>
      <c r="W24" s="4">
        <v>0</v>
      </c>
      <c r="X24" s="4">
        <v>0</v>
      </c>
      <c r="Y24" s="4">
        <v>0</v>
      </c>
      <c r="Z24" s="4">
        <v>0</v>
      </c>
      <c r="AA24" s="4">
        <f>(R24+X24)</f>
        <v>0</v>
      </c>
      <c r="AB24" s="4" t="e">
        <f>(R24+X24)/(O24+U24)</f>
        <v>#DIV/0!</v>
      </c>
      <c r="AC24" s="9">
        <v>0</v>
      </c>
      <c r="AD24" s="11">
        <v>0</v>
      </c>
      <c r="AE24" s="4">
        <v>0</v>
      </c>
      <c r="AF24" s="4">
        <v>0</v>
      </c>
      <c r="AG24" s="4">
        <v>0</v>
      </c>
      <c r="AH24" s="4">
        <v>0</v>
      </c>
      <c r="AI24" s="9">
        <v>0</v>
      </c>
      <c r="AJ24" s="11">
        <v>0</v>
      </c>
      <c r="AK24" s="4">
        <v>0</v>
      </c>
      <c r="AL24" s="4">
        <v>0</v>
      </c>
      <c r="AM24" s="4">
        <v>0</v>
      </c>
      <c r="AN24" s="4">
        <v>0</v>
      </c>
      <c r="AO24" s="9">
        <v>0</v>
      </c>
      <c r="AP24" s="11">
        <v>0</v>
      </c>
      <c r="AQ24" s="4">
        <v>0</v>
      </c>
      <c r="AR24" s="4">
        <v>0</v>
      </c>
      <c r="AS24" s="4">
        <v>0</v>
      </c>
      <c r="AT24" s="4">
        <v>0</v>
      </c>
      <c r="AU24" s="9">
        <v>0</v>
      </c>
      <c r="AV24" s="11">
        <v>0</v>
      </c>
      <c r="AW24" s="4">
        <v>0</v>
      </c>
      <c r="AX24" s="4">
        <v>0</v>
      </c>
      <c r="AY24" s="4">
        <v>0</v>
      </c>
      <c r="AZ24" s="4">
        <v>0</v>
      </c>
      <c r="BA24" s="9">
        <v>1</v>
      </c>
      <c r="BB24" s="11">
        <v>1</v>
      </c>
      <c r="BC24" s="4">
        <v>60</v>
      </c>
      <c r="BD24" s="4">
        <v>80</v>
      </c>
      <c r="BE24" s="4">
        <v>60</v>
      </c>
      <c r="BF24" s="4">
        <v>80</v>
      </c>
      <c r="BG24" s="9">
        <v>0</v>
      </c>
      <c r="BH24" s="11">
        <v>0</v>
      </c>
      <c r="BI24" s="4">
        <v>0</v>
      </c>
      <c r="BJ24" s="4">
        <v>0</v>
      </c>
      <c r="BK24" s="4">
        <v>0</v>
      </c>
      <c r="BL24" s="4">
        <v>0</v>
      </c>
      <c r="BM24" s="9">
        <v>0</v>
      </c>
      <c r="BN24" s="11">
        <v>0</v>
      </c>
      <c r="BO24" s="4">
        <v>0</v>
      </c>
      <c r="BP24" s="4">
        <v>0</v>
      </c>
      <c r="BQ24" s="4">
        <v>0</v>
      </c>
      <c r="BR24" s="4">
        <v>0</v>
      </c>
    </row>
    <row r="25" spans="1:70" x14ac:dyDescent="0.25">
      <c r="A25" s="5" t="s">
        <v>72</v>
      </c>
      <c r="B25">
        <v>2508</v>
      </c>
      <c r="C25">
        <v>1515</v>
      </c>
      <c r="D25">
        <f>C25/B25</f>
        <v>0.60406698564593297</v>
      </c>
      <c r="E25">
        <v>1717</v>
      </c>
      <c r="F25">
        <v>1541.6</v>
      </c>
      <c r="G25">
        <v>102.1</v>
      </c>
      <c r="H25">
        <v>0.83899999999999997</v>
      </c>
      <c r="I25">
        <v>0.94699999999999995</v>
      </c>
      <c r="J25">
        <v>0.72399999999999998</v>
      </c>
      <c r="K25">
        <v>0.86</v>
      </c>
      <c r="L25">
        <v>0</v>
      </c>
      <c r="M25" s="8">
        <v>173</v>
      </c>
      <c r="N25" s="8">
        <v>29</v>
      </c>
      <c r="O25" s="9">
        <v>16</v>
      </c>
      <c r="P25" s="11">
        <v>9.2485549132947972E-2</v>
      </c>
      <c r="Q25" s="4">
        <v>3477</v>
      </c>
      <c r="R25" s="4">
        <v>12227</v>
      </c>
      <c r="S25" s="4">
        <v>248.35714285714286</v>
      </c>
      <c r="T25" s="4">
        <v>873.35714285714289</v>
      </c>
      <c r="U25" s="9">
        <v>46</v>
      </c>
      <c r="V25" s="11">
        <v>0.26589595375722541</v>
      </c>
      <c r="W25" s="4">
        <v>3668</v>
      </c>
      <c r="X25" s="4">
        <v>20120</v>
      </c>
      <c r="Y25" s="4">
        <v>81.511111111111106</v>
      </c>
      <c r="Z25" s="4">
        <v>447.11111111111109</v>
      </c>
      <c r="AA25" s="4">
        <f>(R25+X25)</f>
        <v>32347</v>
      </c>
      <c r="AB25" s="4">
        <f>(R25+X25)/(O25+U25)</f>
        <v>521.72580645161293</v>
      </c>
      <c r="AC25" s="9">
        <v>51</v>
      </c>
      <c r="AD25" s="11">
        <v>0.2947976878612717</v>
      </c>
      <c r="AE25" s="4">
        <v>5035</v>
      </c>
      <c r="AF25" s="4">
        <v>30386</v>
      </c>
      <c r="AG25" s="4">
        <v>100.7</v>
      </c>
      <c r="AH25" s="4">
        <v>607.72</v>
      </c>
      <c r="AI25" s="9">
        <v>6</v>
      </c>
      <c r="AJ25" s="11">
        <v>3.4682080924855488E-2</v>
      </c>
      <c r="AK25" s="4">
        <v>1050</v>
      </c>
      <c r="AL25" s="4">
        <v>4980</v>
      </c>
      <c r="AM25" s="4">
        <v>175</v>
      </c>
      <c r="AN25" s="4">
        <v>830</v>
      </c>
      <c r="AO25" s="9">
        <v>7</v>
      </c>
      <c r="AP25" s="11">
        <v>4.046242774566474E-2</v>
      </c>
      <c r="AQ25" s="4">
        <v>1161</v>
      </c>
      <c r="AR25" s="4">
        <v>4656</v>
      </c>
      <c r="AS25" s="4">
        <v>193.5</v>
      </c>
      <c r="AT25" s="4">
        <v>776</v>
      </c>
      <c r="AU25" s="9">
        <v>1</v>
      </c>
      <c r="AV25" s="11">
        <v>5.7803468208092483E-3</v>
      </c>
      <c r="AW25" s="4">
        <v>25</v>
      </c>
      <c r="AX25" s="4">
        <v>180</v>
      </c>
      <c r="AY25" s="4">
        <v>25</v>
      </c>
      <c r="AZ25" s="4">
        <v>180</v>
      </c>
      <c r="BA25" s="9">
        <v>7</v>
      </c>
      <c r="BB25" s="11">
        <v>4.046242774566474E-2</v>
      </c>
      <c r="BC25" s="4">
        <v>2413</v>
      </c>
      <c r="BD25" s="4">
        <v>7454</v>
      </c>
      <c r="BE25" s="4">
        <v>344.71428571428572</v>
      </c>
      <c r="BF25" s="4">
        <v>1064.8571428571429</v>
      </c>
      <c r="BG25" s="9">
        <v>32</v>
      </c>
      <c r="BH25" s="11">
        <v>0.18497109826589594</v>
      </c>
      <c r="BI25" s="4">
        <v>2693</v>
      </c>
      <c r="BJ25" s="4">
        <v>15917</v>
      </c>
      <c r="BK25" s="4">
        <v>92.862068965517238</v>
      </c>
      <c r="BL25" s="4">
        <v>548.86206896551721</v>
      </c>
      <c r="BM25" s="9">
        <v>7</v>
      </c>
      <c r="BN25" s="11">
        <v>4.046242774566474E-2</v>
      </c>
      <c r="BO25" s="4">
        <v>640</v>
      </c>
      <c r="BP25" s="4">
        <v>2910</v>
      </c>
      <c r="BQ25" s="4">
        <v>91.428571428571431</v>
      </c>
      <c r="BR25" s="4">
        <v>415.71428571428572</v>
      </c>
    </row>
    <row r="26" spans="1:70" x14ac:dyDescent="0.25">
      <c r="A26" s="5" t="s">
        <v>101</v>
      </c>
      <c r="B26">
        <v>0</v>
      </c>
      <c r="C26">
        <v>0</v>
      </c>
      <c r="D26" t="e">
        <f>C26/B26</f>
        <v>#DIV/0!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8">
        <v>18</v>
      </c>
      <c r="N26" s="8">
        <v>7</v>
      </c>
      <c r="O26" s="9">
        <v>3</v>
      </c>
      <c r="P26" s="11">
        <v>0.16666666666666666</v>
      </c>
      <c r="Q26" s="4">
        <v>510</v>
      </c>
      <c r="R26" s="4">
        <v>2740</v>
      </c>
      <c r="S26" s="4">
        <v>170</v>
      </c>
      <c r="T26" s="4">
        <v>913.33333333333337</v>
      </c>
      <c r="U26" s="9">
        <v>5</v>
      </c>
      <c r="V26" s="11">
        <v>0.27777777777777779</v>
      </c>
      <c r="W26" s="4">
        <v>580</v>
      </c>
      <c r="X26" s="4">
        <v>4260</v>
      </c>
      <c r="Y26" s="4">
        <v>116</v>
      </c>
      <c r="Z26" s="4">
        <v>852</v>
      </c>
      <c r="AA26" s="4">
        <f>(R26+X26)</f>
        <v>7000</v>
      </c>
      <c r="AB26" s="4">
        <f>(R26+X26)/(O26+U26)</f>
        <v>875</v>
      </c>
      <c r="AC26" s="9">
        <v>6</v>
      </c>
      <c r="AD26" s="11">
        <v>0.33333333333333331</v>
      </c>
      <c r="AE26" s="4">
        <v>620</v>
      </c>
      <c r="AF26" s="4">
        <v>3590</v>
      </c>
      <c r="AG26" s="4">
        <v>103.33333333333333</v>
      </c>
      <c r="AH26" s="4">
        <v>598.33333333333337</v>
      </c>
      <c r="AI26" s="9">
        <v>0</v>
      </c>
      <c r="AJ26" s="11">
        <v>0</v>
      </c>
      <c r="AK26" s="4">
        <v>0</v>
      </c>
      <c r="AL26" s="4">
        <v>0</v>
      </c>
      <c r="AM26" s="4">
        <v>0</v>
      </c>
      <c r="AN26" s="4">
        <v>0</v>
      </c>
      <c r="AO26" s="9">
        <v>1</v>
      </c>
      <c r="AP26" s="11">
        <v>5.5555555555555552E-2</v>
      </c>
      <c r="AQ26" s="4">
        <v>80</v>
      </c>
      <c r="AR26" s="4">
        <v>400</v>
      </c>
      <c r="AS26" s="4">
        <v>80</v>
      </c>
      <c r="AT26" s="4">
        <v>400</v>
      </c>
      <c r="AU26" s="9">
        <v>0</v>
      </c>
      <c r="AV26" s="11">
        <v>0</v>
      </c>
      <c r="AW26" s="4">
        <v>0</v>
      </c>
      <c r="AX26" s="4">
        <v>0</v>
      </c>
      <c r="AY26" s="4">
        <v>0</v>
      </c>
      <c r="AZ26" s="4">
        <v>0</v>
      </c>
      <c r="BA26" s="9">
        <v>0</v>
      </c>
      <c r="BB26" s="11">
        <v>0</v>
      </c>
      <c r="BC26" s="4">
        <v>0</v>
      </c>
      <c r="BD26" s="4">
        <v>0</v>
      </c>
      <c r="BE26" s="4">
        <v>0</v>
      </c>
      <c r="BF26" s="4">
        <v>0</v>
      </c>
      <c r="BG26" s="9">
        <v>2</v>
      </c>
      <c r="BH26" s="11">
        <v>0.1111111111111111</v>
      </c>
      <c r="BI26" s="4">
        <v>280</v>
      </c>
      <c r="BJ26" s="4">
        <v>1070</v>
      </c>
      <c r="BK26" s="4">
        <v>140</v>
      </c>
      <c r="BL26" s="4">
        <v>535</v>
      </c>
      <c r="BM26" s="9">
        <v>1</v>
      </c>
      <c r="BN26" s="11">
        <v>5.5555555555555552E-2</v>
      </c>
      <c r="BO26" s="4">
        <v>80</v>
      </c>
      <c r="BP26" s="4">
        <v>600</v>
      </c>
      <c r="BQ26" s="4">
        <v>80</v>
      </c>
      <c r="BR26" s="4">
        <v>600</v>
      </c>
    </row>
    <row r="27" spans="1:70" x14ac:dyDescent="0.25">
      <c r="A27" s="5" t="s">
        <v>103</v>
      </c>
      <c r="B27">
        <v>0</v>
      </c>
      <c r="C27">
        <v>0</v>
      </c>
      <c r="D27" t="e">
        <f>C27/B27</f>
        <v>#DIV/0!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8">
        <v>15</v>
      </c>
      <c r="N27" s="8">
        <v>3</v>
      </c>
      <c r="O27" s="9">
        <v>2</v>
      </c>
      <c r="P27" s="11">
        <v>0.13333333333333333</v>
      </c>
      <c r="Q27" s="4">
        <v>360</v>
      </c>
      <c r="R27" s="4">
        <v>960</v>
      </c>
      <c r="S27" s="4">
        <v>180</v>
      </c>
      <c r="T27" s="4">
        <v>480</v>
      </c>
      <c r="U27" s="9">
        <v>4</v>
      </c>
      <c r="V27" s="11">
        <v>0.26666666666666666</v>
      </c>
      <c r="W27" s="4">
        <v>370</v>
      </c>
      <c r="X27" s="4">
        <v>1340</v>
      </c>
      <c r="Y27" s="4">
        <v>92.5</v>
      </c>
      <c r="Z27" s="4">
        <v>335</v>
      </c>
      <c r="AA27" s="4">
        <f>(R27+X27)</f>
        <v>2300</v>
      </c>
      <c r="AB27" s="4">
        <f>(R27+X27)/(O27+U27)</f>
        <v>383.33333333333331</v>
      </c>
      <c r="AC27" s="9">
        <v>3</v>
      </c>
      <c r="AD27" s="11">
        <v>0.2</v>
      </c>
      <c r="AE27" s="4">
        <v>210</v>
      </c>
      <c r="AF27" s="4">
        <v>750</v>
      </c>
      <c r="AG27" s="4">
        <v>70</v>
      </c>
      <c r="AH27" s="4">
        <v>250</v>
      </c>
      <c r="AI27" s="9">
        <v>0</v>
      </c>
      <c r="AJ27" s="11">
        <v>0</v>
      </c>
      <c r="AK27" s="4">
        <v>0</v>
      </c>
      <c r="AL27" s="4">
        <v>0</v>
      </c>
      <c r="AM27" s="4">
        <v>0</v>
      </c>
      <c r="AN27" s="4">
        <v>0</v>
      </c>
      <c r="AO27" s="9">
        <v>4</v>
      </c>
      <c r="AP27" s="11">
        <v>0.26666666666666666</v>
      </c>
      <c r="AQ27" s="4">
        <v>590</v>
      </c>
      <c r="AR27" s="4">
        <v>2140</v>
      </c>
      <c r="AS27" s="4">
        <v>147.5</v>
      </c>
      <c r="AT27" s="4">
        <v>535</v>
      </c>
      <c r="AU27" s="9">
        <v>0</v>
      </c>
      <c r="AV27" s="11">
        <v>0</v>
      </c>
      <c r="AW27" s="4">
        <v>0</v>
      </c>
      <c r="AX27" s="4">
        <v>0</v>
      </c>
      <c r="AY27" s="4">
        <v>0</v>
      </c>
      <c r="AZ27" s="4">
        <v>0</v>
      </c>
      <c r="BA27" s="9">
        <v>0</v>
      </c>
      <c r="BB27" s="11">
        <v>0</v>
      </c>
      <c r="BC27" s="4">
        <v>0</v>
      </c>
      <c r="BD27" s="4">
        <v>0</v>
      </c>
      <c r="BE27" s="4">
        <v>0</v>
      </c>
      <c r="BF27" s="4">
        <v>0</v>
      </c>
      <c r="BG27" s="9">
        <v>2</v>
      </c>
      <c r="BH27" s="11">
        <v>0.13333333333333333</v>
      </c>
      <c r="BI27" s="4">
        <v>180</v>
      </c>
      <c r="BJ27" s="4">
        <v>600</v>
      </c>
      <c r="BK27" s="4">
        <v>90</v>
      </c>
      <c r="BL27" s="4">
        <v>300</v>
      </c>
      <c r="BM27" s="9">
        <v>0</v>
      </c>
      <c r="BN27" s="11">
        <v>0</v>
      </c>
      <c r="BO27" s="4">
        <v>0</v>
      </c>
      <c r="BP27" s="4">
        <v>0</v>
      </c>
      <c r="BQ27" s="4">
        <v>0</v>
      </c>
      <c r="BR27" s="4">
        <v>0</v>
      </c>
    </row>
    <row r="28" spans="1:70" x14ac:dyDescent="0.25">
      <c r="A28" s="5" t="s">
        <v>116</v>
      </c>
      <c r="B28">
        <v>0</v>
      </c>
      <c r="C28">
        <v>0</v>
      </c>
      <c r="D28" t="e">
        <f>C28/B28</f>
        <v>#DIV/0!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8">
        <v>2</v>
      </c>
      <c r="N28" s="8">
        <v>2</v>
      </c>
      <c r="O28" s="9">
        <v>0</v>
      </c>
      <c r="P28" s="11">
        <v>0</v>
      </c>
      <c r="Q28" s="4">
        <v>0</v>
      </c>
      <c r="R28" s="4">
        <v>0</v>
      </c>
      <c r="S28" s="4">
        <v>0</v>
      </c>
      <c r="T28" s="4">
        <v>0</v>
      </c>
      <c r="U28" s="9">
        <v>1</v>
      </c>
      <c r="V28" s="11">
        <v>0.5</v>
      </c>
      <c r="W28" s="4">
        <v>30</v>
      </c>
      <c r="X28" s="4">
        <v>50</v>
      </c>
      <c r="Y28" s="4">
        <v>30</v>
      </c>
      <c r="Z28" s="4">
        <v>50</v>
      </c>
      <c r="AA28" s="4">
        <f>(R28+X28)</f>
        <v>50</v>
      </c>
      <c r="AB28" s="4">
        <f>(R28+X28)/(O28+U28)</f>
        <v>50</v>
      </c>
      <c r="AC28" s="9">
        <v>0</v>
      </c>
      <c r="AD28" s="11">
        <v>0</v>
      </c>
      <c r="AE28" s="4">
        <v>0</v>
      </c>
      <c r="AF28" s="4">
        <v>0</v>
      </c>
      <c r="AG28" s="4">
        <v>0</v>
      </c>
      <c r="AH28" s="4">
        <v>0</v>
      </c>
      <c r="AI28" s="9">
        <v>0</v>
      </c>
      <c r="AJ28" s="11">
        <v>0</v>
      </c>
      <c r="AK28" s="4">
        <v>0</v>
      </c>
      <c r="AL28" s="4">
        <v>0</v>
      </c>
      <c r="AM28" s="4">
        <v>0</v>
      </c>
      <c r="AN28" s="4">
        <v>0</v>
      </c>
      <c r="AO28" s="9">
        <v>1</v>
      </c>
      <c r="AP28" s="11">
        <v>0.5</v>
      </c>
      <c r="AQ28" s="4">
        <v>40</v>
      </c>
      <c r="AR28" s="4">
        <v>300</v>
      </c>
      <c r="AS28" s="4">
        <v>40</v>
      </c>
      <c r="AT28" s="4">
        <v>300</v>
      </c>
      <c r="AU28" s="9">
        <v>0</v>
      </c>
      <c r="AV28" s="11">
        <v>0</v>
      </c>
      <c r="AW28" s="4">
        <v>0</v>
      </c>
      <c r="AX28" s="4">
        <v>0</v>
      </c>
      <c r="AY28" s="4">
        <v>0</v>
      </c>
      <c r="AZ28" s="4">
        <v>0</v>
      </c>
      <c r="BA28" s="9">
        <v>0</v>
      </c>
      <c r="BB28" s="11">
        <v>0</v>
      </c>
      <c r="BC28" s="4">
        <v>0</v>
      </c>
      <c r="BD28" s="4">
        <v>0</v>
      </c>
      <c r="BE28" s="4">
        <v>0</v>
      </c>
      <c r="BF28" s="4">
        <v>0</v>
      </c>
      <c r="BG28" s="9">
        <v>0</v>
      </c>
      <c r="BH28" s="11">
        <v>0</v>
      </c>
      <c r="BI28" s="4">
        <v>0</v>
      </c>
      <c r="BJ28" s="4">
        <v>0</v>
      </c>
      <c r="BK28" s="4">
        <v>0</v>
      </c>
      <c r="BL28" s="4">
        <v>0</v>
      </c>
      <c r="BM28" s="9">
        <v>0</v>
      </c>
      <c r="BN28" s="11">
        <v>0</v>
      </c>
      <c r="BO28" s="4">
        <v>0</v>
      </c>
      <c r="BP28" s="4">
        <v>0</v>
      </c>
      <c r="BQ28" s="4">
        <v>0</v>
      </c>
      <c r="BR28" s="4">
        <v>0</v>
      </c>
    </row>
    <row r="29" spans="1:70" x14ac:dyDescent="0.25">
      <c r="A29" s="5" t="s">
        <v>111</v>
      </c>
      <c r="B29">
        <v>817.5</v>
      </c>
      <c r="C29">
        <v>0</v>
      </c>
      <c r="D29">
        <f>C29/B29</f>
        <v>0</v>
      </c>
      <c r="E29">
        <v>507.291</v>
      </c>
      <c r="F29">
        <v>457.51690000000002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8">
        <v>4</v>
      </c>
      <c r="N29" s="8">
        <v>3</v>
      </c>
      <c r="O29" s="9">
        <v>2</v>
      </c>
      <c r="P29" s="11">
        <v>0.5</v>
      </c>
      <c r="Q29" s="4">
        <v>460</v>
      </c>
      <c r="R29" s="4">
        <v>2860</v>
      </c>
      <c r="S29" s="4">
        <v>230</v>
      </c>
      <c r="T29" s="4">
        <v>1430</v>
      </c>
      <c r="U29" s="9">
        <v>0</v>
      </c>
      <c r="V29" s="11">
        <v>0</v>
      </c>
      <c r="W29" s="4">
        <v>0</v>
      </c>
      <c r="X29" s="4">
        <v>0</v>
      </c>
      <c r="Y29" s="4">
        <v>0</v>
      </c>
      <c r="Z29" s="4">
        <v>0</v>
      </c>
      <c r="AA29" s="4">
        <f>(R29+X29)</f>
        <v>2860</v>
      </c>
      <c r="AB29" s="4">
        <f>(R29+X29)/(O29+U29)</f>
        <v>1430</v>
      </c>
      <c r="AC29" s="9">
        <v>1</v>
      </c>
      <c r="AD29" s="11">
        <v>0.25</v>
      </c>
      <c r="AE29" s="4">
        <v>120</v>
      </c>
      <c r="AF29" s="4">
        <v>150</v>
      </c>
      <c r="AG29" s="4">
        <v>120</v>
      </c>
      <c r="AH29" s="4">
        <v>150</v>
      </c>
      <c r="AI29" s="9">
        <v>0</v>
      </c>
      <c r="AJ29" s="11">
        <v>0</v>
      </c>
      <c r="AK29" s="4">
        <v>0</v>
      </c>
      <c r="AL29" s="4">
        <v>0</v>
      </c>
      <c r="AM29" s="4">
        <v>0</v>
      </c>
      <c r="AN29" s="4">
        <v>0</v>
      </c>
      <c r="AO29" s="9">
        <v>0</v>
      </c>
      <c r="AP29" s="11">
        <v>0</v>
      </c>
      <c r="AQ29" s="4">
        <v>0</v>
      </c>
      <c r="AR29" s="4">
        <v>0</v>
      </c>
      <c r="AS29" s="4">
        <v>0</v>
      </c>
      <c r="AT29" s="4">
        <v>0</v>
      </c>
      <c r="AU29" s="9">
        <v>0</v>
      </c>
      <c r="AV29" s="11">
        <v>0</v>
      </c>
      <c r="AW29" s="4">
        <v>0</v>
      </c>
      <c r="AX29" s="4">
        <v>0</v>
      </c>
      <c r="AY29" s="4">
        <v>0</v>
      </c>
      <c r="AZ29" s="4">
        <v>0</v>
      </c>
      <c r="BA29" s="9">
        <v>0</v>
      </c>
      <c r="BB29" s="11">
        <v>0</v>
      </c>
      <c r="BC29" s="4">
        <v>0</v>
      </c>
      <c r="BD29" s="4">
        <v>0</v>
      </c>
      <c r="BE29" s="4">
        <v>0</v>
      </c>
      <c r="BF29" s="4">
        <v>0</v>
      </c>
      <c r="BG29" s="9">
        <v>1</v>
      </c>
      <c r="BH29" s="11">
        <v>0.25</v>
      </c>
      <c r="BI29" s="4">
        <v>120</v>
      </c>
      <c r="BJ29" s="4">
        <v>150</v>
      </c>
      <c r="BK29" s="4">
        <v>120</v>
      </c>
      <c r="BL29" s="4">
        <v>150</v>
      </c>
      <c r="BM29" s="9">
        <v>0</v>
      </c>
      <c r="BN29" s="11">
        <v>0</v>
      </c>
      <c r="BO29" s="4">
        <v>0</v>
      </c>
      <c r="BP29" s="4">
        <v>0</v>
      </c>
      <c r="BQ29" s="4">
        <v>0</v>
      </c>
      <c r="BR29" s="4">
        <v>0</v>
      </c>
    </row>
    <row r="30" spans="1:70" x14ac:dyDescent="0.25">
      <c r="A30" s="5" t="s">
        <v>120</v>
      </c>
      <c r="B30">
        <v>0</v>
      </c>
      <c r="C30">
        <v>0</v>
      </c>
      <c r="D30" t="e">
        <f>C30/B30</f>
        <v>#DIV/0!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8">
        <v>1</v>
      </c>
      <c r="N30" s="8">
        <v>1</v>
      </c>
      <c r="O30" s="9">
        <v>0</v>
      </c>
      <c r="P30" s="11">
        <v>0</v>
      </c>
      <c r="Q30" s="4">
        <v>0</v>
      </c>
      <c r="R30" s="4">
        <v>0</v>
      </c>
      <c r="S30" s="4">
        <v>0</v>
      </c>
      <c r="T30" s="4">
        <v>0</v>
      </c>
      <c r="U30" s="9">
        <v>0</v>
      </c>
      <c r="V30" s="11">
        <v>0</v>
      </c>
      <c r="W30" s="4">
        <v>0</v>
      </c>
      <c r="X30" s="4">
        <v>0</v>
      </c>
      <c r="Y30" s="4">
        <v>0</v>
      </c>
      <c r="Z30" s="4">
        <v>0</v>
      </c>
      <c r="AA30" s="4">
        <f>(R30+X30)</f>
        <v>0</v>
      </c>
      <c r="AB30" s="4" t="e">
        <f>(R30+X30)/(O30+U30)</f>
        <v>#DIV/0!</v>
      </c>
      <c r="AC30" s="9">
        <v>0</v>
      </c>
      <c r="AD30" s="11">
        <v>0</v>
      </c>
      <c r="AE30" s="4">
        <v>0</v>
      </c>
      <c r="AF30" s="4">
        <v>0</v>
      </c>
      <c r="AG30" s="4">
        <v>0</v>
      </c>
      <c r="AH30" s="4">
        <v>0</v>
      </c>
      <c r="AI30" s="9">
        <v>0</v>
      </c>
      <c r="AJ30" s="11">
        <v>0</v>
      </c>
      <c r="AK30" s="4">
        <v>0</v>
      </c>
      <c r="AL30" s="4">
        <v>0</v>
      </c>
      <c r="AM30" s="4">
        <v>0</v>
      </c>
      <c r="AN30" s="4">
        <v>0</v>
      </c>
      <c r="AO30" s="9">
        <v>0</v>
      </c>
      <c r="AP30" s="11">
        <v>0</v>
      </c>
      <c r="AQ30" s="4">
        <v>0</v>
      </c>
      <c r="AR30" s="4">
        <v>0</v>
      </c>
      <c r="AS30" s="4">
        <v>0</v>
      </c>
      <c r="AT30" s="4">
        <v>0</v>
      </c>
      <c r="AU30" s="9">
        <v>0</v>
      </c>
      <c r="AV30" s="11">
        <v>0</v>
      </c>
      <c r="AW30" s="4">
        <v>0</v>
      </c>
      <c r="AX30" s="4">
        <v>0</v>
      </c>
      <c r="AY30" s="4">
        <v>0</v>
      </c>
      <c r="AZ30" s="4">
        <v>0</v>
      </c>
      <c r="BA30" s="9">
        <v>1</v>
      </c>
      <c r="BB30" s="11">
        <v>1</v>
      </c>
      <c r="BC30" s="4">
        <v>60</v>
      </c>
      <c r="BD30" s="4">
        <v>60</v>
      </c>
      <c r="BE30" s="4">
        <v>60</v>
      </c>
      <c r="BF30" s="4">
        <v>60</v>
      </c>
      <c r="BG30" s="9">
        <v>0</v>
      </c>
      <c r="BH30" s="11">
        <v>0</v>
      </c>
      <c r="BI30" s="4">
        <v>0</v>
      </c>
      <c r="BJ30" s="4">
        <v>0</v>
      </c>
      <c r="BK30" s="4">
        <v>0</v>
      </c>
      <c r="BL30" s="4">
        <v>0</v>
      </c>
      <c r="BM30" s="9">
        <v>0</v>
      </c>
      <c r="BN30" s="11">
        <v>0</v>
      </c>
      <c r="BO30" s="4">
        <v>0</v>
      </c>
      <c r="BP30" s="4">
        <v>0</v>
      </c>
      <c r="BQ30" s="4">
        <v>0</v>
      </c>
      <c r="BR30" s="4">
        <v>0</v>
      </c>
    </row>
    <row r="31" spans="1:70" x14ac:dyDescent="0.25">
      <c r="A31" s="5" t="s">
        <v>113</v>
      </c>
      <c r="B31">
        <v>0</v>
      </c>
      <c r="C31">
        <v>0</v>
      </c>
      <c r="D31" t="e">
        <f>C31/B31</f>
        <v>#DIV/0!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8">
        <v>2</v>
      </c>
      <c r="N31" s="8">
        <v>2</v>
      </c>
      <c r="O31" s="9">
        <v>1</v>
      </c>
      <c r="P31" s="11">
        <v>0.5</v>
      </c>
      <c r="Q31" s="4">
        <v>255</v>
      </c>
      <c r="R31" s="4">
        <v>1255</v>
      </c>
      <c r="S31" s="4">
        <v>255</v>
      </c>
      <c r="T31" s="4">
        <v>1255</v>
      </c>
      <c r="U31" s="9">
        <v>1</v>
      </c>
      <c r="V31" s="11">
        <v>0.5</v>
      </c>
      <c r="W31" s="4">
        <v>299</v>
      </c>
      <c r="X31" s="4">
        <v>1399</v>
      </c>
      <c r="Y31" s="4">
        <v>299</v>
      </c>
      <c r="Z31" s="4">
        <v>1399</v>
      </c>
      <c r="AA31" s="4">
        <f>(R31+X31)</f>
        <v>2654</v>
      </c>
      <c r="AB31" s="4">
        <f>(R31+X31)/(O31+U31)</f>
        <v>1327</v>
      </c>
      <c r="AC31" s="9">
        <v>0</v>
      </c>
      <c r="AD31" s="11">
        <v>0</v>
      </c>
      <c r="AE31" s="4">
        <v>0</v>
      </c>
      <c r="AF31" s="4">
        <v>0</v>
      </c>
      <c r="AG31" s="4">
        <v>0</v>
      </c>
      <c r="AH31" s="4">
        <v>0</v>
      </c>
      <c r="AI31" s="9">
        <v>0</v>
      </c>
      <c r="AJ31" s="11">
        <v>0</v>
      </c>
      <c r="AK31" s="4">
        <v>0</v>
      </c>
      <c r="AL31" s="4">
        <v>0</v>
      </c>
      <c r="AM31" s="4">
        <v>0</v>
      </c>
      <c r="AN31" s="4">
        <v>0</v>
      </c>
      <c r="AO31" s="9">
        <v>0</v>
      </c>
      <c r="AP31" s="11">
        <v>0</v>
      </c>
      <c r="AQ31" s="4">
        <v>0</v>
      </c>
      <c r="AR31" s="4">
        <v>0</v>
      </c>
      <c r="AS31" s="4">
        <v>0</v>
      </c>
      <c r="AT31" s="4">
        <v>0</v>
      </c>
      <c r="AU31" s="9">
        <v>0</v>
      </c>
      <c r="AV31" s="11">
        <v>0</v>
      </c>
      <c r="AW31" s="4">
        <v>0</v>
      </c>
      <c r="AX31" s="4">
        <v>0</v>
      </c>
      <c r="AY31" s="4">
        <v>0</v>
      </c>
      <c r="AZ31" s="4">
        <v>0</v>
      </c>
      <c r="BA31" s="9">
        <v>0</v>
      </c>
      <c r="BB31" s="11">
        <v>0</v>
      </c>
      <c r="BC31" s="4">
        <v>0</v>
      </c>
      <c r="BD31" s="4">
        <v>0</v>
      </c>
      <c r="BE31" s="4">
        <v>0</v>
      </c>
      <c r="BF31" s="4">
        <v>0</v>
      </c>
      <c r="BG31" s="9">
        <v>0</v>
      </c>
      <c r="BH31" s="11">
        <v>0</v>
      </c>
      <c r="BI31" s="4">
        <v>0</v>
      </c>
      <c r="BJ31" s="4">
        <v>0</v>
      </c>
      <c r="BK31" s="4">
        <v>0</v>
      </c>
      <c r="BL31" s="4">
        <v>0</v>
      </c>
      <c r="BM31" s="9">
        <v>0</v>
      </c>
      <c r="BN31" s="11">
        <v>0</v>
      </c>
      <c r="BO31" s="4">
        <v>0</v>
      </c>
      <c r="BP31" s="4">
        <v>0</v>
      </c>
      <c r="BQ31" s="4">
        <v>0</v>
      </c>
      <c r="BR31" s="4">
        <v>0</v>
      </c>
    </row>
    <row r="32" spans="1:70" x14ac:dyDescent="0.25">
      <c r="A32" s="5" t="s">
        <v>82</v>
      </c>
      <c r="B32">
        <v>0</v>
      </c>
      <c r="C32">
        <v>0</v>
      </c>
      <c r="D32" t="e">
        <f>C32/B32</f>
        <v>#DIV/0!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8">
        <v>55</v>
      </c>
      <c r="N32" s="8">
        <v>14</v>
      </c>
      <c r="O32" s="9">
        <v>4</v>
      </c>
      <c r="P32" s="11">
        <v>7.2727272727272724E-2</v>
      </c>
      <c r="Q32" s="4">
        <v>710</v>
      </c>
      <c r="R32" s="4">
        <v>2460</v>
      </c>
      <c r="S32" s="4">
        <v>177.5</v>
      </c>
      <c r="T32" s="4">
        <v>615</v>
      </c>
      <c r="U32" s="9">
        <v>21</v>
      </c>
      <c r="V32" s="11">
        <v>0.38181818181818183</v>
      </c>
      <c r="W32" s="4">
        <v>1150</v>
      </c>
      <c r="X32" s="4">
        <v>3600</v>
      </c>
      <c r="Y32" s="4">
        <v>57.5</v>
      </c>
      <c r="Z32" s="4">
        <v>180</v>
      </c>
      <c r="AA32" s="4">
        <f>(R32+X32)</f>
        <v>6060</v>
      </c>
      <c r="AB32" s="4">
        <f>(R32+X32)/(O32+U32)</f>
        <v>242.4</v>
      </c>
      <c r="AC32" s="9">
        <v>14</v>
      </c>
      <c r="AD32" s="11">
        <v>0.25454545454545452</v>
      </c>
      <c r="AE32" s="4">
        <v>1068</v>
      </c>
      <c r="AF32" s="4">
        <v>5065</v>
      </c>
      <c r="AG32" s="4">
        <v>76.285714285714292</v>
      </c>
      <c r="AH32" s="4">
        <v>361.78571428571428</v>
      </c>
      <c r="AI32" s="9">
        <v>3</v>
      </c>
      <c r="AJ32" s="11">
        <v>5.4545454545454543E-2</v>
      </c>
      <c r="AK32" s="4">
        <v>240</v>
      </c>
      <c r="AL32" s="4">
        <v>640</v>
      </c>
      <c r="AM32" s="4">
        <v>80</v>
      </c>
      <c r="AN32" s="4">
        <v>213.33333333333334</v>
      </c>
      <c r="AO32" s="9">
        <v>2</v>
      </c>
      <c r="AP32" s="11">
        <v>3.6363636363636362E-2</v>
      </c>
      <c r="AQ32" s="4">
        <v>70</v>
      </c>
      <c r="AR32" s="4">
        <v>280</v>
      </c>
      <c r="AS32" s="4">
        <v>35</v>
      </c>
      <c r="AT32" s="4">
        <v>140</v>
      </c>
      <c r="AU32" s="9">
        <v>0</v>
      </c>
      <c r="AV32" s="11">
        <v>0</v>
      </c>
      <c r="AW32" s="4">
        <v>0</v>
      </c>
      <c r="AX32" s="4">
        <v>0</v>
      </c>
      <c r="AY32" s="4">
        <v>0</v>
      </c>
      <c r="AZ32" s="4">
        <v>0</v>
      </c>
      <c r="BA32" s="9">
        <v>1</v>
      </c>
      <c r="BB32" s="11">
        <v>1.8181818181818181E-2</v>
      </c>
      <c r="BC32" s="4">
        <v>40</v>
      </c>
      <c r="BD32" s="4">
        <v>90</v>
      </c>
      <c r="BE32" s="4">
        <v>40</v>
      </c>
      <c r="BF32" s="4">
        <v>90</v>
      </c>
      <c r="BG32" s="9">
        <v>10</v>
      </c>
      <c r="BH32" s="11">
        <v>0.18181818181818182</v>
      </c>
      <c r="BI32" s="4">
        <v>790</v>
      </c>
      <c r="BJ32" s="4">
        <v>3250</v>
      </c>
      <c r="BK32" s="4">
        <v>79</v>
      </c>
      <c r="BL32" s="4">
        <v>325</v>
      </c>
      <c r="BM32" s="9">
        <v>0</v>
      </c>
      <c r="BN32" s="11">
        <v>0</v>
      </c>
      <c r="BO32" s="4">
        <v>0</v>
      </c>
      <c r="BP32" s="4">
        <v>0</v>
      </c>
      <c r="BQ32" s="4">
        <v>0</v>
      </c>
      <c r="BR32" s="4">
        <v>0</v>
      </c>
    </row>
    <row r="33" spans="1:70" x14ac:dyDescent="0.25">
      <c r="A33" s="5" t="s">
        <v>78</v>
      </c>
      <c r="B33">
        <v>2312.5300000000002</v>
      </c>
      <c r="C33">
        <v>1357.99</v>
      </c>
      <c r="D33">
        <f>C33/B33</f>
        <v>0.58723130078312491</v>
      </c>
      <c r="E33">
        <v>0</v>
      </c>
      <c r="F33">
        <v>920.86</v>
      </c>
      <c r="G33">
        <v>102.01</v>
      </c>
      <c r="H33">
        <v>0.85899999999999999</v>
      </c>
      <c r="I33">
        <v>0.95599999999999996</v>
      </c>
      <c r="J33">
        <v>0.76500000000000001</v>
      </c>
      <c r="K33">
        <v>0.86499999999999999</v>
      </c>
      <c r="L33">
        <v>0</v>
      </c>
      <c r="M33" s="8">
        <v>90</v>
      </c>
      <c r="N33" s="8">
        <v>15</v>
      </c>
      <c r="O33" s="9">
        <v>9</v>
      </c>
      <c r="P33" s="11">
        <v>0.1</v>
      </c>
      <c r="Q33" s="4">
        <v>2220</v>
      </c>
      <c r="R33" s="4">
        <v>11096</v>
      </c>
      <c r="S33" s="4">
        <v>246.66666666666666</v>
      </c>
      <c r="T33" s="4">
        <v>1232.8888888888889</v>
      </c>
      <c r="U33" s="9">
        <v>13</v>
      </c>
      <c r="V33" s="11">
        <v>0.14444444444444443</v>
      </c>
      <c r="W33" s="4">
        <v>1086</v>
      </c>
      <c r="X33" s="4">
        <v>7032</v>
      </c>
      <c r="Y33" s="4">
        <v>90.5</v>
      </c>
      <c r="Z33" s="4">
        <v>586</v>
      </c>
      <c r="AA33" s="4">
        <f>(R33+X33)</f>
        <v>18128</v>
      </c>
      <c r="AB33" s="4">
        <f>(R33+X33)/(O33+U33)</f>
        <v>824</v>
      </c>
      <c r="AC33" s="9">
        <v>36</v>
      </c>
      <c r="AD33" s="11">
        <v>0.4</v>
      </c>
      <c r="AE33" s="4">
        <v>2952</v>
      </c>
      <c r="AF33" s="4">
        <v>17278</v>
      </c>
      <c r="AG33" s="4">
        <v>89.454545454545453</v>
      </c>
      <c r="AH33" s="4">
        <v>523.57575757575762</v>
      </c>
      <c r="AI33" s="9">
        <v>1</v>
      </c>
      <c r="AJ33" s="11">
        <v>1.1111111111111112E-2</v>
      </c>
      <c r="AK33" s="4">
        <v>80</v>
      </c>
      <c r="AL33" s="4">
        <v>430</v>
      </c>
      <c r="AM33" s="4">
        <v>80</v>
      </c>
      <c r="AN33" s="4">
        <v>430</v>
      </c>
      <c r="AO33" s="9">
        <v>2</v>
      </c>
      <c r="AP33" s="11">
        <v>2.2222222222222223E-2</v>
      </c>
      <c r="AQ33" s="4">
        <v>90</v>
      </c>
      <c r="AR33" s="4">
        <v>3100</v>
      </c>
      <c r="AS33" s="4">
        <v>45</v>
      </c>
      <c r="AT33" s="4">
        <v>1550</v>
      </c>
      <c r="AU33" s="9">
        <v>3</v>
      </c>
      <c r="AV33" s="11">
        <v>3.3333333333333333E-2</v>
      </c>
      <c r="AW33" s="4">
        <v>150</v>
      </c>
      <c r="AX33" s="4">
        <v>1079</v>
      </c>
      <c r="AY33" s="4">
        <v>75</v>
      </c>
      <c r="AZ33" s="4">
        <v>539.5</v>
      </c>
      <c r="BA33" s="9">
        <v>2</v>
      </c>
      <c r="BB33" s="11">
        <v>2.2222222222222223E-2</v>
      </c>
      <c r="BC33" s="4">
        <v>159</v>
      </c>
      <c r="BD33" s="4">
        <v>950</v>
      </c>
      <c r="BE33" s="4">
        <v>79.5</v>
      </c>
      <c r="BF33" s="4">
        <v>475</v>
      </c>
      <c r="BG33" s="9">
        <v>22</v>
      </c>
      <c r="BH33" s="11">
        <v>0.24444444444444444</v>
      </c>
      <c r="BI33" s="4">
        <v>1546</v>
      </c>
      <c r="BJ33" s="4">
        <v>6848</v>
      </c>
      <c r="BK33" s="4">
        <v>77.3</v>
      </c>
      <c r="BL33" s="4">
        <v>342.4</v>
      </c>
      <c r="BM33" s="9">
        <v>2</v>
      </c>
      <c r="BN33" s="11">
        <v>2.2222222222222223E-2</v>
      </c>
      <c r="BO33" s="4">
        <v>160</v>
      </c>
      <c r="BP33" s="4">
        <v>1000</v>
      </c>
      <c r="BQ33" s="4">
        <v>80</v>
      </c>
      <c r="BR33" s="4">
        <v>500</v>
      </c>
    </row>
    <row r="34" spans="1:70" x14ac:dyDescent="0.25">
      <c r="A34" s="5" t="s">
        <v>81</v>
      </c>
      <c r="B34">
        <v>2042.4</v>
      </c>
      <c r="C34">
        <v>965.6</v>
      </c>
      <c r="D34">
        <f>C34/B34</f>
        <v>0.47277712495103796</v>
      </c>
      <c r="E34">
        <v>0</v>
      </c>
      <c r="F34">
        <v>0</v>
      </c>
      <c r="G34">
        <v>0</v>
      </c>
      <c r="H34">
        <v>0.82299999999999995</v>
      </c>
      <c r="I34">
        <v>0.94199999999999995</v>
      </c>
      <c r="J34">
        <v>0.69599999999999995</v>
      </c>
      <c r="K34">
        <v>0.85099999999999998</v>
      </c>
      <c r="L34">
        <v>0</v>
      </c>
      <c r="M34" s="8">
        <v>65</v>
      </c>
      <c r="N34" s="8">
        <v>14</v>
      </c>
      <c r="O34" s="9">
        <v>7</v>
      </c>
      <c r="P34" s="11">
        <v>0.1076923076923077</v>
      </c>
      <c r="Q34" s="4">
        <v>500</v>
      </c>
      <c r="R34" s="4">
        <v>1310</v>
      </c>
      <c r="S34" s="4">
        <v>71.428571428571431</v>
      </c>
      <c r="T34" s="4">
        <v>187.14285714285714</v>
      </c>
      <c r="U34" s="9">
        <v>13</v>
      </c>
      <c r="V34" s="11">
        <v>0.2</v>
      </c>
      <c r="W34" s="4">
        <v>1143</v>
      </c>
      <c r="X34" s="4">
        <v>5360</v>
      </c>
      <c r="Y34" s="4">
        <v>87.92307692307692</v>
      </c>
      <c r="Z34" s="4">
        <v>412.30769230769232</v>
      </c>
      <c r="AA34" s="4">
        <f>(R34+X34)</f>
        <v>6670</v>
      </c>
      <c r="AB34" s="4">
        <f>(R34+X34)/(O34+U34)</f>
        <v>333.5</v>
      </c>
      <c r="AC34" s="9">
        <v>19</v>
      </c>
      <c r="AD34" s="11">
        <v>0.29230769230769232</v>
      </c>
      <c r="AE34" s="4">
        <v>1813</v>
      </c>
      <c r="AF34" s="4">
        <v>8240</v>
      </c>
      <c r="AG34" s="4">
        <v>95.421052631578945</v>
      </c>
      <c r="AH34" s="4">
        <v>433.68421052631578</v>
      </c>
      <c r="AI34" s="9">
        <v>6</v>
      </c>
      <c r="AJ34" s="11">
        <v>9.2307692307692313E-2</v>
      </c>
      <c r="AK34" s="4">
        <v>670</v>
      </c>
      <c r="AL34" s="4">
        <v>3295</v>
      </c>
      <c r="AM34" s="4">
        <v>111.66666666666667</v>
      </c>
      <c r="AN34" s="4">
        <v>549.16666666666663</v>
      </c>
      <c r="AO34" s="9">
        <v>4</v>
      </c>
      <c r="AP34" s="11">
        <v>6.1538461538461542E-2</v>
      </c>
      <c r="AQ34" s="4">
        <v>350</v>
      </c>
      <c r="AR34" s="4">
        <v>5720</v>
      </c>
      <c r="AS34" s="4">
        <v>87.5</v>
      </c>
      <c r="AT34" s="4">
        <v>1430</v>
      </c>
      <c r="AU34" s="9">
        <v>0</v>
      </c>
      <c r="AV34" s="11">
        <v>0</v>
      </c>
      <c r="AW34" s="4">
        <v>0</v>
      </c>
      <c r="AX34" s="4">
        <v>0</v>
      </c>
      <c r="AY34" s="4">
        <v>0</v>
      </c>
      <c r="AZ34" s="4">
        <v>0</v>
      </c>
      <c r="BA34" s="9">
        <v>3</v>
      </c>
      <c r="BB34" s="11">
        <v>4.6153846153846156E-2</v>
      </c>
      <c r="BC34" s="4">
        <v>302</v>
      </c>
      <c r="BD34" s="4">
        <v>2379</v>
      </c>
      <c r="BE34" s="4">
        <v>100.66666666666667</v>
      </c>
      <c r="BF34" s="4">
        <v>793</v>
      </c>
      <c r="BG34" s="9">
        <v>10</v>
      </c>
      <c r="BH34" s="11">
        <v>0.15384615384615385</v>
      </c>
      <c r="BI34" s="4">
        <v>703</v>
      </c>
      <c r="BJ34" s="4">
        <v>2474</v>
      </c>
      <c r="BK34" s="4">
        <v>70.3</v>
      </c>
      <c r="BL34" s="4">
        <v>247.4</v>
      </c>
      <c r="BM34" s="9">
        <v>3</v>
      </c>
      <c r="BN34" s="11">
        <v>4.6153846153846156E-2</v>
      </c>
      <c r="BO34" s="4">
        <v>240</v>
      </c>
      <c r="BP34" s="4">
        <v>1254</v>
      </c>
      <c r="BQ34" s="4">
        <v>80</v>
      </c>
      <c r="BR34" s="4">
        <v>418</v>
      </c>
    </row>
    <row r="35" spans="1:70" x14ac:dyDescent="0.25">
      <c r="A35" s="5" t="s">
        <v>98</v>
      </c>
      <c r="B35">
        <v>2460.61</v>
      </c>
      <c r="C35">
        <v>1422.32</v>
      </c>
      <c r="D35">
        <f>C35/B35</f>
        <v>0.57803552777563283</v>
      </c>
      <c r="E35">
        <v>0</v>
      </c>
      <c r="F35">
        <v>0</v>
      </c>
      <c r="G35">
        <v>0</v>
      </c>
      <c r="H35">
        <v>0.82199999999999995</v>
      </c>
      <c r="I35">
        <v>0.93799999999999994</v>
      </c>
      <c r="J35">
        <v>0.69799999999999995</v>
      </c>
      <c r="K35">
        <v>0.84899999999999998</v>
      </c>
      <c r="L35">
        <v>0</v>
      </c>
      <c r="M35" s="8">
        <v>19</v>
      </c>
      <c r="N35" s="8">
        <v>9</v>
      </c>
      <c r="O35" s="9">
        <v>4</v>
      </c>
      <c r="P35" s="11">
        <v>0.21052631578947367</v>
      </c>
      <c r="Q35" s="4">
        <v>635</v>
      </c>
      <c r="R35" s="4">
        <v>2915</v>
      </c>
      <c r="S35" s="4">
        <v>211.66666666666666</v>
      </c>
      <c r="T35" s="4">
        <v>971.66666666666663</v>
      </c>
      <c r="U35" s="9">
        <v>3</v>
      </c>
      <c r="V35" s="11">
        <v>0.15789473684210525</v>
      </c>
      <c r="W35" s="4">
        <v>160</v>
      </c>
      <c r="X35" s="4">
        <v>630</v>
      </c>
      <c r="Y35" s="4">
        <v>53.333333333333336</v>
      </c>
      <c r="Z35" s="4">
        <v>210</v>
      </c>
      <c r="AA35" s="4">
        <f>(R35+X35)</f>
        <v>3545</v>
      </c>
      <c r="AB35" s="4">
        <f>(R35+X35)/(O35+U35)</f>
        <v>506.42857142857144</v>
      </c>
      <c r="AC35" s="9">
        <v>5</v>
      </c>
      <c r="AD35" s="11">
        <v>0.26315789473684209</v>
      </c>
      <c r="AE35" s="4">
        <v>630</v>
      </c>
      <c r="AF35" s="4">
        <v>3350</v>
      </c>
      <c r="AG35" s="4">
        <v>126</v>
      </c>
      <c r="AH35" s="4">
        <v>670</v>
      </c>
      <c r="AI35" s="9">
        <v>2</v>
      </c>
      <c r="AJ35" s="11">
        <v>0.10526315789473684</v>
      </c>
      <c r="AK35" s="4">
        <v>460</v>
      </c>
      <c r="AL35" s="4">
        <v>1160</v>
      </c>
      <c r="AM35" s="4">
        <v>230</v>
      </c>
      <c r="AN35" s="4">
        <v>580</v>
      </c>
      <c r="AO35" s="9">
        <v>2</v>
      </c>
      <c r="AP35" s="11">
        <v>0.10526315789473684</v>
      </c>
      <c r="AQ35" s="4">
        <v>268</v>
      </c>
      <c r="AR35" s="4">
        <v>1568</v>
      </c>
      <c r="AS35" s="4">
        <v>134</v>
      </c>
      <c r="AT35" s="4">
        <v>784</v>
      </c>
      <c r="AU35" s="9">
        <v>0</v>
      </c>
      <c r="AV35" s="11">
        <v>0</v>
      </c>
      <c r="AW35" s="4">
        <v>0</v>
      </c>
      <c r="AX35" s="4">
        <v>0</v>
      </c>
      <c r="AY35" s="4">
        <v>0</v>
      </c>
      <c r="AZ35" s="4">
        <v>0</v>
      </c>
      <c r="BA35" s="9">
        <v>1</v>
      </c>
      <c r="BB35" s="11">
        <v>5.2631578947368418E-2</v>
      </c>
      <c r="BC35" s="4">
        <v>28</v>
      </c>
      <c r="BD35" s="4">
        <v>28</v>
      </c>
      <c r="BE35" s="4">
        <v>28</v>
      </c>
      <c r="BF35" s="4">
        <v>28</v>
      </c>
      <c r="BG35" s="9">
        <v>1</v>
      </c>
      <c r="BH35" s="11">
        <v>5.2631578947368418E-2</v>
      </c>
      <c r="BI35" s="4">
        <v>120</v>
      </c>
      <c r="BJ35" s="4">
        <v>690</v>
      </c>
      <c r="BK35" s="4">
        <v>120</v>
      </c>
      <c r="BL35" s="4">
        <v>690</v>
      </c>
      <c r="BM35" s="9">
        <v>1</v>
      </c>
      <c r="BN35" s="11">
        <v>5.2631578947368418E-2</v>
      </c>
      <c r="BO35" s="4">
        <v>100</v>
      </c>
      <c r="BP35" s="4">
        <v>430</v>
      </c>
      <c r="BQ35" s="4">
        <v>100</v>
      </c>
      <c r="BR35" s="4">
        <v>430</v>
      </c>
    </row>
    <row r="36" spans="1:70" x14ac:dyDescent="0.25">
      <c r="A36" s="5" t="s">
        <v>119</v>
      </c>
      <c r="B36">
        <v>0</v>
      </c>
      <c r="C36">
        <v>0</v>
      </c>
      <c r="D36" t="e">
        <f>C36/B36</f>
        <v>#DIV/0!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8">
        <v>1</v>
      </c>
      <c r="N36" s="8">
        <v>1</v>
      </c>
      <c r="O36" s="9">
        <v>0</v>
      </c>
      <c r="P36" s="11">
        <v>0</v>
      </c>
      <c r="Q36" s="4">
        <v>0</v>
      </c>
      <c r="R36" s="4">
        <v>0</v>
      </c>
      <c r="S36" s="4">
        <v>0</v>
      </c>
      <c r="T36" s="4">
        <v>0</v>
      </c>
      <c r="U36" s="9">
        <v>0</v>
      </c>
      <c r="V36" s="11">
        <v>0</v>
      </c>
      <c r="W36" s="4">
        <v>0</v>
      </c>
      <c r="X36" s="4">
        <v>0</v>
      </c>
      <c r="Y36" s="4">
        <v>0</v>
      </c>
      <c r="Z36" s="4">
        <v>0</v>
      </c>
      <c r="AA36" s="4">
        <f>(R36+X36)</f>
        <v>0</v>
      </c>
      <c r="AB36" s="4" t="e">
        <f>(R36+X36)/(O36+U36)</f>
        <v>#DIV/0!</v>
      </c>
      <c r="AC36" s="9">
        <v>0</v>
      </c>
      <c r="AD36" s="11">
        <v>0</v>
      </c>
      <c r="AE36" s="4">
        <v>0</v>
      </c>
      <c r="AF36" s="4">
        <v>0</v>
      </c>
      <c r="AG36" s="4">
        <v>0</v>
      </c>
      <c r="AH36" s="4">
        <v>0</v>
      </c>
      <c r="AI36" s="9">
        <v>0</v>
      </c>
      <c r="AJ36" s="11">
        <v>0</v>
      </c>
      <c r="AK36" s="4">
        <v>0</v>
      </c>
      <c r="AL36" s="4">
        <v>0</v>
      </c>
      <c r="AM36" s="4">
        <v>0</v>
      </c>
      <c r="AN36" s="4">
        <v>0</v>
      </c>
      <c r="AO36" s="9">
        <v>0</v>
      </c>
      <c r="AP36" s="11">
        <v>0</v>
      </c>
      <c r="AQ36" s="4">
        <v>0</v>
      </c>
      <c r="AR36" s="4">
        <v>0</v>
      </c>
      <c r="AS36" s="4">
        <v>0</v>
      </c>
      <c r="AT36" s="4">
        <v>0</v>
      </c>
      <c r="AU36" s="9">
        <v>0</v>
      </c>
      <c r="AV36" s="11">
        <v>0</v>
      </c>
      <c r="AW36" s="4">
        <v>0</v>
      </c>
      <c r="AX36" s="4">
        <v>0</v>
      </c>
      <c r="AY36" s="4">
        <v>0</v>
      </c>
      <c r="AZ36" s="4">
        <v>0</v>
      </c>
      <c r="BA36" s="9">
        <v>1</v>
      </c>
      <c r="BB36" s="11">
        <v>1</v>
      </c>
      <c r="BC36" s="4">
        <v>78</v>
      </c>
      <c r="BD36" s="4">
        <v>312</v>
      </c>
      <c r="BE36" s="4">
        <v>78</v>
      </c>
      <c r="BF36" s="4">
        <v>312</v>
      </c>
      <c r="BG36" s="9">
        <v>0</v>
      </c>
      <c r="BH36" s="11">
        <v>0</v>
      </c>
      <c r="BI36" s="4">
        <v>0</v>
      </c>
      <c r="BJ36" s="4">
        <v>0</v>
      </c>
      <c r="BK36" s="4">
        <v>0</v>
      </c>
      <c r="BL36" s="4">
        <v>0</v>
      </c>
      <c r="BM36" s="9">
        <v>0</v>
      </c>
      <c r="BN36" s="11">
        <v>0</v>
      </c>
      <c r="BO36" s="4">
        <v>0</v>
      </c>
      <c r="BP36" s="4">
        <v>0</v>
      </c>
      <c r="BQ36" s="4">
        <v>0</v>
      </c>
      <c r="BR36" s="4">
        <v>0</v>
      </c>
    </row>
    <row r="37" spans="1:70" x14ac:dyDescent="0.25">
      <c r="A37" s="5" t="s">
        <v>100</v>
      </c>
      <c r="B37">
        <v>908.47</v>
      </c>
      <c r="C37">
        <v>512.92999999999995</v>
      </c>
      <c r="D37">
        <f>C37/B37</f>
        <v>0.56460862769271403</v>
      </c>
      <c r="E37">
        <v>358.92</v>
      </c>
      <c r="F37">
        <v>0</v>
      </c>
      <c r="G37">
        <v>0</v>
      </c>
      <c r="H37">
        <v>0.84099999999999997</v>
      </c>
      <c r="I37">
        <v>0.92400000000000004</v>
      </c>
      <c r="J37">
        <v>0.77400000000000002</v>
      </c>
      <c r="K37">
        <v>0.83299999999999996</v>
      </c>
      <c r="L37">
        <v>0</v>
      </c>
      <c r="M37" s="8">
        <v>17</v>
      </c>
      <c r="N37" s="8">
        <v>6</v>
      </c>
      <c r="O37" s="9">
        <v>7</v>
      </c>
      <c r="P37" s="11">
        <v>0.41176470588235292</v>
      </c>
      <c r="Q37" s="4">
        <v>1716</v>
      </c>
      <c r="R37" s="4">
        <v>6496</v>
      </c>
      <c r="S37" s="4">
        <v>286</v>
      </c>
      <c r="T37" s="4">
        <v>1082.6666666666667</v>
      </c>
      <c r="U37" s="9">
        <v>3</v>
      </c>
      <c r="V37" s="11">
        <v>0.17647058823529413</v>
      </c>
      <c r="W37" s="4">
        <v>300</v>
      </c>
      <c r="X37" s="4">
        <v>1980</v>
      </c>
      <c r="Y37" s="4">
        <v>100</v>
      </c>
      <c r="Z37" s="4">
        <v>660</v>
      </c>
      <c r="AA37" s="4">
        <f>(R37+X37)</f>
        <v>8476</v>
      </c>
      <c r="AB37" s="4">
        <f>(R37+X37)/(O37+U37)</f>
        <v>847.6</v>
      </c>
      <c r="AC37" s="9">
        <v>4</v>
      </c>
      <c r="AD37" s="11">
        <v>0.23529411764705882</v>
      </c>
      <c r="AE37" s="4">
        <v>428</v>
      </c>
      <c r="AF37" s="4">
        <v>1758</v>
      </c>
      <c r="AG37" s="4">
        <v>107</v>
      </c>
      <c r="AH37" s="4">
        <v>439.5</v>
      </c>
      <c r="AI37" s="9">
        <v>1</v>
      </c>
      <c r="AJ37" s="11">
        <v>5.8823529411764705E-2</v>
      </c>
      <c r="AK37" s="4">
        <v>100</v>
      </c>
      <c r="AL37" s="4">
        <v>380</v>
      </c>
      <c r="AM37" s="4">
        <v>100</v>
      </c>
      <c r="AN37" s="4">
        <v>380</v>
      </c>
      <c r="AO37" s="9">
        <v>0</v>
      </c>
      <c r="AP37" s="11">
        <v>0</v>
      </c>
      <c r="AQ37" s="4">
        <v>0</v>
      </c>
      <c r="AR37" s="4">
        <v>0</v>
      </c>
      <c r="AS37" s="4">
        <v>0</v>
      </c>
      <c r="AT37" s="4">
        <v>0</v>
      </c>
      <c r="AU37" s="9">
        <v>0</v>
      </c>
      <c r="AV37" s="11">
        <v>0</v>
      </c>
      <c r="AW37" s="4">
        <v>0</v>
      </c>
      <c r="AX37" s="4">
        <v>0</v>
      </c>
      <c r="AY37" s="4">
        <v>0</v>
      </c>
      <c r="AZ37" s="4">
        <v>0</v>
      </c>
      <c r="BA37" s="9">
        <v>0</v>
      </c>
      <c r="BB37" s="11">
        <v>0</v>
      </c>
      <c r="BC37" s="4">
        <v>0</v>
      </c>
      <c r="BD37" s="4">
        <v>0</v>
      </c>
      <c r="BE37" s="4">
        <v>0</v>
      </c>
      <c r="BF37" s="4">
        <v>0</v>
      </c>
      <c r="BG37" s="9">
        <v>1</v>
      </c>
      <c r="BH37" s="11">
        <v>5.8823529411764705E-2</v>
      </c>
      <c r="BI37" s="4">
        <v>120</v>
      </c>
      <c r="BJ37" s="4">
        <v>690</v>
      </c>
      <c r="BK37" s="4">
        <v>120</v>
      </c>
      <c r="BL37" s="4">
        <v>690</v>
      </c>
      <c r="BM37" s="9">
        <v>1</v>
      </c>
      <c r="BN37" s="11">
        <v>5.8823529411764705E-2</v>
      </c>
      <c r="BO37" s="4">
        <v>100</v>
      </c>
      <c r="BP37" s="4">
        <v>800</v>
      </c>
      <c r="BQ37" s="4">
        <v>100</v>
      </c>
      <c r="BR37" s="4">
        <v>800</v>
      </c>
    </row>
    <row r="38" spans="1:70" x14ac:dyDescent="0.25">
      <c r="A38" s="5" t="s">
        <v>69</v>
      </c>
      <c r="B38">
        <v>6922.84</v>
      </c>
      <c r="C38">
        <v>4896.3999999999996</v>
      </c>
      <c r="D38">
        <f>C38/B38</f>
        <v>0.70728198253895791</v>
      </c>
      <c r="E38">
        <v>0</v>
      </c>
      <c r="F38">
        <v>0</v>
      </c>
      <c r="G38">
        <v>101.6</v>
      </c>
      <c r="H38">
        <v>0.84799999999999998</v>
      </c>
      <c r="I38">
        <v>0.95799999999999996</v>
      </c>
      <c r="J38">
        <v>0.749</v>
      </c>
      <c r="K38">
        <v>0.85</v>
      </c>
      <c r="L38">
        <v>0</v>
      </c>
      <c r="M38" s="8">
        <v>570</v>
      </c>
      <c r="N38" s="8">
        <v>94</v>
      </c>
      <c r="O38" s="9">
        <v>26</v>
      </c>
      <c r="P38" s="11">
        <v>4.5614035087719301E-2</v>
      </c>
      <c r="Q38" s="4">
        <v>5778</v>
      </c>
      <c r="R38" s="4">
        <v>20274</v>
      </c>
      <c r="S38" s="4">
        <v>222.23076923076923</v>
      </c>
      <c r="T38" s="4">
        <v>779.76923076923072</v>
      </c>
      <c r="U38" s="9">
        <v>104</v>
      </c>
      <c r="V38" s="11">
        <v>0.18245614035087721</v>
      </c>
      <c r="W38" s="4">
        <v>6655</v>
      </c>
      <c r="X38" s="4">
        <v>30290</v>
      </c>
      <c r="Y38" s="4">
        <v>67.222222222222229</v>
      </c>
      <c r="Z38" s="4">
        <v>305.95959595959596</v>
      </c>
      <c r="AA38" s="4">
        <f>(R38+X38)</f>
        <v>50564</v>
      </c>
      <c r="AB38" s="4">
        <f>(R38+X38)/(O38+U38)</f>
        <v>388.95384615384614</v>
      </c>
      <c r="AC38" s="9">
        <v>177</v>
      </c>
      <c r="AD38" s="11">
        <v>0.31052631578947371</v>
      </c>
      <c r="AE38" s="4">
        <v>15643</v>
      </c>
      <c r="AF38" s="4">
        <v>65010</v>
      </c>
      <c r="AG38" s="4">
        <v>92.562130177514788</v>
      </c>
      <c r="AH38" s="4">
        <v>384.67455621301775</v>
      </c>
      <c r="AI38" s="9">
        <v>28</v>
      </c>
      <c r="AJ38" s="11">
        <v>4.912280701754386E-2</v>
      </c>
      <c r="AK38" s="4">
        <v>2620</v>
      </c>
      <c r="AL38" s="4">
        <v>20178</v>
      </c>
      <c r="AM38" s="4">
        <v>93.571428571428569</v>
      </c>
      <c r="AN38" s="4">
        <v>720.64285714285711</v>
      </c>
      <c r="AO38" s="9">
        <v>60</v>
      </c>
      <c r="AP38" s="11">
        <v>0.10526315789473684</v>
      </c>
      <c r="AQ38" s="4">
        <v>3434</v>
      </c>
      <c r="AR38" s="4">
        <v>15318</v>
      </c>
      <c r="AS38" s="4">
        <v>58.203389830508478</v>
      </c>
      <c r="AT38" s="4">
        <v>259.62711864406782</v>
      </c>
      <c r="AU38" s="9">
        <v>6</v>
      </c>
      <c r="AV38" s="11">
        <v>1.0526315789473684E-2</v>
      </c>
      <c r="AW38" s="4">
        <v>949</v>
      </c>
      <c r="AX38" s="4">
        <v>3697</v>
      </c>
      <c r="AY38" s="4">
        <v>158.16666666666666</v>
      </c>
      <c r="AZ38" s="4">
        <v>616.16666666666663</v>
      </c>
      <c r="BA38" s="9">
        <v>38</v>
      </c>
      <c r="BB38" s="11">
        <v>6.6666666666666666E-2</v>
      </c>
      <c r="BC38" s="4">
        <v>3399</v>
      </c>
      <c r="BD38" s="4">
        <v>14912</v>
      </c>
      <c r="BE38" s="4">
        <v>89.44736842105263</v>
      </c>
      <c r="BF38" s="4">
        <v>392.42105263157896</v>
      </c>
      <c r="BG38" s="9">
        <v>125</v>
      </c>
      <c r="BH38" s="11">
        <v>0.21929824561403508</v>
      </c>
      <c r="BI38" s="4">
        <v>9427</v>
      </c>
      <c r="BJ38" s="4">
        <v>34817</v>
      </c>
      <c r="BK38" s="4">
        <v>80.572649572649567</v>
      </c>
      <c r="BL38" s="4">
        <v>297.58119658119659</v>
      </c>
      <c r="BM38" s="9">
        <v>6</v>
      </c>
      <c r="BN38" s="11">
        <v>1.0526315789473684E-2</v>
      </c>
      <c r="BO38" s="4">
        <v>1090</v>
      </c>
      <c r="BP38" s="4">
        <v>3990</v>
      </c>
      <c r="BQ38" s="4">
        <v>181.66666666666666</v>
      </c>
      <c r="BR38" s="4">
        <v>665</v>
      </c>
    </row>
    <row r="39" spans="1:70" x14ac:dyDescent="0.25">
      <c r="A39" s="5" t="s">
        <v>96</v>
      </c>
      <c r="B39">
        <v>0</v>
      </c>
      <c r="C39">
        <v>0</v>
      </c>
      <c r="D39" t="e">
        <f>C39/B39</f>
        <v>#DIV/0!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8">
        <v>24</v>
      </c>
      <c r="N39" s="8">
        <v>5</v>
      </c>
      <c r="O39" s="9">
        <v>0</v>
      </c>
      <c r="P39" s="11">
        <v>0</v>
      </c>
      <c r="Q39" s="4">
        <v>0</v>
      </c>
      <c r="R39" s="4">
        <v>0</v>
      </c>
      <c r="S39" s="4">
        <v>0</v>
      </c>
      <c r="T39" s="4">
        <v>0</v>
      </c>
      <c r="U39" s="9">
        <v>4</v>
      </c>
      <c r="V39" s="11">
        <v>0.16666666666666666</v>
      </c>
      <c r="W39" s="4">
        <v>340</v>
      </c>
      <c r="X39" s="4">
        <v>1600</v>
      </c>
      <c r="Y39" s="4">
        <v>85</v>
      </c>
      <c r="Z39" s="4">
        <v>400</v>
      </c>
      <c r="AA39" s="4">
        <f>(R39+X39)</f>
        <v>1600</v>
      </c>
      <c r="AB39" s="4">
        <f>(R39+X39)/(O39+U39)</f>
        <v>400</v>
      </c>
      <c r="AC39" s="9">
        <v>7</v>
      </c>
      <c r="AD39" s="11">
        <v>0.29166666666666669</v>
      </c>
      <c r="AE39" s="4">
        <v>530</v>
      </c>
      <c r="AF39" s="4">
        <v>2519</v>
      </c>
      <c r="AG39" s="4">
        <v>75.714285714285708</v>
      </c>
      <c r="AH39" s="4">
        <v>359.85714285714283</v>
      </c>
      <c r="AI39" s="9">
        <v>0</v>
      </c>
      <c r="AJ39" s="11">
        <v>0</v>
      </c>
      <c r="AK39" s="4">
        <v>0</v>
      </c>
      <c r="AL39" s="4">
        <v>0</v>
      </c>
      <c r="AM39" s="4">
        <v>0</v>
      </c>
      <c r="AN39" s="4">
        <v>0</v>
      </c>
      <c r="AO39" s="9">
        <v>6</v>
      </c>
      <c r="AP39" s="11">
        <v>0.25</v>
      </c>
      <c r="AQ39" s="4">
        <v>260</v>
      </c>
      <c r="AR39" s="4">
        <v>1660</v>
      </c>
      <c r="AS39" s="4">
        <v>43.333333333333336</v>
      </c>
      <c r="AT39" s="4">
        <v>276.66666666666669</v>
      </c>
      <c r="AU39" s="9">
        <v>2</v>
      </c>
      <c r="AV39" s="11">
        <v>8.3333333333333329E-2</v>
      </c>
      <c r="AW39" s="4">
        <v>440</v>
      </c>
      <c r="AX39" s="4">
        <v>440</v>
      </c>
      <c r="AY39" s="4">
        <v>220</v>
      </c>
      <c r="AZ39" s="4">
        <v>220</v>
      </c>
      <c r="BA39" s="9">
        <v>0</v>
      </c>
      <c r="BB39" s="11">
        <v>0</v>
      </c>
      <c r="BC39" s="4">
        <v>0</v>
      </c>
      <c r="BD39" s="4">
        <v>0</v>
      </c>
      <c r="BE39" s="4">
        <v>0</v>
      </c>
      <c r="BF39" s="4">
        <v>0</v>
      </c>
      <c r="BG39" s="9">
        <v>5</v>
      </c>
      <c r="BH39" s="11">
        <v>0.20833333333333334</v>
      </c>
      <c r="BI39" s="4">
        <v>400</v>
      </c>
      <c r="BJ39" s="4">
        <v>1979</v>
      </c>
      <c r="BK39" s="4">
        <v>80</v>
      </c>
      <c r="BL39" s="4">
        <v>395.8</v>
      </c>
      <c r="BM39" s="9">
        <v>0</v>
      </c>
      <c r="BN39" s="11">
        <v>0</v>
      </c>
      <c r="BO39" s="4">
        <v>0</v>
      </c>
      <c r="BP39" s="4">
        <v>0</v>
      </c>
      <c r="BQ39" s="4">
        <v>0</v>
      </c>
      <c r="BR39" s="4">
        <v>0</v>
      </c>
    </row>
    <row r="40" spans="1:70" x14ac:dyDescent="0.25">
      <c r="A40" s="5" t="s">
        <v>70</v>
      </c>
      <c r="B40">
        <v>4584.2700000000004</v>
      </c>
      <c r="C40">
        <v>2801.89</v>
      </c>
      <c r="D40">
        <f>C40/B40</f>
        <v>0.61119654819633218</v>
      </c>
      <c r="E40">
        <v>1302.6300000000001</v>
      </c>
      <c r="F40">
        <v>5651.99</v>
      </c>
      <c r="G40">
        <v>101.4</v>
      </c>
      <c r="H40">
        <v>0.85099999999999998</v>
      </c>
      <c r="I40">
        <v>0.91800000000000004</v>
      </c>
      <c r="J40">
        <v>0.73399999999999999</v>
      </c>
      <c r="K40">
        <v>0.91500000000000004</v>
      </c>
      <c r="L40">
        <v>0</v>
      </c>
      <c r="M40" s="8">
        <v>256</v>
      </c>
      <c r="N40" s="8">
        <v>53</v>
      </c>
      <c r="O40" s="9">
        <v>18</v>
      </c>
      <c r="P40" s="11">
        <v>7.03125E-2</v>
      </c>
      <c r="Q40" s="4">
        <v>4458</v>
      </c>
      <c r="R40" s="4">
        <v>17158</v>
      </c>
      <c r="S40" s="4">
        <v>247.66666666666666</v>
      </c>
      <c r="T40" s="4">
        <v>953.22222222222217</v>
      </c>
      <c r="U40" s="9">
        <v>63</v>
      </c>
      <c r="V40" s="11">
        <v>0.24609375</v>
      </c>
      <c r="W40" s="4">
        <v>8980</v>
      </c>
      <c r="X40" s="4">
        <v>39489</v>
      </c>
      <c r="Y40" s="4">
        <v>142.53968253968253</v>
      </c>
      <c r="Z40" s="4">
        <v>626.80952380952385</v>
      </c>
      <c r="AA40" s="4">
        <f>(R40+X40)</f>
        <v>56647</v>
      </c>
      <c r="AB40" s="4">
        <f>(R40+X40)/(O40+U40)</f>
        <v>699.34567901234573</v>
      </c>
      <c r="AC40" s="9">
        <v>73</v>
      </c>
      <c r="AD40" s="11">
        <v>0.28515625</v>
      </c>
      <c r="AE40" s="4">
        <v>6878</v>
      </c>
      <c r="AF40" s="4">
        <v>38322</v>
      </c>
      <c r="AG40" s="4">
        <v>95.527777777777771</v>
      </c>
      <c r="AH40" s="4">
        <v>532.25</v>
      </c>
      <c r="AI40" s="9">
        <v>9</v>
      </c>
      <c r="AJ40" s="11">
        <v>3.515625E-2</v>
      </c>
      <c r="AK40" s="4">
        <v>870</v>
      </c>
      <c r="AL40" s="4">
        <v>7260</v>
      </c>
      <c r="AM40" s="4">
        <v>96.666666666666671</v>
      </c>
      <c r="AN40" s="4">
        <v>806.66666666666663</v>
      </c>
      <c r="AO40" s="9">
        <v>17</v>
      </c>
      <c r="AP40" s="11">
        <v>6.640625E-2</v>
      </c>
      <c r="AQ40" s="4">
        <v>2456</v>
      </c>
      <c r="AR40" s="4">
        <v>9306</v>
      </c>
      <c r="AS40" s="4">
        <v>163.73333333333332</v>
      </c>
      <c r="AT40" s="4">
        <v>620.4</v>
      </c>
      <c r="AU40" s="9">
        <v>5</v>
      </c>
      <c r="AV40" s="11">
        <v>1.953125E-2</v>
      </c>
      <c r="AW40" s="4">
        <v>319</v>
      </c>
      <c r="AX40" s="4">
        <v>1659</v>
      </c>
      <c r="AY40" s="4">
        <v>63.8</v>
      </c>
      <c r="AZ40" s="4">
        <v>331.8</v>
      </c>
      <c r="BA40" s="9">
        <v>29</v>
      </c>
      <c r="BB40" s="11">
        <v>0.11328125</v>
      </c>
      <c r="BC40" s="4">
        <v>2184</v>
      </c>
      <c r="BD40" s="4">
        <v>14792</v>
      </c>
      <c r="BE40" s="4">
        <v>75.310344827586206</v>
      </c>
      <c r="BF40" s="4">
        <v>510.06896551724139</v>
      </c>
      <c r="BG40" s="9">
        <v>40</v>
      </c>
      <c r="BH40" s="11">
        <v>0.15625</v>
      </c>
      <c r="BI40" s="4">
        <v>3400</v>
      </c>
      <c r="BJ40" s="4">
        <v>17244</v>
      </c>
      <c r="BK40" s="4">
        <v>87.179487179487182</v>
      </c>
      <c r="BL40" s="4">
        <v>442.15384615384613</v>
      </c>
      <c r="BM40" s="9">
        <v>2</v>
      </c>
      <c r="BN40" s="11">
        <v>7.8125E-3</v>
      </c>
      <c r="BO40" s="4">
        <v>160</v>
      </c>
      <c r="BP40" s="4">
        <v>660</v>
      </c>
      <c r="BQ40" s="4">
        <v>80</v>
      </c>
      <c r="BR40" s="4">
        <v>330</v>
      </c>
    </row>
    <row r="41" spans="1:70" x14ac:dyDescent="0.25">
      <c r="A41" s="5" t="s">
        <v>87</v>
      </c>
      <c r="B41">
        <v>0</v>
      </c>
      <c r="C41">
        <v>0</v>
      </c>
      <c r="D41" t="e">
        <f>C41/B41</f>
        <v>#DIV/0!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8">
        <v>37</v>
      </c>
      <c r="N41" s="8">
        <v>13</v>
      </c>
      <c r="O41" s="9">
        <v>1</v>
      </c>
      <c r="P41" s="11">
        <v>2.7027027027027029E-2</v>
      </c>
      <c r="Q41" s="4">
        <v>255</v>
      </c>
      <c r="R41" s="4">
        <v>1255</v>
      </c>
      <c r="S41" s="4">
        <v>255</v>
      </c>
      <c r="T41" s="4">
        <v>1255</v>
      </c>
      <c r="U41" s="9">
        <v>10</v>
      </c>
      <c r="V41" s="11">
        <v>0.27027027027027029</v>
      </c>
      <c r="W41" s="4">
        <v>920</v>
      </c>
      <c r="X41" s="4">
        <v>3770</v>
      </c>
      <c r="Y41" s="4">
        <v>102.22222222222223</v>
      </c>
      <c r="Z41" s="4">
        <v>418.88888888888891</v>
      </c>
      <c r="AA41" s="4">
        <f>(R41+X41)</f>
        <v>5025</v>
      </c>
      <c r="AB41" s="4">
        <f>(R41+X41)/(O41+U41)</f>
        <v>456.81818181818181</v>
      </c>
      <c r="AC41" s="9">
        <v>16</v>
      </c>
      <c r="AD41" s="11">
        <v>0.43243243243243246</v>
      </c>
      <c r="AE41" s="4">
        <v>910</v>
      </c>
      <c r="AF41" s="4">
        <v>7086</v>
      </c>
      <c r="AG41" s="4">
        <v>65</v>
      </c>
      <c r="AH41" s="4">
        <v>506.14285714285717</v>
      </c>
      <c r="AI41" s="9">
        <v>0</v>
      </c>
      <c r="AJ41" s="11">
        <v>0</v>
      </c>
      <c r="AK41" s="4">
        <v>0</v>
      </c>
      <c r="AL41" s="4">
        <v>0</v>
      </c>
      <c r="AM41" s="4">
        <v>0</v>
      </c>
      <c r="AN41" s="4">
        <v>0</v>
      </c>
      <c r="AO41" s="9">
        <v>5</v>
      </c>
      <c r="AP41" s="11">
        <v>0.13513513513513514</v>
      </c>
      <c r="AQ41" s="4">
        <v>508</v>
      </c>
      <c r="AR41" s="4">
        <v>2048</v>
      </c>
      <c r="AS41" s="4">
        <v>127</v>
      </c>
      <c r="AT41" s="4">
        <v>512</v>
      </c>
      <c r="AU41" s="9">
        <v>0</v>
      </c>
      <c r="AV41" s="11">
        <v>0</v>
      </c>
      <c r="AW41" s="4">
        <v>0</v>
      </c>
      <c r="AX41" s="4">
        <v>0</v>
      </c>
      <c r="AY41" s="4">
        <v>0</v>
      </c>
      <c r="AZ41" s="4">
        <v>0</v>
      </c>
      <c r="BA41" s="9">
        <v>0</v>
      </c>
      <c r="BB41" s="11">
        <v>0</v>
      </c>
      <c r="BC41" s="4">
        <v>0</v>
      </c>
      <c r="BD41" s="4">
        <v>0</v>
      </c>
      <c r="BE41" s="4">
        <v>0</v>
      </c>
      <c r="BF41" s="4">
        <v>0</v>
      </c>
      <c r="BG41" s="9">
        <v>5</v>
      </c>
      <c r="BH41" s="11">
        <v>0.13513513513513514</v>
      </c>
      <c r="BI41" s="4">
        <v>310</v>
      </c>
      <c r="BJ41" s="4">
        <v>1650</v>
      </c>
      <c r="BK41" s="4">
        <v>77.5</v>
      </c>
      <c r="BL41" s="4">
        <v>412.5</v>
      </c>
      <c r="BM41" s="9">
        <v>0</v>
      </c>
      <c r="BN41" s="11">
        <v>0</v>
      </c>
      <c r="BO41" s="4">
        <v>0</v>
      </c>
      <c r="BP41" s="4">
        <v>0</v>
      </c>
      <c r="BQ41" s="4">
        <v>0</v>
      </c>
      <c r="BR41" s="4">
        <v>0</v>
      </c>
    </row>
    <row r="42" spans="1:70" x14ac:dyDescent="0.25">
      <c r="A42" s="5" t="s">
        <v>80</v>
      </c>
      <c r="B42">
        <v>3514.77</v>
      </c>
      <c r="C42">
        <v>0</v>
      </c>
      <c r="D42">
        <f>C42/B42</f>
        <v>0</v>
      </c>
      <c r="E42">
        <v>1341.37</v>
      </c>
      <c r="F42">
        <v>677.04</v>
      </c>
      <c r="G42">
        <v>101.9</v>
      </c>
      <c r="H42">
        <v>0</v>
      </c>
      <c r="I42">
        <v>0</v>
      </c>
      <c r="J42">
        <v>0</v>
      </c>
      <c r="K42">
        <v>0</v>
      </c>
      <c r="L42">
        <v>0</v>
      </c>
      <c r="M42" s="8">
        <v>77</v>
      </c>
      <c r="N42" s="8">
        <v>13</v>
      </c>
      <c r="O42" s="9">
        <v>5</v>
      </c>
      <c r="P42" s="11">
        <v>6.4935064935064929E-2</v>
      </c>
      <c r="Q42" s="4">
        <v>1270</v>
      </c>
      <c r="R42" s="4">
        <v>5537</v>
      </c>
      <c r="S42" s="4">
        <v>254</v>
      </c>
      <c r="T42" s="4">
        <v>1107.4000000000001</v>
      </c>
      <c r="U42" s="9">
        <v>16</v>
      </c>
      <c r="V42" s="11">
        <v>0.20779220779220781</v>
      </c>
      <c r="W42" s="4">
        <v>930</v>
      </c>
      <c r="X42" s="4">
        <v>5380</v>
      </c>
      <c r="Y42" s="4">
        <v>66.428571428571431</v>
      </c>
      <c r="Z42" s="4">
        <v>384.28571428571428</v>
      </c>
      <c r="AA42" s="4">
        <f>(R42+X42)</f>
        <v>10917</v>
      </c>
      <c r="AB42" s="4">
        <f>(R42+X42)/(O42+U42)</f>
        <v>519.85714285714289</v>
      </c>
      <c r="AC42" s="9">
        <v>23</v>
      </c>
      <c r="AD42" s="11">
        <v>0.29870129870129869</v>
      </c>
      <c r="AE42" s="4">
        <v>1380</v>
      </c>
      <c r="AF42" s="4">
        <v>9340</v>
      </c>
      <c r="AG42" s="4">
        <v>76.666666666666671</v>
      </c>
      <c r="AH42" s="4">
        <v>518.88888888888891</v>
      </c>
      <c r="AI42" s="9">
        <v>3</v>
      </c>
      <c r="AJ42" s="11">
        <v>3.896103896103896E-2</v>
      </c>
      <c r="AK42" s="4">
        <v>260</v>
      </c>
      <c r="AL42" s="4">
        <v>2040</v>
      </c>
      <c r="AM42" s="4">
        <v>86.666666666666671</v>
      </c>
      <c r="AN42" s="4">
        <v>680</v>
      </c>
      <c r="AO42" s="9">
        <v>7</v>
      </c>
      <c r="AP42" s="11">
        <v>9.0909090909090912E-2</v>
      </c>
      <c r="AQ42" s="4">
        <v>496</v>
      </c>
      <c r="AR42" s="4">
        <v>1826</v>
      </c>
      <c r="AS42" s="4">
        <v>82.666666666666671</v>
      </c>
      <c r="AT42" s="4">
        <v>304.33333333333331</v>
      </c>
      <c r="AU42" s="9">
        <v>2</v>
      </c>
      <c r="AV42" s="11">
        <v>2.5974025974025976E-2</v>
      </c>
      <c r="AW42" s="4">
        <v>100</v>
      </c>
      <c r="AX42" s="4">
        <v>800</v>
      </c>
      <c r="AY42" s="4">
        <v>50</v>
      </c>
      <c r="AZ42" s="4">
        <v>400</v>
      </c>
      <c r="BA42" s="9">
        <v>3</v>
      </c>
      <c r="BB42" s="11">
        <v>3.896103896103896E-2</v>
      </c>
      <c r="BC42" s="4">
        <v>109</v>
      </c>
      <c r="BD42" s="4">
        <v>599</v>
      </c>
      <c r="BE42" s="4">
        <v>54.5</v>
      </c>
      <c r="BF42" s="4">
        <v>299.5</v>
      </c>
      <c r="BG42" s="9">
        <v>18</v>
      </c>
      <c r="BH42" s="11">
        <v>0.23376623376623376</v>
      </c>
      <c r="BI42" s="4">
        <v>859</v>
      </c>
      <c r="BJ42" s="4">
        <v>4419</v>
      </c>
      <c r="BK42" s="4">
        <v>71.583333333333329</v>
      </c>
      <c r="BL42" s="4">
        <v>368.25</v>
      </c>
      <c r="BM42" s="9">
        <v>0</v>
      </c>
      <c r="BN42" s="11">
        <v>0</v>
      </c>
      <c r="BO42" s="4">
        <v>0</v>
      </c>
      <c r="BP42" s="4">
        <v>0</v>
      </c>
      <c r="BQ42" s="4">
        <v>0</v>
      </c>
      <c r="BR42" s="4">
        <v>0</v>
      </c>
    </row>
    <row r="43" spans="1:70" x14ac:dyDescent="0.25">
      <c r="A43" s="5" t="s">
        <v>112</v>
      </c>
      <c r="B43">
        <v>0</v>
      </c>
      <c r="C43">
        <v>0</v>
      </c>
      <c r="D43" t="e">
        <f>C43/B43</f>
        <v>#DIV/0!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8">
        <v>3</v>
      </c>
      <c r="N43" s="8">
        <v>1</v>
      </c>
      <c r="O43" s="9">
        <v>0</v>
      </c>
      <c r="P43" s="11">
        <v>0</v>
      </c>
      <c r="Q43" s="4">
        <v>0</v>
      </c>
      <c r="R43" s="4">
        <v>0</v>
      </c>
      <c r="S43" s="4">
        <v>0</v>
      </c>
      <c r="T43" s="4">
        <v>0</v>
      </c>
      <c r="U43" s="9">
        <v>1</v>
      </c>
      <c r="V43" s="11">
        <v>0.33333333333333331</v>
      </c>
      <c r="W43" s="4">
        <v>100</v>
      </c>
      <c r="X43" s="4">
        <v>580</v>
      </c>
      <c r="Y43" s="4">
        <v>100</v>
      </c>
      <c r="Z43" s="4">
        <v>580</v>
      </c>
      <c r="AA43" s="4">
        <f>(R43+X43)</f>
        <v>580</v>
      </c>
      <c r="AB43" s="4">
        <f>(R43+X43)/(O43+U43)</f>
        <v>580</v>
      </c>
      <c r="AC43" s="9">
        <v>0</v>
      </c>
      <c r="AD43" s="11">
        <v>0</v>
      </c>
      <c r="AE43" s="4">
        <v>0</v>
      </c>
      <c r="AF43" s="4">
        <v>0</v>
      </c>
      <c r="AG43" s="4">
        <v>0</v>
      </c>
      <c r="AH43" s="4">
        <v>0</v>
      </c>
      <c r="AI43" s="9">
        <v>1</v>
      </c>
      <c r="AJ43" s="11">
        <v>0.33333333333333331</v>
      </c>
      <c r="AK43" s="4">
        <v>100</v>
      </c>
      <c r="AL43" s="4">
        <v>580</v>
      </c>
      <c r="AM43" s="4">
        <v>100</v>
      </c>
      <c r="AN43" s="4">
        <v>580</v>
      </c>
      <c r="AO43" s="9">
        <v>0</v>
      </c>
      <c r="AP43" s="11">
        <v>0</v>
      </c>
      <c r="AQ43" s="4">
        <v>0</v>
      </c>
      <c r="AR43" s="4">
        <v>0</v>
      </c>
      <c r="AS43" s="4">
        <v>0</v>
      </c>
      <c r="AT43" s="4">
        <v>0</v>
      </c>
      <c r="AU43" s="9">
        <v>0</v>
      </c>
      <c r="AV43" s="11">
        <v>0</v>
      </c>
      <c r="AW43" s="4">
        <v>0</v>
      </c>
      <c r="AX43" s="4">
        <v>0</v>
      </c>
      <c r="AY43" s="4">
        <v>0</v>
      </c>
      <c r="AZ43" s="4">
        <v>0</v>
      </c>
      <c r="BA43" s="9">
        <v>0</v>
      </c>
      <c r="BB43" s="11">
        <v>0</v>
      </c>
      <c r="BC43" s="4">
        <v>0</v>
      </c>
      <c r="BD43" s="4">
        <v>0</v>
      </c>
      <c r="BE43" s="4">
        <v>0</v>
      </c>
      <c r="BF43" s="4">
        <v>0</v>
      </c>
      <c r="BG43" s="9">
        <v>1</v>
      </c>
      <c r="BH43" s="11">
        <v>0.33333333333333331</v>
      </c>
      <c r="BI43" s="4">
        <v>100</v>
      </c>
      <c r="BJ43" s="4">
        <v>580</v>
      </c>
      <c r="BK43" s="4">
        <v>100</v>
      </c>
      <c r="BL43" s="4">
        <v>580</v>
      </c>
      <c r="BM43" s="9">
        <v>0</v>
      </c>
      <c r="BN43" s="11">
        <v>0</v>
      </c>
      <c r="BO43" s="4">
        <v>0</v>
      </c>
      <c r="BP43" s="4">
        <v>0</v>
      </c>
      <c r="BQ43" s="4">
        <v>0</v>
      </c>
      <c r="BR43" s="4">
        <v>0</v>
      </c>
    </row>
    <row r="44" spans="1:70" x14ac:dyDescent="0.25">
      <c r="A44" s="5" t="s">
        <v>85</v>
      </c>
      <c r="B44">
        <v>0</v>
      </c>
      <c r="C44">
        <v>0</v>
      </c>
      <c r="D44" t="e">
        <f>C44/B44</f>
        <v>#DIV/0!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8">
        <v>52</v>
      </c>
      <c r="N44" s="8">
        <v>8</v>
      </c>
      <c r="O44" s="9">
        <v>2</v>
      </c>
      <c r="P44" s="11">
        <v>3.8461538461538464E-2</v>
      </c>
      <c r="Q44" s="4">
        <v>660</v>
      </c>
      <c r="R44" s="4">
        <v>3860</v>
      </c>
      <c r="S44" s="4">
        <v>330</v>
      </c>
      <c r="T44" s="4">
        <v>1930</v>
      </c>
      <c r="U44" s="9">
        <v>18</v>
      </c>
      <c r="V44" s="11">
        <v>0.34615384615384615</v>
      </c>
      <c r="W44" s="4">
        <v>992</v>
      </c>
      <c r="X44" s="4">
        <v>9702</v>
      </c>
      <c r="Y44" s="4">
        <v>55.111111111111114</v>
      </c>
      <c r="Z44" s="4">
        <v>539</v>
      </c>
      <c r="AA44" s="4">
        <f>(R44+X44)</f>
        <v>13562</v>
      </c>
      <c r="AB44" s="4">
        <f>(R44+X44)/(O44+U44)</f>
        <v>678.1</v>
      </c>
      <c r="AC44" s="9">
        <v>9</v>
      </c>
      <c r="AD44" s="11">
        <v>0.17307692307692307</v>
      </c>
      <c r="AE44" s="4">
        <v>539</v>
      </c>
      <c r="AF44" s="4">
        <v>3828</v>
      </c>
      <c r="AG44" s="4">
        <v>59.888888888888886</v>
      </c>
      <c r="AH44" s="4">
        <v>425.33333333333331</v>
      </c>
      <c r="AI44" s="9">
        <v>3</v>
      </c>
      <c r="AJ44" s="11">
        <v>5.7692307692307696E-2</v>
      </c>
      <c r="AK44" s="4">
        <v>180</v>
      </c>
      <c r="AL44" s="4">
        <v>860</v>
      </c>
      <c r="AM44" s="4">
        <v>60</v>
      </c>
      <c r="AN44" s="4">
        <v>286.66666666666669</v>
      </c>
      <c r="AO44" s="9">
        <v>6</v>
      </c>
      <c r="AP44" s="11">
        <v>0.11538461538461539</v>
      </c>
      <c r="AQ44" s="4">
        <v>518</v>
      </c>
      <c r="AR44" s="4">
        <v>1818</v>
      </c>
      <c r="AS44" s="4">
        <v>86.333333333333329</v>
      </c>
      <c r="AT44" s="4">
        <v>303</v>
      </c>
      <c r="AU44" s="9">
        <v>0</v>
      </c>
      <c r="AV44" s="11">
        <v>0</v>
      </c>
      <c r="AW44" s="4">
        <v>0</v>
      </c>
      <c r="AX44" s="4">
        <v>0</v>
      </c>
      <c r="AY44" s="4">
        <v>0</v>
      </c>
      <c r="AZ44" s="4">
        <v>0</v>
      </c>
      <c r="BA44" s="9">
        <v>1</v>
      </c>
      <c r="BB44" s="11">
        <v>1.9230769230769232E-2</v>
      </c>
      <c r="BC44" s="4">
        <v>150</v>
      </c>
      <c r="BD44" s="4">
        <v>398</v>
      </c>
      <c r="BE44" s="4">
        <v>150</v>
      </c>
      <c r="BF44" s="4">
        <v>398</v>
      </c>
      <c r="BG44" s="9">
        <v>8</v>
      </c>
      <c r="BH44" s="11">
        <v>0.15384615384615385</v>
      </c>
      <c r="BI44" s="4">
        <v>220</v>
      </c>
      <c r="BJ44" s="4">
        <v>980</v>
      </c>
      <c r="BK44" s="4">
        <v>27.5</v>
      </c>
      <c r="BL44" s="4">
        <v>122.5</v>
      </c>
      <c r="BM44" s="9">
        <v>5</v>
      </c>
      <c r="BN44" s="11">
        <v>9.6153846153846159E-2</v>
      </c>
      <c r="BO44" s="4">
        <v>310</v>
      </c>
      <c r="BP44" s="4">
        <v>3180</v>
      </c>
      <c r="BQ44" s="4">
        <v>62</v>
      </c>
      <c r="BR44" s="4">
        <v>636</v>
      </c>
    </row>
    <row r="45" spans="1:70" x14ac:dyDescent="0.25">
      <c r="A45" s="5" t="s">
        <v>77</v>
      </c>
      <c r="B45">
        <v>4667.18</v>
      </c>
      <c r="C45">
        <v>2551.19</v>
      </c>
      <c r="D45">
        <f>C45/B45</f>
        <v>0.54662344284985798</v>
      </c>
      <c r="E45">
        <v>0</v>
      </c>
      <c r="F45">
        <v>0</v>
      </c>
      <c r="G45">
        <v>102.4</v>
      </c>
      <c r="H45">
        <v>0.84099999999999997</v>
      </c>
      <c r="I45">
        <v>0.94</v>
      </c>
      <c r="J45">
        <v>0.73599999999999999</v>
      </c>
      <c r="K45">
        <v>0.86199999999999999</v>
      </c>
      <c r="L45">
        <v>0</v>
      </c>
      <c r="M45" s="8">
        <v>96</v>
      </c>
      <c r="N45" s="8">
        <v>17</v>
      </c>
      <c r="O45" s="9">
        <v>0</v>
      </c>
      <c r="P45" s="11">
        <v>0</v>
      </c>
      <c r="Q45" s="4">
        <v>0</v>
      </c>
      <c r="R45" s="4">
        <v>0</v>
      </c>
      <c r="S45" s="4">
        <v>0</v>
      </c>
      <c r="T45" s="4">
        <v>0</v>
      </c>
      <c r="U45" s="9">
        <v>20</v>
      </c>
      <c r="V45" s="11">
        <v>0.20833333333333334</v>
      </c>
      <c r="W45" s="4">
        <v>1530</v>
      </c>
      <c r="X45" s="4">
        <v>9880</v>
      </c>
      <c r="Y45" s="4">
        <v>76.5</v>
      </c>
      <c r="Z45" s="4">
        <v>494</v>
      </c>
      <c r="AA45" s="4">
        <f>(R45+X45)</f>
        <v>9880</v>
      </c>
      <c r="AB45" s="4">
        <f>(R45+X45)/(O45+U45)</f>
        <v>494</v>
      </c>
      <c r="AC45" s="9">
        <v>41</v>
      </c>
      <c r="AD45" s="11">
        <v>0.42708333333333331</v>
      </c>
      <c r="AE45" s="4">
        <v>2750</v>
      </c>
      <c r="AF45" s="4">
        <v>19610</v>
      </c>
      <c r="AG45" s="4">
        <v>67.073170731707322</v>
      </c>
      <c r="AH45" s="4">
        <v>478.29268292682929</v>
      </c>
      <c r="AI45" s="9">
        <v>1</v>
      </c>
      <c r="AJ45" s="11">
        <v>1.0416666666666666E-2</v>
      </c>
      <c r="AK45" s="4">
        <v>90</v>
      </c>
      <c r="AL45" s="4">
        <v>880</v>
      </c>
      <c r="AM45" s="4">
        <v>90</v>
      </c>
      <c r="AN45" s="4">
        <v>880</v>
      </c>
      <c r="AO45" s="9">
        <v>5</v>
      </c>
      <c r="AP45" s="11">
        <v>5.2083333333333336E-2</v>
      </c>
      <c r="AQ45" s="4">
        <v>528</v>
      </c>
      <c r="AR45" s="4">
        <v>1548</v>
      </c>
      <c r="AS45" s="4">
        <v>105.6</v>
      </c>
      <c r="AT45" s="4">
        <v>309.60000000000002</v>
      </c>
      <c r="AU45" s="9">
        <v>0</v>
      </c>
      <c r="AV45" s="11">
        <v>0</v>
      </c>
      <c r="AW45" s="4">
        <v>0</v>
      </c>
      <c r="AX45" s="4">
        <v>0</v>
      </c>
      <c r="AY45" s="4">
        <v>0</v>
      </c>
      <c r="AZ45" s="4">
        <v>0</v>
      </c>
      <c r="BA45" s="9">
        <v>2</v>
      </c>
      <c r="BB45" s="11">
        <v>2.0833333333333332E-2</v>
      </c>
      <c r="BC45" s="4">
        <v>49</v>
      </c>
      <c r="BD45" s="4">
        <v>320</v>
      </c>
      <c r="BE45" s="4">
        <v>24.5</v>
      </c>
      <c r="BF45" s="4">
        <v>160</v>
      </c>
      <c r="BG45" s="9">
        <v>19</v>
      </c>
      <c r="BH45" s="11">
        <v>0.19791666666666666</v>
      </c>
      <c r="BI45" s="4">
        <v>1644</v>
      </c>
      <c r="BJ45" s="4">
        <v>11620</v>
      </c>
      <c r="BK45" s="4">
        <v>86.526315789473685</v>
      </c>
      <c r="BL45" s="4">
        <v>611.57894736842104</v>
      </c>
      <c r="BM45" s="9">
        <v>8</v>
      </c>
      <c r="BN45" s="11">
        <v>8.3333333333333329E-2</v>
      </c>
      <c r="BO45" s="4">
        <v>680</v>
      </c>
      <c r="BP45" s="4">
        <v>5160</v>
      </c>
      <c r="BQ45" s="4">
        <v>85</v>
      </c>
      <c r="BR45" s="4">
        <v>645</v>
      </c>
    </row>
    <row r="46" spans="1:70" x14ac:dyDescent="0.25">
      <c r="A46" s="5" t="s">
        <v>118</v>
      </c>
      <c r="B46">
        <v>0</v>
      </c>
      <c r="C46">
        <v>0</v>
      </c>
      <c r="D46" t="e">
        <f>C46/B46</f>
        <v>#DIV/0!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s="8">
        <v>1</v>
      </c>
      <c r="N46" s="8">
        <v>1</v>
      </c>
      <c r="O46" s="9">
        <v>0</v>
      </c>
      <c r="P46" s="11">
        <v>0</v>
      </c>
      <c r="Q46" s="4">
        <v>0</v>
      </c>
      <c r="R46" s="4">
        <v>0</v>
      </c>
      <c r="S46" s="4">
        <v>0</v>
      </c>
      <c r="T46" s="4">
        <v>0</v>
      </c>
      <c r="U46" s="9">
        <v>0</v>
      </c>
      <c r="V46" s="11">
        <v>0</v>
      </c>
      <c r="W46" s="4">
        <v>0</v>
      </c>
      <c r="X46" s="4">
        <v>0</v>
      </c>
      <c r="Y46" s="4">
        <v>0</v>
      </c>
      <c r="Z46" s="4">
        <v>0</v>
      </c>
      <c r="AA46" s="4">
        <f>(R46+X46)</f>
        <v>0</v>
      </c>
      <c r="AB46" s="4" t="e">
        <f>(R46+X46)/(O46+U46)</f>
        <v>#DIV/0!</v>
      </c>
      <c r="AC46" s="9">
        <v>0</v>
      </c>
      <c r="AD46" s="11">
        <v>0</v>
      </c>
      <c r="AE46" s="4">
        <v>0</v>
      </c>
      <c r="AF46" s="4">
        <v>0</v>
      </c>
      <c r="AG46" s="4">
        <v>0</v>
      </c>
      <c r="AH46" s="4">
        <v>0</v>
      </c>
      <c r="AI46" s="9">
        <v>0</v>
      </c>
      <c r="AJ46" s="11">
        <v>0</v>
      </c>
      <c r="AK46" s="4">
        <v>0</v>
      </c>
      <c r="AL46" s="4">
        <v>0</v>
      </c>
      <c r="AM46" s="4">
        <v>0</v>
      </c>
      <c r="AN46" s="4">
        <v>0</v>
      </c>
      <c r="AO46" s="9">
        <v>1</v>
      </c>
      <c r="AP46" s="11">
        <v>1</v>
      </c>
      <c r="AQ46" s="4">
        <v>280</v>
      </c>
      <c r="AR46" s="4">
        <v>1680</v>
      </c>
      <c r="AS46" s="4">
        <v>280</v>
      </c>
      <c r="AT46" s="4">
        <v>1680</v>
      </c>
      <c r="AU46" s="9">
        <v>0</v>
      </c>
      <c r="AV46" s="11">
        <v>0</v>
      </c>
      <c r="AW46" s="4">
        <v>0</v>
      </c>
      <c r="AX46" s="4">
        <v>0</v>
      </c>
      <c r="AY46" s="4">
        <v>0</v>
      </c>
      <c r="AZ46" s="4">
        <v>0</v>
      </c>
      <c r="BA46" s="9">
        <v>0</v>
      </c>
      <c r="BB46" s="11">
        <v>0</v>
      </c>
      <c r="BC46" s="4">
        <v>0</v>
      </c>
      <c r="BD46" s="4">
        <v>0</v>
      </c>
      <c r="BE46" s="4">
        <v>0</v>
      </c>
      <c r="BF46" s="4">
        <v>0</v>
      </c>
      <c r="BG46" s="9">
        <v>0</v>
      </c>
      <c r="BH46" s="11">
        <v>0</v>
      </c>
      <c r="BI46" s="4">
        <v>0</v>
      </c>
      <c r="BJ46" s="4">
        <v>0</v>
      </c>
      <c r="BK46" s="4">
        <v>0</v>
      </c>
      <c r="BL46" s="4">
        <v>0</v>
      </c>
      <c r="BM46" s="9">
        <v>0</v>
      </c>
      <c r="BN46" s="11">
        <v>0</v>
      </c>
      <c r="BO46" s="4">
        <v>0</v>
      </c>
      <c r="BP46" s="4">
        <v>0</v>
      </c>
      <c r="BQ46" s="4">
        <v>0</v>
      </c>
      <c r="BR46" s="4">
        <v>0</v>
      </c>
    </row>
    <row r="47" spans="1:70" x14ac:dyDescent="0.25">
      <c r="A47" s="5" t="s">
        <v>79</v>
      </c>
      <c r="B47">
        <v>1946.79</v>
      </c>
      <c r="C47">
        <v>856.97</v>
      </c>
      <c r="D47">
        <f>C47/B47</f>
        <v>0.44019642591137209</v>
      </c>
      <c r="E47">
        <v>0</v>
      </c>
      <c r="F47">
        <v>0</v>
      </c>
      <c r="G47">
        <v>102.1</v>
      </c>
      <c r="H47">
        <v>0</v>
      </c>
      <c r="I47">
        <v>0</v>
      </c>
      <c r="J47">
        <v>0</v>
      </c>
      <c r="K47">
        <v>0</v>
      </c>
      <c r="L47">
        <v>0</v>
      </c>
      <c r="M47" s="8">
        <v>82</v>
      </c>
      <c r="N47" s="8">
        <v>7</v>
      </c>
      <c r="O47" s="9">
        <v>3</v>
      </c>
      <c r="P47" s="11">
        <v>3.6585365853658534E-2</v>
      </c>
      <c r="Q47" s="4">
        <v>360</v>
      </c>
      <c r="R47" s="4">
        <v>1340</v>
      </c>
      <c r="S47" s="4">
        <v>120</v>
      </c>
      <c r="T47" s="4">
        <v>446.66666666666669</v>
      </c>
      <c r="U47" s="9">
        <v>20</v>
      </c>
      <c r="V47" s="11">
        <v>0.24390243902439024</v>
      </c>
      <c r="W47" s="4">
        <v>1669</v>
      </c>
      <c r="X47" s="4">
        <v>5559</v>
      </c>
      <c r="Y47" s="4">
        <v>83.45</v>
      </c>
      <c r="Z47" s="4">
        <v>277.95</v>
      </c>
      <c r="AA47" s="4">
        <f>(R47+X47)</f>
        <v>6899</v>
      </c>
      <c r="AB47" s="4">
        <f>(R47+X47)/(O47+U47)</f>
        <v>299.95652173913044</v>
      </c>
      <c r="AC47" s="9">
        <v>24</v>
      </c>
      <c r="AD47" s="11">
        <v>0.29268292682926828</v>
      </c>
      <c r="AE47" s="4">
        <v>1622</v>
      </c>
      <c r="AF47" s="4">
        <v>6120</v>
      </c>
      <c r="AG47" s="4">
        <v>67.583333333333329</v>
      </c>
      <c r="AH47" s="4">
        <v>255</v>
      </c>
      <c r="AI47" s="9">
        <v>5</v>
      </c>
      <c r="AJ47" s="11">
        <v>6.097560975609756E-2</v>
      </c>
      <c r="AK47" s="4">
        <v>510</v>
      </c>
      <c r="AL47" s="4">
        <v>1840</v>
      </c>
      <c r="AM47" s="4">
        <v>102</v>
      </c>
      <c r="AN47" s="4">
        <v>368</v>
      </c>
      <c r="AO47" s="9">
        <v>8</v>
      </c>
      <c r="AP47" s="11">
        <v>9.7560975609756101E-2</v>
      </c>
      <c r="AQ47" s="4">
        <v>520</v>
      </c>
      <c r="AR47" s="4">
        <v>1700</v>
      </c>
      <c r="AS47" s="4">
        <v>65</v>
      </c>
      <c r="AT47" s="4">
        <v>212.5</v>
      </c>
      <c r="AU47" s="9">
        <v>0</v>
      </c>
      <c r="AV47" s="11">
        <v>0</v>
      </c>
      <c r="AW47" s="4">
        <v>0</v>
      </c>
      <c r="AX47" s="4">
        <v>0</v>
      </c>
      <c r="AY47" s="4">
        <v>0</v>
      </c>
      <c r="AZ47" s="4">
        <v>0</v>
      </c>
      <c r="BA47" s="9">
        <v>0</v>
      </c>
      <c r="BB47" s="11">
        <v>0</v>
      </c>
      <c r="BC47" s="4">
        <v>0</v>
      </c>
      <c r="BD47" s="4">
        <v>0</v>
      </c>
      <c r="BE47" s="4">
        <v>0</v>
      </c>
      <c r="BF47" s="4">
        <v>0</v>
      </c>
      <c r="BG47" s="9">
        <v>21</v>
      </c>
      <c r="BH47" s="11">
        <v>0.25609756097560976</v>
      </c>
      <c r="BI47" s="4">
        <v>1222</v>
      </c>
      <c r="BJ47" s="4">
        <v>4140</v>
      </c>
      <c r="BK47" s="4">
        <v>58.19047619047619</v>
      </c>
      <c r="BL47" s="4">
        <v>197.14285714285714</v>
      </c>
      <c r="BM47" s="9">
        <v>1</v>
      </c>
      <c r="BN47" s="11">
        <v>1.2195121951219513E-2</v>
      </c>
      <c r="BO47" s="4">
        <v>80</v>
      </c>
      <c r="BP47" s="4">
        <v>280</v>
      </c>
      <c r="BQ47" s="4">
        <v>80</v>
      </c>
      <c r="BR47" s="4">
        <v>280</v>
      </c>
    </row>
    <row r="48" spans="1:70" x14ac:dyDescent="0.25">
      <c r="A48" s="5" t="s">
        <v>74</v>
      </c>
      <c r="B48">
        <v>2659.41</v>
      </c>
      <c r="C48">
        <v>1384.41</v>
      </c>
      <c r="D48">
        <f>C48/B48</f>
        <v>0.52057035207057212</v>
      </c>
      <c r="E48">
        <v>1438.38</v>
      </c>
      <c r="F48">
        <v>445.7</v>
      </c>
      <c r="G48">
        <v>102.2</v>
      </c>
      <c r="H48">
        <v>0.83899999999999997</v>
      </c>
      <c r="I48">
        <v>0.92700000000000005</v>
      </c>
      <c r="J48">
        <v>0.749</v>
      </c>
      <c r="K48">
        <v>0.85099999999999998</v>
      </c>
      <c r="L48">
        <v>0</v>
      </c>
      <c r="M48" s="8">
        <v>159</v>
      </c>
      <c r="N48" s="8">
        <v>23</v>
      </c>
      <c r="O48" s="9">
        <v>11</v>
      </c>
      <c r="P48" s="11">
        <v>6.9182389937106917E-2</v>
      </c>
      <c r="Q48" s="4">
        <v>2460</v>
      </c>
      <c r="R48" s="4">
        <v>10175</v>
      </c>
      <c r="S48" s="4">
        <v>223.63636363636363</v>
      </c>
      <c r="T48" s="4">
        <v>925</v>
      </c>
      <c r="U48" s="9">
        <v>33</v>
      </c>
      <c r="V48" s="11">
        <v>0.20754716981132076</v>
      </c>
      <c r="W48" s="4">
        <v>1993</v>
      </c>
      <c r="X48" s="4">
        <v>10160</v>
      </c>
      <c r="Y48" s="4">
        <v>60.393939393939391</v>
      </c>
      <c r="Z48" s="4">
        <v>307.87878787878788</v>
      </c>
      <c r="AA48" s="4">
        <f>(R48+X48)</f>
        <v>20335</v>
      </c>
      <c r="AB48" s="4">
        <f>(R48+X48)/(O48+U48)</f>
        <v>462.15909090909093</v>
      </c>
      <c r="AC48" s="9">
        <v>61</v>
      </c>
      <c r="AD48" s="11">
        <v>0.38364779874213839</v>
      </c>
      <c r="AE48" s="4">
        <v>4327</v>
      </c>
      <c r="AF48" s="4">
        <v>20855</v>
      </c>
      <c r="AG48" s="4">
        <v>72.11666666666666</v>
      </c>
      <c r="AH48" s="4">
        <v>347.58333333333331</v>
      </c>
      <c r="AI48" s="9">
        <v>7</v>
      </c>
      <c r="AJ48" s="11">
        <v>4.40251572327044E-2</v>
      </c>
      <c r="AK48" s="4">
        <v>430</v>
      </c>
      <c r="AL48" s="4">
        <v>2740</v>
      </c>
      <c r="AM48" s="4">
        <v>61.428571428571431</v>
      </c>
      <c r="AN48" s="4">
        <v>391.42857142857144</v>
      </c>
      <c r="AO48" s="9">
        <v>8</v>
      </c>
      <c r="AP48" s="11">
        <v>5.0314465408805034E-2</v>
      </c>
      <c r="AQ48" s="4">
        <v>458</v>
      </c>
      <c r="AR48" s="4">
        <v>3058</v>
      </c>
      <c r="AS48" s="4">
        <v>57.25</v>
      </c>
      <c r="AT48" s="4">
        <v>382.25</v>
      </c>
      <c r="AU48" s="9">
        <v>0</v>
      </c>
      <c r="AV48" s="11">
        <v>0</v>
      </c>
      <c r="AW48" s="4">
        <v>0</v>
      </c>
      <c r="AX48" s="4">
        <v>0</v>
      </c>
      <c r="AY48" s="4">
        <v>0</v>
      </c>
      <c r="AZ48" s="4">
        <v>0</v>
      </c>
      <c r="BA48" s="9">
        <v>5</v>
      </c>
      <c r="BB48" s="11">
        <v>3.1446540880503145E-2</v>
      </c>
      <c r="BC48" s="4">
        <v>385</v>
      </c>
      <c r="BD48" s="4">
        <v>3374</v>
      </c>
      <c r="BE48" s="4">
        <v>77</v>
      </c>
      <c r="BF48" s="4">
        <v>674.8</v>
      </c>
      <c r="BG48" s="9">
        <v>30</v>
      </c>
      <c r="BH48" s="11">
        <v>0.18867924528301888</v>
      </c>
      <c r="BI48" s="4">
        <v>1510</v>
      </c>
      <c r="BJ48" s="4">
        <v>8218</v>
      </c>
      <c r="BK48" s="4">
        <v>52.068965517241381</v>
      </c>
      <c r="BL48" s="4">
        <v>283.37931034482756</v>
      </c>
      <c r="BM48" s="9">
        <v>4</v>
      </c>
      <c r="BN48" s="11">
        <v>2.5157232704402517E-2</v>
      </c>
      <c r="BO48" s="4">
        <v>141</v>
      </c>
      <c r="BP48" s="4">
        <v>2460</v>
      </c>
      <c r="BQ48" s="4">
        <v>35.25</v>
      </c>
      <c r="BR48" s="4">
        <v>615</v>
      </c>
    </row>
    <row r="49" spans="1:70" x14ac:dyDescent="0.25">
      <c r="A49" s="5" t="s">
        <v>104</v>
      </c>
      <c r="B49">
        <v>0</v>
      </c>
      <c r="C49">
        <v>0</v>
      </c>
      <c r="D49" t="e">
        <f>C49/B49</f>
        <v>#DIV/0!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8">
        <v>14</v>
      </c>
      <c r="N49" s="8">
        <v>6</v>
      </c>
      <c r="O49" s="9">
        <v>9</v>
      </c>
      <c r="P49" s="11">
        <v>0.6428571428571429</v>
      </c>
      <c r="Q49" s="4">
        <v>4418</v>
      </c>
      <c r="R49" s="4">
        <v>13883</v>
      </c>
      <c r="S49" s="4">
        <v>490.88888888888891</v>
      </c>
      <c r="T49" s="4">
        <v>1542.5555555555557</v>
      </c>
      <c r="U49" s="9">
        <v>0</v>
      </c>
      <c r="V49" s="11">
        <v>0</v>
      </c>
      <c r="W49" s="4">
        <v>0</v>
      </c>
      <c r="X49" s="4">
        <v>0</v>
      </c>
      <c r="Y49" s="4">
        <v>0</v>
      </c>
      <c r="Z49" s="4">
        <v>0</v>
      </c>
      <c r="AA49" s="4">
        <f>(R49+X49)</f>
        <v>13883</v>
      </c>
      <c r="AB49" s="4">
        <f>(R49+X49)/(O49+U49)</f>
        <v>1542.5555555555557</v>
      </c>
      <c r="AC49" s="9">
        <v>0</v>
      </c>
      <c r="AD49" s="11">
        <v>0</v>
      </c>
      <c r="AE49" s="4">
        <v>0</v>
      </c>
      <c r="AF49" s="4">
        <v>0</v>
      </c>
      <c r="AG49" s="4">
        <v>0</v>
      </c>
      <c r="AH49" s="4">
        <v>0</v>
      </c>
      <c r="AI49" s="9">
        <v>0</v>
      </c>
      <c r="AJ49" s="11">
        <v>0</v>
      </c>
      <c r="AK49" s="4">
        <v>0</v>
      </c>
      <c r="AL49" s="4">
        <v>0</v>
      </c>
      <c r="AM49" s="4">
        <v>0</v>
      </c>
      <c r="AN49" s="4">
        <v>0</v>
      </c>
      <c r="AO49" s="9">
        <v>0</v>
      </c>
      <c r="AP49" s="11">
        <v>0</v>
      </c>
      <c r="AQ49" s="4">
        <v>0</v>
      </c>
      <c r="AR49" s="4">
        <v>0</v>
      </c>
      <c r="AS49" s="4">
        <v>0</v>
      </c>
      <c r="AT49" s="4">
        <v>0</v>
      </c>
      <c r="AU49" s="9">
        <v>0</v>
      </c>
      <c r="AV49" s="11">
        <v>0</v>
      </c>
      <c r="AW49" s="4">
        <v>0</v>
      </c>
      <c r="AX49" s="4">
        <v>0</v>
      </c>
      <c r="AY49" s="4">
        <v>0</v>
      </c>
      <c r="AZ49" s="4">
        <v>0</v>
      </c>
      <c r="BA49" s="9">
        <v>3</v>
      </c>
      <c r="BB49" s="11">
        <v>0.21428571428571427</v>
      </c>
      <c r="BC49" s="4">
        <v>356</v>
      </c>
      <c r="BD49" s="4">
        <v>1174</v>
      </c>
      <c r="BE49" s="4">
        <v>118.66666666666667</v>
      </c>
      <c r="BF49" s="4">
        <v>391.33333333333331</v>
      </c>
      <c r="BG49" s="9">
        <v>0</v>
      </c>
      <c r="BH49" s="11">
        <v>0</v>
      </c>
      <c r="BI49" s="4">
        <v>0</v>
      </c>
      <c r="BJ49" s="4">
        <v>0</v>
      </c>
      <c r="BK49" s="4">
        <v>0</v>
      </c>
      <c r="BL49" s="4">
        <v>0</v>
      </c>
      <c r="BM49" s="9">
        <v>0</v>
      </c>
      <c r="BN49" s="11">
        <v>0</v>
      </c>
      <c r="BO49" s="4">
        <v>0</v>
      </c>
      <c r="BP49" s="4">
        <v>0</v>
      </c>
      <c r="BQ49" s="4">
        <v>0</v>
      </c>
      <c r="BR49" s="4">
        <v>0</v>
      </c>
    </row>
    <row r="50" spans="1:70" x14ac:dyDescent="0.25">
      <c r="A50" s="5" t="s">
        <v>121</v>
      </c>
      <c r="B50">
        <v>0</v>
      </c>
      <c r="C50">
        <v>0</v>
      </c>
      <c r="D50" t="e">
        <f>C50/B50</f>
        <v>#DIV/0!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s="8">
        <v>1</v>
      </c>
      <c r="N50" s="8">
        <v>1</v>
      </c>
      <c r="O50" s="9">
        <v>1</v>
      </c>
      <c r="P50" s="11">
        <v>1</v>
      </c>
      <c r="Q50" s="4">
        <v>180</v>
      </c>
      <c r="R50" s="4">
        <v>680</v>
      </c>
      <c r="S50" s="4">
        <v>180</v>
      </c>
      <c r="T50" s="4">
        <v>680</v>
      </c>
      <c r="U50" s="9">
        <v>0</v>
      </c>
      <c r="V50" s="11">
        <v>0</v>
      </c>
      <c r="W50" s="4">
        <v>0</v>
      </c>
      <c r="X50" s="4">
        <v>0</v>
      </c>
      <c r="Y50" s="4">
        <v>0</v>
      </c>
      <c r="Z50" s="4">
        <v>0</v>
      </c>
      <c r="AA50" s="4">
        <f>(R50+X50)</f>
        <v>680</v>
      </c>
      <c r="AB50" s="4">
        <f>(R50+X50)/(O50+U50)</f>
        <v>680</v>
      </c>
      <c r="AC50" s="9">
        <v>0</v>
      </c>
      <c r="AD50" s="11">
        <v>0</v>
      </c>
      <c r="AE50" s="4">
        <v>0</v>
      </c>
      <c r="AF50" s="4">
        <v>0</v>
      </c>
      <c r="AG50" s="4">
        <v>0</v>
      </c>
      <c r="AH50" s="4">
        <v>0</v>
      </c>
      <c r="AI50" s="9">
        <v>0</v>
      </c>
      <c r="AJ50" s="11">
        <v>0</v>
      </c>
      <c r="AK50" s="4">
        <v>0</v>
      </c>
      <c r="AL50" s="4">
        <v>0</v>
      </c>
      <c r="AM50" s="4">
        <v>0</v>
      </c>
      <c r="AN50" s="4">
        <v>0</v>
      </c>
      <c r="AO50" s="9">
        <v>0</v>
      </c>
      <c r="AP50" s="11">
        <v>0</v>
      </c>
      <c r="AQ50" s="4">
        <v>0</v>
      </c>
      <c r="AR50" s="4">
        <v>0</v>
      </c>
      <c r="AS50" s="4">
        <v>0</v>
      </c>
      <c r="AT50" s="4">
        <v>0</v>
      </c>
      <c r="AU50" s="9">
        <v>0</v>
      </c>
      <c r="AV50" s="11">
        <v>0</v>
      </c>
      <c r="AW50" s="4">
        <v>0</v>
      </c>
      <c r="AX50" s="4">
        <v>0</v>
      </c>
      <c r="AY50" s="4">
        <v>0</v>
      </c>
      <c r="AZ50" s="4">
        <v>0</v>
      </c>
      <c r="BA50" s="9">
        <v>0</v>
      </c>
      <c r="BB50" s="11">
        <v>0</v>
      </c>
      <c r="BC50" s="4">
        <v>0</v>
      </c>
      <c r="BD50" s="4">
        <v>0</v>
      </c>
      <c r="BE50" s="4">
        <v>0</v>
      </c>
      <c r="BF50" s="4">
        <v>0</v>
      </c>
      <c r="BG50" s="9">
        <v>0</v>
      </c>
      <c r="BH50" s="11">
        <v>0</v>
      </c>
      <c r="BI50" s="4">
        <v>0</v>
      </c>
      <c r="BJ50" s="4">
        <v>0</v>
      </c>
      <c r="BK50" s="4">
        <v>0</v>
      </c>
      <c r="BL50" s="4">
        <v>0</v>
      </c>
      <c r="BM50" s="9">
        <v>0</v>
      </c>
      <c r="BN50" s="11">
        <v>0</v>
      </c>
      <c r="BO50" s="4">
        <v>0</v>
      </c>
      <c r="BP50" s="4">
        <v>0</v>
      </c>
      <c r="BQ50" s="4">
        <v>0</v>
      </c>
      <c r="BR50" s="4">
        <v>0</v>
      </c>
    </row>
    <row r="51" spans="1:70" x14ac:dyDescent="0.25">
      <c r="A51" s="5" t="s">
        <v>114</v>
      </c>
      <c r="B51">
        <v>0</v>
      </c>
      <c r="C51">
        <v>0</v>
      </c>
      <c r="D51" t="e">
        <f>C51/B51</f>
        <v>#DIV/0!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8">
        <v>2</v>
      </c>
      <c r="N51" s="8">
        <v>2</v>
      </c>
      <c r="O51" s="9">
        <v>2</v>
      </c>
      <c r="P51" s="11">
        <v>1</v>
      </c>
      <c r="Q51" s="4">
        <v>160</v>
      </c>
      <c r="R51" s="4">
        <v>310</v>
      </c>
      <c r="S51" s="4">
        <v>80</v>
      </c>
      <c r="T51" s="4">
        <v>155</v>
      </c>
      <c r="U51" s="9">
        <v>0</v>
      </c>
      <c r="V51" s="11">
        <v>0</v>
      </c>
      <c r="W51" s="4">
        <v>0</v>
      </c>
      <c r="X51" s="4">
        <v>0</v>
      </c>
      <c r="Y51" s="4">
        <v>0</v>
      </c>
      <c r="Z51" s="4">
        <v>0</v>
      </c>
      <c r="AA51" s="4">
        <f>(R51+X51)</f>
        <v>310</v>
      </c>
      <c r="AB51" s="4">
        <f>(R51+X51)/(O51+U51)</f>
        <v>155</v>
      </c>
      <c r="AC51" s="9">
        <v>0</v>
      </c>
      <c r="AD51" s="11">
        <v>0</v>
      </c>
      <c r="AE51" s="4">
        <v>0</v>
      </c>
      <c r="AF51" s="4">
        <v>0</v>
      </c>
      <c r="AG51" s="4">
        <v>0</v>
      </c>
      <c r="AH51" s="4">
        <v>0</v>
      </c>
      <c r="AI51" s="9">
        <v>0</v>
      </c>
      <c r="AJ51" s="11">
        <v>0</v>
      </c>
      <c r="AK51" s="4">
        <v>0</v>
      </c>
      <c r="AL51" s="4">
        <v>0</v>
      </c>
      <c r="AM51" s="4">
        <v>0</v>
      </c>
      <c r="AN51" s="4">
        <v>0</v>
      </c>
      <c r="AO51" s="9">
        <v>0</v>
      </c>
      <c r="AP51" s="11">
        <v>0</v>
      </c>
      <c r="AQ51" s="4">
        <v>0</v>
      </c>
      <c r="AR51" s="4">
        <v>0</v>
      </c>
      <c r="AS51" s="4">
        <v>0</v>
      </c>
      <c r="AT51" s="4">
        <v>0</v>
      </c>
      <c r="AU51" s="9">
        <v>0</v>
      </c>
      <c r="AV51" s="11">
        <v>0</v>
      </c>
      <c r="AW51" s="4">
        <v>0</v>
      </c>
      <c r="AX51" s="4">
        <v>0</v>
      </c>
      <c r="AY51" s="4">
        <v>0</v>
      </c>
      <c r="AZ51" s="4">
        <v>0</v>
      </c>
      <c r="BA51" s="9">
        <v>0</v>
      </c>
      <c r="BB51" s="11">
        <v>0</v>
      </c>
      <c r="BC51" s="4">
        <v>0</v>
      </c>
      <c r="BD51" s="4">
        <v>0</v>
      </c>
      <c r="BE51" s="4">
        <v>0</v>
      </c>
      <c r="BF51" s="4">
        <v>0</v>
      </c>
      <c r="BG51" s="9">
        <v>0</v>
      </c>
      <c r="BH51" s="11">
        <v>0</v>
      </c>
      <c r="BI51" s="4">
        <v>0</v>
      </c>
      <c r="BJ51" s="4">
        <v>0</v>
      </c>
      <c r="BK51" s="4">
        <v>0</v>
      </c>
      <c r="BL51" s="4">
        <v>0</v>
      </c>
      <c r="BM51" s="9">
        <v>0</v>
      </c>
      <c r="BN51" s="11">
        <v>0</v>
      </c>
      <c r="BO51" s="4">
        <v>0</v>
      </c>
      <c r="BP51" s="4">
        <v>0</v>
      </c>
      <c r="BQ51" s="4">
        <v>0</v>
      </c>
      <c r="BR51" s="4">
        <v>0</v>
      </c>
    </row>
    <row r="52" spans="1:70" x14ac:dyDescent="0.25">
      <c r="A52" s="5" t="s">
        <v>93</v>
      </c>
      <c r="B52">
        <v>0</v>
      </c>
      <c r="C52">
        <v>0</v>
      </c>
      <c r="D52" t="e">
        <f>C52/B52</f>
        <v>#DIV/0!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s="8">
        <v>31</v>
      </c>
      <c r="N52" s="8">
        <v>8</v>
      </c>
      <c r="O52" s="9">
        <v>0</v>
      </c>
      <c r="P52" s="11">
        <v>0</v>
      </c>
      <c r="Q52" s="4">
        <v>0</v>
      </c>
      <c r="R52" s="4">
        <v>0</v>
      </c>
      <c r="S52" s="4">
        <v>0</v>
      </c>
      <c r="T52" s="4">
        <v>0</v>
      </c>
      <c r="U52" s="9">
        <v>6</v>
      </c>
      <c r="V52" s="11">
        <v>0.19354838709677419</v>
      </c>
      <c r="W52" s="4">
        <v>410</v>
      </c>
      <c r="X52" s="4">
        <v>3360</v>
      </c>
      <c r="Y52" s="4">
        <v>102.5</v>
      </c>
      <c r="Z52" s="4">
        <v>840</v>
      </c>
      <c r="AA52" s="4">
        <f>(R52+X52)</f>
        <v>3360</v>
      </c>
      <c r="AB52" s="4">
        <f>(R52+X52)/(O52+U52)</f>
        <v>560</v>
      </c>
      <c r="AC52" s="9">
        <v>9</v>
      </c>
      <c r="AD52" s="11">
        <v>0.29032258064516131</v>
      </c>
      <c r="AE52" s="4">
        <v>778</v>
      </c>
      <c r="AF52" s="4">
        <v>4050</v>
      </c>
      <c r="AG52" s="4">
        <v>86.444444444444443</v>
      </c>
      <c r="AH52" s="4">
        <v>450</v>
      </c>
      <c r="AI52" s="9">
        <v>0</v>
      </c>
      <c r="AJ52" s="11">
        <v>0</v>
      </c>
      <c r="AK52" s="4">
        <v>0</v>
      </c>
      <c r="AL52" s="4">
        <v>0</v>
      </c>
      <c r="AM52" s="4">
        <v>0</v>
      </c>
      <c r="AN52" s="4">
        <v>0</v>
      </c>
      <c r="AO52" s="9">
        <v>7</v>
      </c>
      <c r="AP52" s="11">
        <v>0.22580645161290322</v>
      </c>
      <c r="AQ52" s="4">
        <v>210</v>
      </c>
      <c r="AR52" s="4">
        <v>1279</v>
      </c>
      <c r="AS52" s="4">
        <v>30</v>
      </c>
      <c r="AT52" s="4">
        <v>182.71428571428572</v>
      </c>
      <c r="AU52" s="9">
        <v>1</v>
      </c>
      <c r="AV52" s="11">
        <v>3.2258064516129031E-2</v>
      </c>
      <c r="AW52" s="4">
        <v>80</v>
      </c>
      <c r="AX52" s="4">
        <v>1280</v>
      </c>
      <c r="AY52" s="4">
        <v>80</v>
      </c>
      <c r="AZ52" s="4">
        <v>1280</v>
      </c>
      <c r="BA52" s="9">
        <v>0</v>
      </c>
      <c r="BB52" s="11">
        <v>0</v>
      </c>
      <c r="BC52" s="4">
        <v>0</v>
      </c>
      <c r="BD52" s="4">
        <v>0</v>
      </c>
      <c r="BE52" s="4">
        <v>0</v>
      </c>
      <c r="BF52" s="4">
        <v>0</v>
      </c>
      <c r="BG52" s="9">
        <v>8</v>
      </c>
      <c r="BH52" s="11">
        <v>0.25806451612903225</v>
      </c>
      <c r="BI52" s="4">
        <v>578</v>
      </c>
      <c r="BJ52" s="4">
        <v>2770</v>
      </c>
      <c r="BK52" s="4">
        <v>72.25</v>
      </c>
      <c r="BL52" s="4">
        <v>346.25</v>
      </c>
      <c r="BM52" s="9">
        <v>0</v>
      </c>
      <c r="BN52" s="11">
        <v>0</v>
      </c>
      <c r="BO52" s="4">
        <v>0</v>
      </c>
      <c r="BP52" s="4">
        <v>0</v>
      </c>
      <c r="BQ52" s="4">
        <v>0</v>
      </c>
      <c r="BR52" s="4">
        <v>0</v>
      </c>
    </row>
    <row r="53" spans="1:70" x14ac:dyDescent="0.25">
      <c r="A53" s="5" t="s">
        <v>76</v>
      </c>
      <c r="B53">
        <v>1909.97</v>
      </c>
      <c r="C53">
        <v>753.1</v>
      </c>
      <c r="D53">
        <f>C53/B53</f>
        <v>0.39429938690136496</v>
      </c>
      <c r="E53">
        <v>0</v>
      </c>
      <c r="F53">
        <v>0</v>
      </c>
      <c r="G53">
        <v>101</v>
      </c>
      <c r="H53">
        <v>0.81699999999999995</v>
      </c>
      <c r="I53">
        <v>0.86499999999999999</v>
      </c>
      <c r="J53">
        <v>0.72899999999999998</v>
      </c>
      <c r="K53">
        <v>0.86499999999999999</v>
      </c>
      <c r="L53">
        <v>0</v>
      </c>
      <c r="M53" s="8">
        <v>88</v>
      </c>
      <c r="N53" s="8">
        <v>23</v>
      </c>
      <c r="O53" s="9">
        <v>7</v>
      </c>
      <c r="P53" s="11">
        <v>7.9545454545454544E-2</v>
      </c>
      <c r="Q53" s="4">
        <v>1720</v>
      </c>
      <c r="R53" s="4">
        <v>5848</v>
      </c>
      <c r="S53" s="4">
        <v>286.66666666666669</v>
      </c>
      <c r="T53" s="4">
        <v>974.66666666666663</v>
      </c>
      <c r="U53" s="9">
        <v>33</v>
      </c>
      <c r="V53" s="11">
        <v>0.375</v>
      </c>
      <c r="W53" s="4">
        <v>1715</v>
      </c>
      <c r="X53" s="4">
        <v>13020</v>
      </c>
      <c r="Y53" s="4">
        <v>51.969696969696969</v>
      </c>
      <c r="Z53" s="4">
        <v>394.54545454545456</v>
      </c>
      <c r="AA53" s="4">
        <f>(R53+X53)</f>
        <v>18868</v>
      </c>
      <c r="AB53" s="4">
        <f>(R53+X53)/(O53+U53)</f>
        <v>471.7</v>
      </c>
      <c r="AC53" s="9">
        <v>26</v>
      </c>
      <c r="AD53" s="11">
        <v>0.29545454545454547</v>
      </c>
      <c r="AE53" s="4">
        <v>4231</v>
      </c>
      <c r="AF53" s="4">
        <v>20480</v>
      </c>
      <c r="AG53" s="4">
        <v>169.24</v>
      </c>
      <c r="AH53" s="4">
        <v>819.2</v>
      </c>
      <c r="AI53" s="9">
        <v>3</v>
      </c>
      <c r="AJ53" s="11">
        <v>3.4090909090909088E-2</v>
      </c>
      <c r="AK53" s="4">
        <v>310</v>
      </c>
      <c r="AL53" s="4">
        <v>1840</v>
      </c>
      <c r="AM53" s="4">
        <v>103.33333333333333</v>
      </c>
      <c r="AN53" s="4">
        <v>613.33333333333337</v>
      </c>
      <c r="AO53" s="9">
        <v>1</v>
      </c>
      <c r="AP53" s="11">
        <v>1.1363636363636364E-2</v>
      </c>
      <c r="AQ53" s="4">
        <v>50</v>
      </c>
      <c r="AR53" s="4">
        <v>120</v>
      </c>
      <c r="AS53" s="4">
        <v>50</v>
      </c>
      <c r="AT53" s="4">
        <v>120</v>
      </c>
      <c r="AU53" s="9">
        <v>1</v>
      </c>
      <c r="AV53" s="11">
        <v>1.1363636363636364E-2</v>
      </c>
      <c r="AW53" s="4">
        <v>80</v>
      </c>
      <c r="AX53" s="4">
        <v>680</v>
      </c>
      <c r="AY53" s="4">
        <v>80</v>
      </c>
      <c r="AZ53" s="4">
        <v>680</v>
      </c>
      <c r="BA53" s="9">
        <v>2</v>
      </c>
      <c r="BB53" s="11">
        <v>2.2727272727272728E-2</v>
      </c>
      <c r="BC53" s="4">
        <v>59</v>
      </c>
      <c r="BD53" s="4">
        <v>189</v>
      </c>
      <c r="BE53" s="4">
        <v>29.5</v>
      </c>
      <c r="BF53" s="4">
        <v>94.5</v>
      </c>
      <c r="BG53" s="9">
        <v>11</v>
      </c>
      <c r="BH53" s="11">
        <v>0.125</v>
      </c>
      <c r="BI53" s="4">
        <v>870</v>
      </c>
      <c r="BJ53" s="4">
        <v>5260</v>
      </c>
      <c r="BK53" s="4">
        <v>87</v>
      </c>
      <c r="BL53" s="4">
        <v>526</v>
      </c>
      <c r="BM53" s="9">
        <v>4</v>
      </c>
      <c r="BN53" s="11">
        <v>4.5454545454545456E-2</v>
      </c>
      <c r="BO53" s="4">
        <v>83</v>
      </c>
      <c r="BP53" s="4">
        <v>1740</v>
      </c>
      <c r="BQ53" s="4">
        <v>20.75</v>
      </c>
      <c r="BR53" s="4">
        <v>435</v>
      </c>
    </row>
    <row r="54" spans="1:70" x14ac:dyDescent="0.25">
      <c r="A54" s="5" t="s">
        <v>84</v>
      </c>
      <c r="B54">
        <v>1866.02</v>
      </c>
      <c r="C54">
        <v>926.67</v>
      </c>
      <c r="D54">
        <f>C54/B54</f>
        <v>0.49660239440091747</v>
      </c>
      <c r="E54">
        <v>989.76</v>
      </c>
      <c r="F54">
        <v>89.46</v>
      </c>
      <c r="G54">
        <v>101.4</v>
      </c>
      <c r="H54">
        <v>0.79200000000000004</v>
      </c>
      <c r="I54">
        <v>0.89800000000000002</v>
      </c>
      <c r="J54">
        <v>0.69899999999999995</v>
      </c>
      <c r="K54">
        <v>0.80600000000000005</v>
      </c>
      <c r="L54">
        <v>0</v>
      </c>
      <c r="M54" s="8">
        <v>48</v>
      </c>
      <c r="N54" s="8">
        <v>11</v>
      </c>
      <c r="O54" s="9">
        <v>4</v>
      </c>
      <c r="P54" s="11">
        <v>8.3333333333333329E-2</v>
      </c>
      <c r="Q54" s="4">
        <v>1120</v>
      </c>
      <c r="R54" s="4">
        <v>4839</v>
      </c>
      <c r="S54" s="4">
        <v>280</v>
      </c>
      <c r="T54" s="4">
        <v>1209.75</v>
      </c>
      <c r="U54" s="9">
        <v>13</v>
      </c>
      <c r="V54" s="11">
        <v>0.27083333333333331</v>
      </c>
      <c r="W54" s="4">
        <v>560</v>
      </c>
      <c r="X54" s="4">
        <v>2400</v>
      </c>
      <c r="Y54" s="4">
        <v>43.07692307692308</v>
      </c>
      <c r="Z54" s="4">
        <v>184.61538461538461</v>
      </c>
      <c r="AA54" s="4">
        <f>(R54+X54)</f>
        <v>7239</v>
      </c>
      <c r="AB54" s="4">
        <f>(R54+X54)/(O54+U54)</f>
        <v>425.8235294117647</v>
      </c>
      <c r="AC54" s="9">
        <v>8</v>
      </c>
      <c r="AD54" s="11">
        <v>0.16666666666666666</v>
      </c>
      <c r="AE54" s="4">
        <v>260</v>
      </c>
      <c r="AF54" s="4">
        <v>1210</v>
      </c>
      <c r="AG54" s="4">
        <v>43.333333333333336</v>
      </c>
      <c r="AH54" s="4">
        <v>201.66666666666666</v>
      </c>
      <c r="AI54" s="9">
        <v>3</v>
      </c>
      <c r="AJ54" s="11">
        <v>6.25E-2</v>
      </c>
      <c r="AK54" s="4">
        <v>180</v>
      </c>
      <c r="AL54" s="4">
        <v>1560</v>
      </c>
      <c r="AM54" s="4">
        <v>60</v>
      </c>
      <c r="AN54" s="4">
        <v>520</v>
      </c>
      <c r="AO54" s="9">
        <v>10</v>
      </c>
      <c r="AP54" s="11">
        <v>0.20833333333333334</v>
      </c>
      <c r="AQ54" s="4">
        <v>798</v>
      </c>
      <c r="AR54" s="4">
        <v>4598</v>
      </c>
      <c r="AS54" s="4">
        <v>79.8</v>
      </c>
      <c r="AT54" s="4">
        <v>459.8</v>
      </c>
      <c r="AU54" s="9">
        <v>0</v>
      </c>
      <c r="AV54" s="11">
        <v>0</v>
      </c>
      <c r="AW54" s="4">
        <v>0</v>
      </c>
      <c r="AX54" s="4">
        <v>0</v>
      </c>
      <c r="AY54" s="4">
        <v>0</v>
      </c>
      <c r="AZ54" s="4">
        <v>0</v>
      </c>
      <c r="BA54" s="9">
        <v>2</v>
      </c>
      <c r="BB54" s="11">
        <v>4.1666666666666664E-2</v>
      </c>
      <c r="BC54" s="4">
        <v>158</v>
      </c>
      <c r="BD54" s="4">
        <v>208</v>
      </c>
      <c r="BE54" s="4">
        <v>79</v>
      </c>
      <c r="BF54" s="4">
        <v>104</v>
      </c>
      <c r="BG54" s="9">
        <v>8</v>
      </c>
      <c r="BH54" s="11">
        <v>0.16666666666666666</v>
      </c>
      <c r="BI54" s="4">
        <v>260</v>
      </c>
      <c r="BJ54" s="4">
        <v>1210</v>
      </c>
      <c r="BK54" s="4">
        <v>43.333333333333336</v>
      </c>
      <c r="BL54" s="4">
        <v>201.66666666666666</v>
      </c>
      <c r="BM54" s="9">
        <v>0</v>
      </c>
      <c r="BN54" s="11">
        <v>0</v>
      </c>
      <c r="BO54" s="4">
        <v>0</v>
      </c>
      <c r="BP54" s="4">
        <v>0</v>
      </c>
      <c r="BQ54" s="4">
        <v>0</v>
      </c>
      <c r="BR54" s="4">
        <v>0</v>
      </c>
    </row>
    <row r="55" spans="1:70" x14ac:dyDescent="0.25">
      <c r="A55" s="5" t="s">
        <v>91</v>
      </c>
      <c r="B55">
        <v>698.5942</v>
      </c>
      <c r="C55">
        <v>318.8698</v>
      </c>
      <c r="D55">
        <f>C55/B55</f>
        <v>0.45644495760199555</v>
      </c>
      <c r="E55">
        <v>294.52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s="8">
        <v>27</v>
      </c>
      <c r="N55" s="8">
        <v>4</v>
      </c>
      <c r="O55" s="9">
        <v>6</v>
      </c>
      <c r="P55" s="11">
        <v>0.22222222222222221</v>
      </c>
      <c r="Q55" s="4">
        <v>710</v>
      </c>
      <c r="R55" s="4">
        <v>2329</v>
      </c>
      <c r="S55" s="4">
        <v>118.33333333333333</v>
      </c>
      <c r="T55" s="4">
        <v>388.16666666666669</v>
      </c>
      <c r="U55" s="9">
        <v>14</v>
      </c>
      <c r="V55" s="11">
        <v>0.51851851851851849</v>
      </c>
      <c r="W55" s="4">
        <v>1140</v>
      </c>
      <c r="X55" s="4">
        <v>2430</v>
      </c>
      <c r="Y55" s="4">
        <v>81.428571428571431</v>
      </c>
      <c r="Z55" s="4">
        <v>173.57142857142858</v>
      </c>
      <c r="AA55" s="4">
        <f>(R55+X55)</f>
        <v>4759</v>
      </c>
      <c r="AB55" s="4">
        <f>(R55+X55)/(O55+U55)</f>
        <v>237.95</v>
      </c>
      <c r="AC55" s="9">
        <v>3</v>
      </c>
      <c r="AD55" s="11">
        <v>0.1111111111111111</v>
      </c>
      <c r="AE55" s="4">
        <v>240</v>
      </c>
      <c r="AF55" s="4">
        <v>430</v>
      </c>
      <c r="AG55" s="4">
        <v>80</v>
      </c>
      <c r="AH55" s="4">
        <v>143.33333333333334</v>
      </c>
      <c r="AI55" s="9">
        <v>2</v>
      </c>
      <c r="AJ55" s="11">
        <v>7.407407407407407E-2</v>
      </c>
      <c r="AK55" s="4">
        <v>160</v>
      </c>
      <c r="AL55" s="4">
        <v>760</v>
      </c>
      <c r="AM55" s="4">
        <v>80</v>
      </c>
      <c r="AN55" s="4">
        <v>380</v>
      </c>
      <c r="AO55" s="9">
        <v>1</v>
      </c>
      <c r="AP55" s="11">
        <v>3.7037037037037035E-2</v>
      </c>
      <c r="AQ55" s="4">
        <v>100</v>
      </c>
      <c r="AR55" s="4">
        <v>100</v>
      </c>
      <c r="AS55" s="4">
        <v>100</v>
      </c>
      <c r="AT55" s="4">
        <v>100</v>
      </c>
      <c r="AU55" s="9">
        <v>0</v>
      </c>
      <c r="AV55" s="11">
        <v>0</v>
      </c>
      <c r="AW55" s="4">
        <v>0</v>
      </c>
      <c r="AX55" s="4">
        <v>0</v>
      </c>
      <c r="AY55" s="4">
        <v>0</v>
      </c>
      <c r="AZ55" s="4">
        <v>0</v>
      </c>
      <c r="BA55" s="9">
        <v>0</v>
      </c>
      <c r="BB55" s="11">
        <v>0</v>
      </c>
      <c r="BC55" s="4">
        <v>0</v>
      </c>
      <c r="BD55" s="4">
        <v>0</v>
      </c>
      <c r="BE55" s="4">
        <v>0</v>
      </c>
      <c r="BF55" s="4">
        <v>0</v>
      </c>
      <c r="BG55" s="9">
        <v>1</v>
      </c>
      <c r="BH55" s="11">
        <v>3.7037037037037035E-2</v>
      </c>
      <c r="BI55" s="4">
        <v>80</v>
      </c>
      <c r="BJ55" s="4">
        <v>120</v>
      </c>
      <c r="BK55" s="4">
        <v>80</v>
      </c>
      <c r="BL55" s="4">
        <v>120</v>
      </c>
      <c r="BM55" s="9">
        <v>0</v>
      </c>
      <c r="BN55" s="11">
        <v>0</v>
      </c>
      <c r="BO55" s="4">
        <v>0</v>
      </c>
      <c r="BP55" s="4">
        <v>0</v>
      </c>
      <c r="BQ55" s="4">
        <v>0</v>
      </c>
      <c r="BR55" s="4">
        <v>0</v>
      </c>
    </row>
  </sheetData>
  <sortState ref="A1:BR55">
    <sortCondition descending="1" ref="L1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94" zoomScaleNormal="94" workbookViewId="0">
      <selection activeCell="O21" sqref="O21"/>
    </sheetView>
  </sheetViews>
  <sheetFormatPr defaultRowHeight="13.8" x14ac:dyDescent="0.25"/>
  <cols>
    <col min="2" max="2" width="28.21875" bestFit="1" customWidth="1"/>
    <col min="3" max="3" width="22.6640625" bestFit="1" customWidth="1"/>
    <col min="4" max="4" width="24.88671875" bestFit="1" customWidth="1"/>
  </cols>
  <sheetData>
    <row r="1" spans="1:4" x14ac:dyDescent="0.25">
      <c r="A1" s="5" t="s">
        <v>67</v>
      </c>
      <c r="B1" t="s">
        <v>25</v>
      </c>
      <c r="C1" s="6" t="s">
        <v>172</v>
      </c>
      <c r="D1" t="s">
        <v>174</v>
      </c>
    </row>
    <row r="2" spans="1:4" x14ac:dyDescent="0.25">
      <c r="A2" s="5" t="s">
        <v>68</v>
      </c>
      <c r="B2">
        <v>15739</v>
      </c>
      <c r="C2" s="4">
        <v>128348</v>
      </c>
      <c r="D2">
        <v>594.2037037037037</v>
      </c>
    </row>
    <row r="3" spans="1:4" x14ac:dyDescent="0.25">
      <c r="A3" s="5" t="s">
        <v>71</v>
      </c>
      <c r="B3">
        <v>15083</v>
      </c>
      <c r="C3" s="4">
        <v>63195</v>
      </c>
      <c r="D3">
        <v>810.19230769230774</v>
      </c>
    </row>
    <row r="4" spans="1:4" x14ac:dyDescent="0.25">
      <c r="A4" s="5" t="s">
        <v>105</v>
      </c>
      <c r="B4">
        <v>14913</v>
      </c>
      <c r="C4" s="4">
        <v>660</v>
      </c>
      <c r="D4">
        <v>660</v>
      </c>
    </row>
    <row r="5" spans="1:4" x14ac:dyDescent="0.25">
      <c r="A5" s="5" t="s">
        <v>95</v>
      </c>
      <c r="B5">
        <v>12073</v>
      </c>
      <c r="C5" s="4">
        <v>7218</v>
      </c>
      <c r="D5">
        <v>1031.1428571428571</v>
      </c>
    </row>
    <row r="6" spans="1:4" x14ac:dyDescent="0.25">
      <c r="A6" s="5" t="s">
        <v>110</v>
      </c>
      <c r="B6">
        <v>11291</v>
      </c>
      <c r="C6" s="4">
        <v>3485</v>
      </c>
      <c r="D6">
        <v>1161.6666666666667</v>
      </c>
    </row>
    <row r="7" spans="1:4" x14ac:dyDescent="0.25">
      <c r="A7" s="5" t="s">
        <v>92</v>
      </c>
      <c r="B7">
        <v>10670</v>
      </c>
      <c r="C7" s="4">
        <v>6940</v>
      </c>
      <c r="D7">
        <v>533.84615384615381</v>
      </c>
    </row>
    <row r="8" spans="1:4" x14ac:dyDescent="0.25">
      <c r="A8" s="5" t="s">
        <v>73</v>
      </c>
      <c r="B8">
        <v>10496</v>
      </c>
      <c r="C8" s="4">
        <v>24796</v>
      </c>
      <c r="D8">
        <v>459.18518518518516</v>
      </c>
    </row>
    <row r="9" spans="1:4" x14ac:dyDescent="0.25">
      <c r="A9" s="5" t="s">
        <v>83</v>
      </c>
      <c r="B9">
        <v>10096</v>
      </c>
      <c r="C9" s="4">
        <v>10957</v>
      </c>
      <c r="D9">
        <v>498.04545454545456</v>
      </c>
    </row>
    <row r="10" spans="1:4" x14ac:dyDescent="0.25">
      <c r="A10" s="5" t="s">
        <v>75</v>
      </c>
      <c r="B10">
        <v>9386</v>
      </c>
      <c r="C10" s="4">
        <v>15951</v>
      </c>
      <c r="D10">
        <v>354.46666666666664</v>
      </c>
    </row>
    <row r="11" spans="1:4" x14ac:dyDescent="0.25">
      <c r="A11" s="5" t="s">
        <v>106</v>
      </c>
      <c r="B11">
        <v>9319</v>
      </c>
      <c r="C11" s="4">
        <v>2808</v>
      </c>
      <c r="D11">
        <v>561.6</v>
      </c>
    </row>
    <row r="12" spans="1:4" x14ac:dyDescent="0.25">
      <c r="A12" s="5" t="s">
        <v>109</v>
      </c>
      <c r="B12">
        <v>9319</v>
      </c>
      <c r="C12" s="4">
        <v>2200</v>
      </c>
      <c r="D12">
        <v>440</v>
      </c>
    </row>
    <row r="13" spans="1:4" x14ac:dyDescent="0.25">
      <c r="A13" s="5" t="s">
        <v>108</v>
      </c>
      <c r="B13">
        <v>8488</v>
      </c>
      <c r="C13" s="4">
        <v>660</v>
      </c>
      <c r="D13">
        <v>660</v>
      </c>
    </row>
    <row r="14" spans="1:4" x14ac:dyDescent="0.25">
      <c r="A14" s="5" t="s">
        <v>115</v>
      </c>
      <c r="B14">
        <v>7874</v>
      </c>
      <c r="C14" s="4">
        <v>1280</v>
      </c>
      <c r="D14">
        <v>1280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5"/>
  <sheetViews>
    <sheetView workbookViewId="0">
      <selection activeCell="E27" sqref="E27"/>
    </sheetView>
  </sheetViews>
  <sheetFormatPr defaultRowHeight="13.8" x14ac:dyDescent="0.25"/>
  <sheetData>
    <row r="1" spans="1:48" x14ac:dyDescent="0.25">
      <c r="A1" t="s">
        <v>67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66</v>
      </c>
      <c r="I1" t="s">
        <v>130</v>
      </c>
      <c r="J1" t="s">
        <v>127</v>
      </c>
      <c r="K1" t="s">
        <v>128</v>
      </c>
      <c r="L1" t="s">
        <v>129</v>
      </c>
      <c r="M1" t="s">
        <v>66</v>
      </c>
      <c r="N1" t="s">
        <v>131</v>
      </c>
      <c r="O1" t="s">
        <v>127</v>
      </c>
      <c r="P1" t="s">
        <v>128</v>
      </c>
      <c r="Q1" t="s">
        <v>129</v>
      </c>
      <c r="R1" t="s">
        <v>66</v>
      </c>
      <c r="S1" t="s">
        <v>132</v>
      </c>
      <c r="T1" t="s">
        <v>127</v>
      </c>
      <c r="U1" t="s">
        <v>128</v>
      </c>
      <c r="V1" t="s">
        <v>129</v>
      </c>
      <c r="W1" t="s">
        <v>66</v>
      </c>
      <c r="X1" t="s">
        <v>133</v>
      </c>
      <c r="Y1" t="s">
        <v>127</v>
      </c>
      <c r="Z1" t="s">
        <v>128</v>
      </c>
      <c r="AA1" t="s">
        <v>129</v>
      </c>
      <c r="AB1" t="s">
        <v>66</v>
      </c>
      <c r="AC1" t="s">
        <v>134</v>
      </c>
      <c r="AD1" t="s">
        <v>127</v>
      </c>
      <c r="AE1" t="s">
        <v>128</v>
      </c>
      <c r="AF1" t="s">
        <v>129</v>
      </c>
      <c r="AG1" t="s">
        <v>66</v>
      </c>
      <c r="AH1" t="s">
        <v>135</v>
      </c>
      <c r="AI1" t="s">
        <v>127</v>
      </c>
      <c r="AJ1" t="s">
        <v>128</v>
      </c>
      <c r="AK1" t="s">
        <v>129</v>
      </c>
      <c r="AL1" t="s">
        <v>66</v>
      </c>
      <c r="AM1" t="s">
        <v>136</v>
      </c>
      <c r="AN1" t="s">
        <v>127</v>
      </c>
      <c r="AO1" t="s">
        <v>128</v>
      </c>
      <c r="AP1" t="s">
        <v>129</v>
      </c>
      <c r="AQ1" t="s">
        <v>66</v>
      </c>
      <c r="AR1" t="s">
        <v>137</v>
      </c>
      <c r="AS1" t="s">
        <v>127</v>
      </c>
      <c r="AT1" t="s">
        <v>128</v>
      </c>
      <c r="AU1" t="s">
        <v>129</v>
      </c>
      <c r="AV1" t="s">
        <v>66</v>
      </c>
    </row>
    <row r="2" spans="1:48" x14ac:dyDescent="0.25">
      <c r="A2" t="s">
        <v>68</v>
      </c>
      <c r="B2">
        <v>688</v>
      </c>
      <c r="C2">
        <v>107</v>
      </c>
      <c r="D2">
        <v>18</v>
      </c>
      <c r="E2">
        <v>4357</v>
      </c>
      <c r="F2">
        <v>24290</v>
      </c>
      <c r="G2">
        <v>242.05555555555554</v>
      </c>
      <c r="H2">
        <v>1349.4444444444443</v>
      </c>
      <c r="I2">
        <v>198</v>
      </c>
      <c r="J2">
        <v>13299</v>
      </c>
      <c r="K2">
        <v>104058</v>
      </c>
      <c r="L2">
        <v>67.507614213197968</v>
      </c>
      <c r="M2">
        <v>528.2131979695431</v>
      </c>
      <c r="N2">
        <v>224</v>
      </c>
      <c r="O2">
        <v>19832</v>
      </c>
      <c r="P2">
        <v>165819</v>
      </c>
      <c r="Q2">
        <v>90.55707762557077</v>
      </c>
      <c r="R2">
        <v>757.16438356164383</v>
      </c>
      <c r="S2">
        <v>27</v>
      </c>
      <c r="T2">
        <v>2791</v>
      </c>
      <c r="U2">
        <v>15791</v>
      </c>
      <c r="V2">
        <v>107.34615384615384</v>
      </c>
      <c r="W2">
        <v>607.34615384615381</v>
      </c>
      <c r="X2">
        <v>72</v>
      </c>
      <c r="Y2">
        <v>5670</v>
      </c>
      <c r="Z2">
        <v>42210</v>
      </c>
      <c r="AA2">
        <v>79.859154929577471</v>
      </c>
      <c r="AB2">
        <v>594.50704225352115</v>
      </c>
      <c r="AC2">
        <v>4</v>
      </c>
      <c r="AD2">
        <v>657</v>
      </c>
      <c r="AE2">
        <v>2717</v>
      </c>
      <c r="AF2">
        <v>164.25</v>
      </c>
      <c r="AG2">
        <v>679.25</v>
      </c>
      <c r="AH2">
        <v>13</v>
      </c>
      <c r="AI2">
        <v>3752</v>
      </c>
      <c r="AJ2">
        <v>11376</v>
      </c>
      <c r="AK2">
        <v>288.61538461538464</v>
      </c>
      <c r="AL2">
        <v>875.07692307692309</v>
      </c>
      <c r="AM2">
        <v>124</v>
      </c>
      <c r="AN2">
        <v>9254</v>
      </c>
      <c r="AO2">
        <v>64118</v>
      </c>
      <c r="AP2">
        <v>75.852459016393439</v>
      </c>
      <c r="AQ2">
        <v>525.55737704918033</v>
      </c>
      <c r="AR2">
        <v>8</v>
      </c>
      <c r="AS2">
        <v>739</v>
      </c>
      <c r="AT2">
        <v>3630</v>
      </c>
      <c r="AU2">
        <v>92.375</v>
      </c>
      <c r="AV2">
        <v>453.75</v>
      </c>
    </row>
    <row r="3" spans="1:48" x14ac:dyDescent="0.25">
      <c r="A3" t="s">
        <v>69</v>
      </c>
      <c r="B3">
        <v>570</v>
      </c>
      <c r="C3">
        <v>94</v>
      </c>
      <c r="D3">
        <v>26</v>
      </c>
      <c r="E3">
        <v>5778</v>
      </c>
      <c r="F3">
        <v>20274</v>
      </c>
      <c r="G3">
        <v>222.23076923076923</v>
      </c>
      <c r="H3">
        <v>779.76923076923072</v>
      </c>
      <c r="I3">
        <v>104</v>
      </c>
      <c r="J3">
        <v>6655</v>
      </c>
      <c r="K3">
        <v>30290</v>
      </c>
      <c r="L3">
        <v>67.222222222222229</v>
      </c>
      <c r="M3">
        <v>305.95959595959596</v>
      </c>
      <c r="N3">
        <v>177</v>
      </c>
      <c r="O3">
        <v>15643</v>
      </c>
      <c r="P3">
        <v>65010</v>
      </c>
      <c r="Q3">
        <v>92.562130177514788</v>
      </c>
      <c r="R3">
        <v>384.67455621301775</v>
      </c>
      <c r="S3">
        <v>28</v>
      </c>
      <c r="T3">
        <v>2620</v>
      </c>
      <c r="U3">
        <v>20178</v>
      </c>
      <c r="V3">
        <v>93.571428571428569</v>
      </c>
      <c r="W3">
        <v>720.64285714285711</v>
      </c>
      <c r="X3">
        <v>60</v>
      </c>
      <c r="Y3">
        <v>3434</v>
      </c>
      <c r="Z3">
        <v>15318</v>
      </c>
      <c r="AA3">
        <v>58.203389830508478</v>
      </c>
      <c r="AB3">
        <v>259.62711864406782</v>
      </c>
      <c r="AC3">
        <v>6</v>
      </c>
      <c r="AD3">
        <v>949</v>
      </c>
      <c r="AE3">
        <v>3697</v>
      </c>
      <c r="AF3">
        <v>158.16666666666666</v>
      </c>
      <c r="AG3">
        <v>616.16666666666663</v>
      </c>
      <c r="AH3">
        <v>38</v>
      </c>
      <c r="AI3">
        <v>3399</v>
      </c>
      <c r="AJ3">
        <v>14912</v>
      </c>
      <c r="AK3">
        <v>89.44736842105263</v>
      </c>
      <c r="AL3">
        <v>392.42105263157896</v>
      </c>
      <c r="AM3">
        <v>125</v>
      </c>
      <c r="AN3">
        <v>9427</v>
      </c>
      <c r="AO3">
        <v>34817</v>
      </c>
      <c r="AP3">
        <v>80.572649572649567</v>
      </c>
      <c r="AQ3">
        <v>297.58119658119659</v>
      </c>
      <c r="AR3">
        <v>6</v>
      </c>
      <c r="AS3">
        <v>1090</v>
      </c>
      <c r="AT3">
        <v>3990</v>
      </c>
      <c r="AU3">
        <v>181.66666666666666</v>
      </c>
      <c r="AV3">
        <v>665</v>
      </c>
    </row>
    <row r="4" spans="1:48" x14ac:dyDescent="0.25">
      <c r="A4" t="s">
        <v>70</v>
      </c>
      <c r="B4">
        <v>256</v>
      </c>
      <c r="C4">
        <v>53</v>
      </c>
      <c r="D4">
        <v>18</v>
      </c>
      <c r="E4">
        <v>4458</v>
      </c>
      <c r="F4">
        <v>17158</v>
      </c>
      <c r="G4">
        <v>247.66666666666666</v>
      </c>
      <c r="H4">
        <v>953.22222222222217</v>
      </c>
      <c r="I4">
        <v>63</v>
      </c>
      <c r="J4">
        <v>8980</v>
      </c>
      <c r="K4">
        <v>39489</v>
      </c>
      <c r="L4">
        <v>142.53968253968253</v>
      </c>
      <c r="M4">
        <v>626.80952380952385</v>
      </c>
      <c r="N4">
        <v>73</v>
      </c>
      <c r="O4">
        <v>6878</v>
      </c>
      <c r="P4">
        <v>38322</v>
      </c>
      <c r="Q4">
        <v>95.527777777777771</v>
      </c>
      <c r="R4">
        <v>532.25</v>
      </c>
      <c r="S4">
        <v>9</v>
      </c>
      <c r="T4">
        <v>870</v>
      </c>
      <c r="U4">
        <v>7260</v>
      </c>
      <c r="V4">
        <v>96.666666666666671</v>
      </c>
      <c r="W4">
        <v>806.66666666666663</v>
      </c>
      <c r="X4">
        <v>17</v>
      </c>
      <c r="Y4">
        <v>2456</v>
      </c>
      <c r="Z4">
        <v>9306</v>
      </c>
      <c r="AA4">
        <v>163.73333333333332</v>
      </c>
      <c r="AB4">
        <v>620.4</v>
      </c>
      <c r="AC4">
        <v>5</v>
      </c>
      <c r="AD4">
        <v>319</v>
      </c>
      <c r="AE4">
        <v>1659</v>
      </c>
      <c r="AF4">
        <v>63.8</v>
      </c>
      <c r="AG4">
        <v>331.8</v>
      </c>
      <c r="AH4">
        <v>29</v>
      </c>
      <c r="AI4">
        <v>2184</v>
      </c>
      <c r="AJ4">
        <v>14792</v>
      </c>
      <c r="AK4">
        <v>75.310344827586206</v>
      </c>
      <c r="AL4">
        <v>510.06896551724139</v>
      </c>
      <c r="AM4">
        <v>40</v>
      </c>
      <c r="AN4">
        <v>3400</v>
      </c>
      <c r="AO4">
        <v>17244</v>
      </c>
      <c r="AP4">
        <v>87.179487179487182</v>
      </c>
      <c r="AQ4">
        <v>442.15384615384613</v>
      </c>
      <c r="AR4">
        <v>2</v>
      </c>
      <c r="AS4">
        <v>160</v>
      </c>
      <c r="AT4">
        <v>660</v>
      </c>
      <c r="AU4">
        <v>80</v>
      </c>
      <c r="AV4">
        <v>330</v>
      </c>
    </row>
    <row r="5" spans="1:48" x14ac:dyDescent="0.25">
      <c r="A5" t="s">
        <v>71</v>
      </c>
      <c r="B5">
        <v>204</v>
      </c>
      <c r="C5">
        <v>37</v>
      </c>
      <c r="D5">
        <v>17</v>
      </c>
      <c r="E5">
        <v>4107</v>
      </c>
      <c r="F5">
        <v>17105</v>
      </c>
      <c r="G5">
        <v>241.58823529411765</v>
      </c>
      <c r="H5">
        <v>1006.1764705882352</v>
      </c>
      <c r="I5">
        <v>61</v>
      </c>
      <c r="J5">
        <v>10227</v>
      </c>
      <c r="K5">
        <v>46090</v>
      </c>
      <c r="L5">
        <v>167.65573770491804</v>
      </c>
      <c r="M5">
        <v>755.57377049180332</v>
      </c>
      <c r="N5">
        <v>56</v>
      </c>
      <c r="O5">
        <v>5888</v>
      </c>
      <c r="P5">
        <v>30075</v>
      </c>
      <c r="Q5">
        <v>111.09433962264151</v>
      </c>
      <c r="R5">
        <v>567.45283018867929</v>
      </c>
      <c r="S5">
        <v>10</v>
      </c>
      <c r="T5">
        <v>1538</v>
      </c>
      <c r="U5">
        <v>11610</v>
      </c>
      <c r="V5">
        <v>153.80000000000001</v>
      </c>
      <c r="W5">
        <v>1161</v>
      </c>
      <c r="X5">
        <v>9</v>
      </c>
      <c r="Y5">
        <v>894</v>
      </c>
      <c r="Z5">
        <v>5253</v>
      </c>
      <c r="AA5">
        <v>99.333333333333329</v>
      </c>
      <c r="AB5">
        <v>583.66666666666663</v>
      </c>
      <c r="AC5">
        <v>6</v>
      </c>
      <c r="AD5">
        <v>2650</v>
      </c>
      <c r="AE5">
        <v>25000</v>
      </c>
      <c r="AF5">
        <v>441.66666666666669</v>
      </c>
      <c r="AG5">
        <v>4166.666666666667</v>
      </c>
      <c r="AH5">
        <v>9</v>
      </c>
      <c r="AI5">
        <v>972</v>
      </c>
      <c r="AJ5">
        <v>2497</v>
      </c>
      <c r="AK5">
        <v>108</v>
      </c>
      <c r="AL5">
        <v>277.44444444444446</v>
      </c>
      <c r="AM5">
        <v>25</v>
      </c>
      <c r="AN5">
        <v>2185</v>
      </c>
      <c r="AO5">
        <v>9906</v>
      </c>
      <c r="AP5">
        <v>91.041666666666671</v>
      </c>
      <c r="AQ5">
        <v>412.75</v>
      </c>
      <c r="AR5">
        <v>11</v>
      </c>
      <c r="AS5">
        <v>1050</v>
      </c>
      <c r="AT5">
        <v>6452</v>
      </c>
      <c r="AU5">
        <v>95.454545454545453</v>
      </c>
      <c r="AV5">
        <v>586.5454545454545</v>
      </c>
    </row>
    <row r="6" spans="1:48" x14ac:dyDescent="0.25">
      <c r="A6" t="s">
        <v>72</v>
      </c>
      <c r="B6">
        <v>173</v>
      </c>
      <c r="C6">
        <v>29</v>
      </c>
      <c r="D6">
        <v>16</v>
      </c>
      <c r="E6">
        <v>3477</v>
      </c>
      <c r="F6">
        <v>12227</v>
      </c>
      <c r="G6">
        <v>248.35714285714286</v>
      </c>
      <c r="H6">
        <v>873.35714285714289</v>
      </c>
      <c r="I6">
        <v>46</v>
      </c>
      <c r="J6">
        <v>3668</v>
      </c>
      <c r="K6">
        <v>20120</v>
      </c>
      <c r="L6">
        <v>81.511111111111106</v>
      </c>
      <c r="M6">
        <v>447.11111111111109</v>
      </c>
      <c r="N6">
        <v>51</v>
      </c>
      <c r="O6">
        <v>5035</v>
      </c>
      <c r="P6">
        <v>30386</v>
      </c>
      <c r="Q6">
        <v>100.7</v>
      </c>
      <c r="R6">
        <v>607.72</v>
      </c>
      <c r="S6">
        <v>6</v>
      </c>
      <c r="T6">
        <v>1050</v>
      </c>
      <c r="U6">
        <v>4980</v>
      </c>
      <c r="V6">
        <v>175</v>
      </c>
      <c r="W6">
        <v>830</v>
      </c>
      <c r="X6">
        <v>7</v>
      </c>
      <c r="Y6">
        <v>1161</v>
      </c>
      <c r="Z6">
        <v>4656</v>
      </c>
      <c r="AA6">
        <v>193.5</v>
      </c>
      <c r="AB6">
        <v>776</v>
      </c>
      <c r="AC6">
        <v>1</v>
      </c>
      <c r="AD6">
        <v>25</v>
      </c>
      <c r="AE6">
        <v>180</v>
      </c>
      <c r="AF6">
        <v>25</v>
      </c>
      <c r="AG6">
        <v>180</v>
      </c>
      <c r="AH6">
        <v>7</v>
      </c>
      <c r="AI6">
        <v>2413</v>
      </c>
      <c r="AJ6">
        <v>7454</v>
      </c>
      <c r="AK6">
        <v>344.71428571428572</v>
      </c>
      <c r="AL6">
        <v>1064.8571428571429</v>
      </c>
      <c r="AM6">
        <v>32</v>
      </c>
      <c r="AN6">
        <v>2693</v>
      </c>
      <c r="AO6">
        <v>15917</v>
      </c>
      <c r="AP6">
        <v>92.862068965517238</v>
      </c>
      <c r="AQ6">
        <v>548.86206896551721</v>
      </c>
      <c r="AR6">
        <v>7</v>
      </c>
      <c r="AS6">
        <v>640</v>
      </c>
      <c r="AT6">
        <v>2910</v>
      </c>
      <c r="AU6">
        <v>91.428571428571431</v>
      </c>
      <c r="AV6">
        <v>415.71428571428572</v>
      </c>
    </row>
    <row r="7" spans="1:48" x14ac:dyDescent="0.25">
      <c r="A7" t="s">
        <v>73</v>
      </c>
      <c r="B7">
        <v>156</v>
      </c>
      <c r="C7">
        <v>43</v>
      </c>
      <c r="D7">
        <v>18</v>
      </c>
      <c r="E7">
        <v>3179</v>
      </c>
      <c r="F7">
        <v>10063</v>
      </c>
      <c r="G7">
        <v>198.6875</v>
      </c>
      <c r="H7">
        <v>628.9375</v>
      </c>
      <c r="I7">
        <v>36</v>
      </c>
      <c r="J7">
        <v>3628</v>
      </c>
      <c r="K7">
        <v>14733</v>
      </c>
      <c r="L7">
        <v>103.65714285714286</v>
      </c>
      <c r="M7">
        <v>420.94285714285712</v>
      </c>
      <c r="N7">
        <v>51</v>
      </c>
      <c r="O7">
        <v>5339</v>
      </c>
      <c r="P7">
        <v>26159</v>
      </c>
      <c r="Q7">
        <v>111.22916666666667</v>
      </c>
      <c r="R7">
        <v>544.97916666666663</v>
      </c>
      <c r="S7">
        <v>2</v>
      </c>
      <c r="T7">
        <v>360</v>
      </c>
      <c r="U7">
        <v>2000</v>
      </c>
      <c r="V7">
        <v>180</v>
      </c>
      <c r="W7">
        <v>1000</v>
      </c>
      <c r="X7">
        <v>9</v>
      </c>
      <c r="Y7">
        <v>1428</v>
      </c>
      <c r="Z7">
        <v>3185</v>
      </c>
      <c r="AA7">
        <v>158.66666666666666</v>
      </c>
      <c r="AB7">
        <v>353.88888888888891</v>
      </c>
      <c r="AC7">
        <v>2</v>
      </c>
      <c r="AD7">
        <v>228</v>
      </c>
      <c r="AE7">
        <v>288</v>
      </c>
      <c r="AF7">
        <v>228</v>
      </c>
      <c r="AG7">
        <v>288</v>
      </c>
      <c r="AH7">
        <v>10</v>
      </c>
      <c r="AI7">
        <v>1212</v>
      </c>
      <c r="AJ7">
        <v>3771</v>
      </c>
      <c r="AK7">
        <v>121.2</v>
      </c>
      <c r="AL7">
        <v>377.1</v>
      </c>
      <c r="AM7">
        <v>28</v>
      </c>
      <c r="AN7">
        <v>2770</v>
      </c>
      <c r="AO7">
        <v>10512</v>
      </c>
      <c r="AP7">
        <v>98.928571428571431</v>
      </c>
      <c r="AQ7">
        <v>375.42857142857144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5">
      <c r="A8" t="s">
        <v>74</v>
      </c>
      <c r="B8">
        <v>159</v>
      </c>
      <c r="C8">
        <v>23</v>
      </c>
      <c r="D8">
        <v>11</v>
      </c>
      <c r="E8">
        <v>2460</v>
      </c>
      <c r="F8">
        <v>10175</v>
      </c>
      <c r="G8">
        <v>223.63636363636363</v>
      </c>
      <c r="H8">
        <v>925</v>
      </c>
      <c r="I8">
        <v>33</v>
      </c>
      <c r="J8">
        <v>1993</v>
      </c>
      <c r="K8">
        <v>10160</v>
      </c>
      <c r="L8">
        <v>60.393939393939391</v>
      </c>
      <c r="M8">
        <v>307.87878787878788</v>
      </c>
      <c r="N8">
        <v>61</v>
      </c>
      <c r="O8">
        <v>4327</v>
      </c>
      <c r="P8">
        <v>20855</v>
      </c>
      <c r="Q8">
        <v>72.11666666666666</v>
      </c>
      <c r="R8">
        <v>347.58333333333331</v>
      </c>
      <c r="S8">
        <v>7</v>
      </c>
      <c r="T8">
        <v>430</v>
      </c>
      <c r="U8">
        <v>2740</v>
      </c>
      <c r="V8">
        <v>61.428571428571431</v>
      </c>
      <c r="W8">
        <v>391.42857142857144</v>
      </c>
      <c r="X8">
        <v>8</v>
      </c>
      <c r="Y8">
        <v>458</v>
      </c>
      <c r="Z8">
        <v>3058</v>
      </c>
      <c r="AA8">
        <v>57.25</v>
      </c>
      <c r="AB8">
        <v>382.25</v>
      </c>
      <c r="AC8">
        <v>0</v>
      </c>
      <c r="AD8">
        <v>0</v>
      </c>
      <c r="AE8">
        <v>0</v>
      </c>
      <c r="AF8">
        <v>0</v>
      </c>
      <c r="AG8">
        <v>0</v>
      </c>
      <c r="AH8">
        <v>5</v>
      </c>
      <c r="AI8">
        <v>385</v>
      </c>
      <c r="AJ8">
        <v>3374</v>
      </c>
      <c r="AK8">
        <v>77</v>
      </c>
      <c r="AL8">
        <v>674.8</v>
      </c>
      <c r="AM8">
        <v>30</v>
      </c>
      <c r="AN8">
        <v>1510</v>
      </c>
      <c r="AO8">
        <v>8218</v>
      </c>
      <c r="AP8">
        <v>52.068965517241381</v>
      </c>
      <c r="AQ8">
        <v>283.37931034482756</v>
      </c>
      <c r="AR8">
        <v>4</v>
      </c>
      <c r="AS8">
        <v>141</v>
      </c>
      <c r="AT8">
        <v>2460</v>
      </c>
      <c r="AU8">
        <v>35.25</v>
      </c>
      <c r="AV8">
        <v>615</v>
      </c>
    </row>
    <row r="9" spans="1:48" x14ac:dyDescent="0.25">
      <c r="A9" t="s">
        <v>75</v>
      </c>
      <c r="B9">
        <v>122</v>
      </c>
      <c r="C9">
        <v>28</v>
      </c>
      <c r="D9">
        <v>12</v>
      </c>
      <c r="E9">
        <v>1859</v>
      </c>
      <c r="F9">
        <v>6001</v>
      </c>
      <c r="G9">
        <v>185.9</v>
      </c>
      <c r="H9">
        <v>600.1</v>
      </c>
      <c r="I9">
        <v>33</v>
      </c>
      <c r="J9">
        <v>1750</v>
      </c>
      <c r="K9">
        <v>9950</v>
      </c>
      <c r="L9">
        <v>53.030303030303031</v>
      </c>
      <c r="M9">
        <v>301.5151515151515</v>
      </c>
      <c r="N9">
        <v>38</v>
      </c>
      <c r="O9">
        <v>2669</v>
      </c>
      <c r="P9">
        <v>16823</v>
      </c>
      <c r="Q9">
        <v>72.13513513513513</v>
      </c>
      <c r="R9">
        <v>454.67567567567568</v>
      </c>
      <c r="S9">
        <v>5</v>
      </c>
      <c r="T9">
        <v>348</v>
      </c>
      <c r="U9">
        <v>3188</v>
      </c>
      <c r="V9">
        <v>69.599999999999994</v>
      </c>
      <c r="W9">
        <v>637.6</v>
      </c>
      <c r="X9">
        <v>4</v>
      </c>
      <c r="Y9">
        <v>288</v>
      </c>
      <c r="Z9">
        <v>2018</v>
      </c>
      <c r="AA9">
        <v>96</v>
      </c>
      <c r="AB9">
        <v>672.66666666666663</v>
      </c>
      <c r="AC9">
        <v>2</v>
      </c>
      <c r="AD9">
        <v>410</v>
      </c>
      <c r="AE9">
        <v>1700</v>
      </c>
      <c r="AF9">
        <v>205</v>
      </c>
      <c r="AG9">
        <v>850</v>
      </c>
      <c r="AH9">
        <v>10</v>
      </c>
      <c r="AI9">
        <v>1476</v>
      </c>
      <c r="AJ9">
        <v>3916</v>
      </c>
      <c r="AK9">
        <v>147.6</v>
      </c>
      <c r="AL9">
        <v>391.6</v>
      </c>
      <c r="AM9">
        <v>18</v>
      </c>
      <c r="AN9">
        <v>950</v>
      </c>
      <c r="AO9">
        <v>8120</v>
      </c>
      <c r="AP9">
        <v>52.777777777777779</v>
      </c>
      <c r="AQ9">
        <v>451.11111111111109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5">
      <c r="A10" t="s">
        <v>76</v>
      </c>
      <c r="B10">
        <v>88</v>
      </c>
      <c r="C10">
        <v>23</v>
      </c>
      <c r="D10">
        <v>7</v>
      </c>
      <c r="E10">
        <v>1720</v>
      </c>
      <c r="F10">
        <v>5848</v>
      </c>
      <c r="G10">
        <v>286.66666666666669</v>
      </c>
      <c r="H10">
        <v>974.66666666666663</v>
      </c>
      <c r="I10">
        <v>33</v>
      </c>
      <c r="J10">
        <v>1715</v>
      </c>
      <c r="K10">
        <v>13020</v>
      </c>
      <c r="L10">
        <v>51.969696969696969</v>
      </c>
      <c r="M10">
        <v>394.54545454545456</v>
      </c>
      <c r="N10">
        <v>26</v>
      </c>
      <c r="O10">
        <v>4231</v>
      </c>
      <c r="P10">
        <v>20480</v>
      </c>
      <c r="Q10">
        <v>169.24</v>
      </c>
      <c r="R10">
        <v>819.2</v>
      </c>
      <c r="S10">
        <v>3</v>
      </c>
      <c r="T10">
        <v>310</v>
      </c>
      <c r="U10">
        <v>1840</v>
      </c>
      <c r="V10">
        <v>103.33333333333333</v>
      </c>
      <c r="W10">
        <v>613.33333333333337</v>
      </c>
      <c r="X10">
        <v>1</v>
      </c>
      <c r="Y10">
        <v>50</v>
      </c>
      <c r="Z10">
        <v>120</v>
      </c>
      <c r="AA10">
        <v>50</v>
      </c>
      <c r="AB10">
        <v>120</v>
      </c>
      <c r="AC10">
        <v>1</v>
      </c>
      <c r="AD10">
        <v>80</v>
      </c>
      <c r="AE10">
        <v>680</v>
      </c>
      <c r="AF10">
        <v>80</v>
      </c>
      <c r="AG10">
        <v>680</v>
      </c>
      <c r="AH10">
        <v>2</v>
      </c>
      <c r="AI10">
        <v>59</v>
      </c>
      <c r="AJ10">
        <v>189</v>
      </c>
      <c r="AK10">
        <v>29.5</v>
      </c>
      <c r="AL10">
        <v>94.5</v>
      </c>
      <c r="AM10">
        <v>11</v>
      </c>
      <c r="AN10">
        <v>870</v>
      </c>
      <c r="AO10">
        <v>5260</v>
      </c>
      <c r="AP10">
        <v>87</v>
      </c>
      <c r="AQ10">
        <v>526</v>
      </c>
      <c r="AR10">
        <v>4</v>
      </c>
      <c r="AS10">
        <v>83</v>
      </c>
      <c r="AT10">
        <v>1740</v>
      </c>
      <c r="AU10">
        <v>20.75</v>
      </c>
      <c r="AV10">
        <v>435</v>
      </c>
    </row>
    <row r="11" spans="1:48" x14ac:dyDescent="0.25">
      <c r="A11" t="s">
        <v>77</v>
      </c>
      <c r="B11">
        <v>96</v>
      </c>
      <c r="C11">
        <v>17</v>
      </c>
      <c r="D11">
        <v>0</v>
      </c>
      <c r="E11">
        <v>0</v>
      </c>
      <c r="F11">
        <v>0</v>
      </c>
      <c r="G11">
        <v>0</v>
      </c>
      <c r="H11">
        <v>0</v>
      </c>
      <c r="I11">
        <v>20</v>
      </c>
      <c r="J11">
        <v>1530</v>
      </c>
      <c r="K11">
        <v>9880</v>
      </c>
      <c r="L11">
        <v>76.5</v>
      </c>
      <c r="M11">
        <v>494</v>
      </c>
      <c r="N11">
        <v>41</v>
      </c>
      <c r="O11">
        <v>2750</v>
      </c>
      <c r="P11">
        <v>19610</v>
      </c>
      <c r="Q11">
        <v>67.073170731707322</v>
      </c>
      <c r="R11">
        <v>478.29268292682929</v>
      </c>
      <c r="S11">
        <v>1</v>
      </c>
      <c r="T11">
        <v>90</v>
      </c>
      <c r="U11">
        <v>880</v>
      </c>
      <c r="V11">
        <v>90</v>
      </c>
      <c r="W11">
        <v>880</v>
      </c>
      <c r="X11">
        <v>5</v>
      </c>
      <c r="Y11">
        <v>528</v>
      </c>
      <c r="Z11">
        <v>1548</v>
      </c>
      <c r="AA11">
        <v>105.6</v>
      </c>
      <c r="AB11">
        <v>309.60000000000002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49</v>
      </c>
      <c r="AJ11">
        <v>320</v>
      </c>
      <c r="AK11">
        <v>24.5</v>
      </c>
      <c r="AL11">
        <v>160</v>
      </c>
      <c r="AM11">
        <v>19</v>
      </c>
      <c r="AN11">
        <v>1644</v>
      </c>
      <c r="AO11">
        <v>11620</v>
      </c>
      <c r="AP11">
        <v>86.526315789473685</v>
      </c>
      <c r="AQ11">
        <v>611.57894736842104</v>
      </c>
      <c r="AR11">
        <v>8</v>
      </c>
      <c r="AS11">
        <v>680</v>
      </c>
      <c r="AT11">
        <v>5160</v>
      </c>
      <c r="AU11">
        <v>85</v>
      </c>
      <c r="AV11">
        <v>645</v>
      </c>
    </row>
    <row r="12" spans="1:48" x14ac:dyDescent="0.25">
      <c r="A12" t="s">
        <v>78</v>
      </c>
      <c r="B12">
        <v>90</v>
      </c>
      <c r="C12">
        <v>15</v>
      </c>
      <c r="D12">
        <v>9</v>
      </c>
      <c r="E12">
        <v>2220</v>
      </c>
      <c r="F12">
        <v>11096</v>
      </c>
      <c r="G12">
        <v>246.66666666666666</v>
      </c>
      <c r="H12">
        <v>1232.8888888888889</v>
      </c>
      <c r="I12">
        <v>13</v>
      </c>
      <c r="J12">
        <v>1086</v>
      </c>
      <c r="K12">
        <v>7032</v>
      </c>
      <c r="L12">
        <v>90.5</v>
      </c>
      <c r="M12">
        <v>586</v>
      </c>
      <c r="N12">
        <v>36</v>
      </c>
      <c r="O12">
        <v>2952</v>
      </c>
      <c r="P12">
        <v>17278</v>
      </c>
      <c r="Q12">
        <v>89.454545454545453</v>
      </c>
      <c r="R12">
        <v>523.57575757575762</v>
      </c>
      <c r="S12">
        <v>1</v>
      </c>
      <c r="T12">
        <v>80</v>
      </c>
      <c r="U12">
        <v>430</v>
      </c>
      <c r="V12">
        <v>80</v>
      </c>
      <c r="W12">
        <v>430</v>
      </c>
      <c r="X12">
        <v>2</v>
      </c>
      <c r="Y12">
        <v>90</v>
      </c>
      <c r="Z12">
        <v>3100</v>
      </c>
      <c r="AA12">
        <v>45</v>
      </c>
      <c r="AB12">
        <v>1550</v>
      </c>
      <c r="AC12">
        <v>3</v>
      </c>
      <c r="AD12">
        <v>150</v>
      </c>
      <c r="AE12">
        <v>1079</v>
      </c>
      <c r="AF12">
        <v>75</v>
      </c>
      <c r="AG12">
        <v>539.5</v>
      </c>
      <c r="AH12">
        <v>2</v>
      </c>
      <c r="AI12">
        <v>159</v>
      </c>
      <c r="AJ12">
        <v>950</v>
      </c>
      <c r="AK12">
        <v>79.5</v>
      </c>
      <c r="AL12">
        <v>475</v>
      </c>
      <c r="AM12">
        <v>22</v>
      </c>
      <c r="AN12">
        <v>1546</v>
      </c>
      <c r="AO12">
        <v>6848</v>
      </c>
      <c r="AP12">
        <v>77.3</v>
      </c>
      <c r="AQ12">
        <v>342.4</v>
      </c>
      <c r="AR12">
        <v>2</v>
      </c>
      <c r="AS12">
        <v>160</v>
      </c>
      <c r="AT12">
        <v>1000</v>
      </c>
      <c r="AU12">
        <v>80</v>
      </c>
      <c r="AV12">
        <v>500</v>
      </c>
    </row>
    <row r="13" spans="1:48" x14ac:dyDescent="0.25">
      <c r="A13" t="s">
        <v>79</v>
      </c>
      <c r="B13">
        <v>82</v>
      </c>
      <c r="C13">
        <v>7</v>
      </c>
      <c r="D13">
        <v>3</v>
      </c>
      <c r="E13">
        <v>360</v>
      </c>
      <c r="F13">
        <v>1340</v>
      </c>
      <c r="G13">
        <v>120</v>
      </c>
      <c r="H13">
        <v>446.66666666666669</v>
      </c>
      <c r="I13">
        <v>20</v>
      </c>
      <c r="J13">
        <v>1669</v>
      </c>
      <c r="K13">
        <v>5559</v>
      </c>
      <c r="L13">
        <v>83.45</v>
      </c>
      <c r="M13">
        <v>277.95</v>
      </c>
      <c r="N13">
        <v>24</v>
      </c>
      <c r="O13">
        <v>1622</v>
      </c>
      <c r="P13">
        <v>6120</v>
      </c>
      <c r="Q13">
        <v>67.583333333333329</v>
      </c>
      <c r="R13">
        <v>255</v>
      </c>
      <c r="S13">
        <v>5</v>
      </c>
      <c r="T13">
        <v>510</v>
      </c>
      <c r="U13">
        <v>1840</v>
      </c>
      <c r="V13">
        <v>102</v>
      </c>
      <c r="W13">
        <v>368</v>
      </c>
      <c r="X13">
        <v>8</v>
      </c>
      <c r="Y13">
        <v>520</v>
      </c>
      <c r="Z13">
        <v>1700</v>
      </c>
      <c r="AA13">
        <v>65</v>
      </c>
      <c r="AB13">
        <v>212.5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21</v>
      </c>
      <c r="AN13">
        <v>1222</v>
      </c>
      <c r="AO13">
        <v>4140</v>
      </c>
      <c r="AP13">
        <v>58.19047619047619</v>
      </c>
      <c r="AQ13">
        <v>197.14285714285714</v>
      </c>
      <c r="AR13">
        <v>1</v>
      </c>
      <c r="AS13">
        <v>80</v>
      </c>
      <c r="AT13">
        <v>280</v>
      </c>
      <c r="AU13">
        <v>80</v>
      </c>
      <c r="AV13">
        <v>280</v>
      </c>
    </row>
    <row r="14" spans="1:48" x14ac:dyDescent="0.25">
      <c r="A14" t="s">
        <v>80</v>
      </c>
      <c r="B14">
        <v>77</v>
      </c>
      <c r="C14">
        <v>13</v>
      </c>
      <c r="D14">
        <v>5</v>
      </c>
      <c r="E14">
        <v>1270</v>
      </c>
      <c r="F14">
        <v>5537</v>
      </c>
      <c r="G14">
        <v>254</v>
      </c>
      <c r="H14">
        <v>1107.4000000000001</v>
      </c>
      <c r="I14">
        <v>16</v>
      </c>
      <c r="J14">
        <v>930</v>
      </c>
      <c r="K14">
        <v>5380</v>
      </c>
      <c r="L14">
        <v>66.428571428571431</v>
      </c>
      <c r="M14">
        <v>384.28571428571428</v>
      </c>
      <c r="N14">
        <v>23</v>
      </c>
      <c r="O14">
        <v>1380</v>
      </c>
      <c r="P14">
        <v>9340</v>
      </c>
      <c r="Q14">
        <v>76.666666666666671</v>
      </c>
      <c r="R14">
        <v>518.88888888888891</v>
      </c>
      <c r="S14">
        <v>3</v>
      </c>
      <c r="T14">
        <v>260</v>
      </c>
      <c r="U14">
        <v>2040</v>
      </c>
      <c r="V14">
        <v>86.666666666666671</v>
      </c>
      <c r="W14">
        <v>680</v>
      </c>
      <c r="X14">
        <v>7</v>
      </c>
      <c r="Y14">
        <v>496</v>
      </c>
      <c r="Z14">
        <v>1826</v>
      </c>
      <c r="AA14">
        <v>82.666666666666671</v>
      </c>
      <c r="AB14">
        <v>304.33333333333331</v>
      </c>
      <c r="AC14">
        <v>2</v>
      </c>
      <c r="AD14">
        <v>100</v>
      </c>
      <c r="AE14">
        <v>800</v>
      </c>
      <c r="AF14">
        <v>50</v>
      </c>
      <c r="AG14">
        <v>400</v>
      </c>
      <c r="AH14">
        <v>3</v>
      </c>
      <c r="AI14">
        <v>109</v>
      </c>
      <c r="AJ14">
        <v>599</v>
      </c>
      <c r="AK14">
        <v>54.5</v>
      </c>
      <c r="AL14">
        <v>299.5</v>
      </c>
      <c r="AM14">
        <v>18</v>
      </c>
      <c r="AN14">
        <v>859</v>
      </c>
      <c r="AO14">
        <v>4419</v>
      </c>
      <c r="AP14">
        <v>71.583333333333329</v>
      </c>
      <c r="AQ14">
        <v>368.25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5">
      <c r="A15" t="s">
        <v>81</v>
      </c>
      <c r="B15">
        <v>65</v>
      </c>
      <c r="C15">
        <v>14</v>
      </c>
      <c r="D15">
        <v>7</v>
      </c>
      <c r="E15">
        <v>500</v>
      </c>
      <c r="F15">
        <v>1310</v>
      </c>
      <c r="G15">
        <v>71.428571428571431</v>
      </c>
      <c r="H15">
        <v>187.14285714285714</v>
      </c>
      <c r="I15">
        <v>13</v>
      </c>
      <c r="J15">
        <v>1143</v>
      </c>
      <c r="K15">
        <v>5360</v>
      </c>
      <c r="L15">
        <v>87.92307692307692</v>
      </c>
      <c r="M15">
        <v>412.30769230769232</v>
      </c>
      <c r="N15">
        <v>19</v>
      </c>
      <c r="O15">
        <v>1813</v>
      </c>
      <c r="P15">
        <v>8240</v>
      </c>
      <c r="Q15">
        <v>95.421052631578945</v>
      </c>
      <c r="R15">
        <v>433.68421052631578</v>
      </c>
      <c r="S15">
        <v>6</v>
      </c>
      <c r="T15">
        <v>670</v>
      </c>
      <c r="U15">
        <v>3295</v>
      </c>
      <c r="V15">
        <v>111.66666666666667</v>
      </c>
      <c r="W15">
        <v>549.16666666666663</v>
      </c>
      <c r="X15">
        <v>4</v>
      </c>
      <c r="Y15">
        <v>350</v>
      </c>
      <c r="Z15">
        <v>5720</v>
      </c>
      <c r="AA15">
        <v>87.5</v>
      </c>
      <c r="AB15">
        <v>1430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3</v>
      </c>
      <c r="AI15">
        <v>302</v>
      </c>
      <c r="AJ15">
        <v>2379</v>
      </c>
      <c r="AK15">
        <v>100.66666666666667</v>
      </c>
      <c r="AL15">
        <v>793</v>
      </c>
      <c r="AM15">
        <v>10</v>
      </c>
      <c r="AN15">
        <v>703</v>
      </c>
      <c r="AO15">
        <v>2474</v>
      </c>
      <c r="AP15">
        <v>70.3</v>
      </c>
      <c r="AQ15">
        <v>247.4</v>
      </c>
      <c r="AR15">
        <v>3</v>
      </c>
      <c r="AS15">
        <v>240</v>
      </c>
      <c r="AT15">
        <v>1254</v>
      </c>
      <c r="AU15">
        <v>80</v>
      </c>
      <c r="AV15">
        <v>418</v>
      </c>
    </row>
    <row r="16" spans="1:48" x14ac:dyDescent="0.25">
      <c r="A16" t="s">
        <v>82</v>
      </c>
      <c r="B16">
        <v>55</v>
      </c>
      <c r="C16">
        <v>14</v>
      </c>
      <c r="D16">
        <v>4</v>
      </c>
      <c r="E16">
        <v>710</v>
      </c>
      <c r="F16">
        <v>2460</v>
      </c>
      <c r="G16">
        <v>177.5</v>
      </c>
      <c r="H16">
        <v>615</v>
      </c>
      <c r="I16">
        <v>21</v>
      </c>
      <c r="J16">
        <v>1150</v>
      </c>
      <c r="K16">
        <v>3600</v>
      </c>
      <c r="L16">
        <v>57.5</v>
      </c>
      <c r="M16">
        <v>180</v>
      </c>
      <c r="N16">
        <v>14</v>
      </c>
      <c r="O16">
        <v>1068</v>
      </c>
      <c r="P16">
        <v>5065</v>
      </c>
      <c r="Q16">
        <v>76.285714285714292</v>
      </c>
      <c r="R16">
        <v>361.78571428571428</v>
      </c>
      <c r="S16">
        <v>3</v>
      </c>
      <c r="T16">
        <v>240</v>
      </c>
      <c r="U16">
        <v>640</v>
      </c>
      <c r="V16">
        <v>80</v>
      </c>
      <c r="W16">
        <v>213.33333333333334</v>
      </c>
      <c r="X16">
        <v>2</v>
      </c>
      <c r="Y16">
        <v>70</v>
      </c>
      <c r="Z16">
        <v>280</v>
      </c>
      <c r="AA16">
        <v>35</v>
      </c>
      <c r="AB16">
        <v>140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40</v>
      </c>
      <c r="AJ16">
        <v>90</v>
      </c>
      <c r="AK16">
        <v>40</v>
      </c>
      <c r="AL16">
        <v>90</v>
      </c>
      <c r="AM16">
        <v>10</v>
      </c>
      <c r="AN16">
        <v>790</v>
      </c>
      <c r="AO16">
        <v>3250</v>
      </c>
      <c r="AP16">
        <v>79</v>
      </c>
      <c r="AQ16">
        <v>325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25">
      <c r="A17" t="s">
        <v>83</v>
      </c>
      <c r="B17">
        <v>48</v>
      </c>
      <c r="C17">
        <v>17</v>
      </c>
      <c r="D17">
        <v>9</v>
      </c>
      <c r="E17">
        <v>1629</v>
      </c>
      <c r="F17">
        <v>5317</v>
      </c>
      <c r="G17">
        <v>181</v>
      </c>
      <c r="H17">
        <v>590.77777777777783</v>
      </c>
      <c r="I17">
        <v>13</v>
      </c>
      <c r="J17">
        <v>1520</v>
      </c>
      <c r="K17">
        <v>5640</v>
      </c>
      <c r="L17">
        <v>116.92307692307692</v>
      </c>
      <c r="M17">
        <v>433.84615384615387</v>
      </c>
      <c r="N17">
        <v>11</v>
      </c>
      <c r="O17">
        <v>1070</v>
      </c>
      <c r="P17">
        <v>8100</v>
      </c>
      <c r="Q17">
        <v>97.272727272727266</v>
      </c>
      <c r="R17">
        <v>736.36363636363637</v>
      </c>
      <c r="S17">
        <v>3</v>
      </c>
      <c r="T17">
        <v>440</v>
      </c>
      <c r="U17">
        <v>2160</v>
      </c>
      <c r="V17">
        <v>146.66666666666666</v>
      </c>
      <c r="W17">
        <v>720</v>
      </c>
      <c r="X17">
        <v>3</v>
      </c>
      <c r="Y17">
        <v>403</v>
      </c>
      <c r="Z17">
        <v>1748</v>
      </c>
      <c r="AA17">
        <v>134.33333333333334</v>
      </c>
      <c r="AB17">
        <v>582.66666666666663</v>
      </c>
      <c r="AC17">
        <v>3</v>
      </c>
      <c r="AD17">
        <v>324</v>
      </c>
      <c r="AE17">
        <v>890</v>
      </c>
      <c r="AF17">
        <v>108</v>
      </c>
      <c r="AG17">
        <v>296.66666666666669</v>
      </c>
      <c r="AH17">
        <v>2</v>
      </c>
      <c r="AI17">
        <v>98</v>
      </c>
      <c r="AJ17">
        <v>118</v>
      </c>
      <c r="AK17">
        <v>49</v>
      </c>
      <c r="AL17">
        <v>59</v>
      </c>
      <c r="AM17">
        <v>4</v>
      </c>
      <c r="AN17">
        <v>350</v>
      </c>
      <c r="AO17">
        <v>2450</v>
      </c>
      <c r="AP17">
        <v>87.5</v>
      </c>
      <c r="AQ17">
        <v>612.5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5">
      <c r="A18" t="s">
        <v>84</v>
      </c>
      <c r="B18">
        <v>48</v>
      </c>
      <c r="C18">
        <v>11</v>
      </c>
      <c r="D18">
        <v>4</v>
      </c>
      <c r="E18">
        <v>1120</v>
      </c>
      <c r="F18">
        <v>4839</v>
      </c>
      <c r="G18">
        <v>280</v>
      </c>
      <c r="H18">
        <v>1209.75</v>
      </c>
      <c r="I18">
        <v>13</v>
      </c>
      <c r="J18">
        <v>560</v>
      </c>
      <c r="K18">
        <v>2400</v>
      </c>
      <c r="L18">
        <v>43.07692307692308</v>
      </c>
      <c r="M18">
        <v>184.61538461538461</v>
      </c>
      <c r="N18">
        <v>8</v>
      </c>
      <c r="O18">
        <v>260</v>
      </c>
      <c r="P18">
        <v>1210</v>
      </c>
      <c r="Q18">
        <v>43.333333333333336</v>
      </c>
      <c r="R18">
        <v>201.66666666666666</v>
      </c>
      <c r="S18">
        <v>3</v>
      </c>
      <c r="T18">
        <v>180</v>
      </c>
      <c r="U18">
        <v>1560</v>
      </c>
      <c r="V18">
        <v>60</v>
      </c>
      <c r="W18">
        <v>520</v>
      </c>
      <c r="X18">
        <v>10</v>
      </c>
      <c r="Y18">
        <v>798</v>
      </c>
      <c r="Z18">
        <v>4598</v>
      </c>
      <c r="AA18">
        <v>79.8</v>
      </c>
      <c r="AB18">
        <v>459.8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</v>
      </c>
      <c r="AI18">
        <v>158</v>
      </c>
      <c r="AJ18">
        <v>208</v>
      </c>
      <c r="AK18">
        <v>79</v>
      </c>
      <c r="AL18">
        <v>104</v>
      </c>
      <c r="AM18">
        <v>8</v>
      </c>
      <c r="AN18">
        <v>260</v>
      </c>
      <c r="AO18">
        <v>1210</v>
      </c>
      <c r="AP18">
        <v>43.333333333333336</v>
      </c>
      <c r="AQ18">
        <v>201.66666666666666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5">
      <c r="A19" t="s">
        <v>85</v>
      </c>
      <c r="B19">
        <v>52</v>
      </c>
      <c r="C19">
        <v>8</v>
      </c>
      <c r="D19">
        <v>2</v>
      </c>
      <c r="E19">
        <v>660</v>
      </c>
      <c r="F19">
        <v>3860</v>
      </c>
      <c r="G19">
        <v>330</v>
      </c>
      <c r="H19">
        <v>1930</v>
      </c>
      <c r="I19">
        <v>18</v>
      </c>
      <c r="J19">
        <v>992</v>
      </c>
      <c r="K19">
        <v>9702</v>
      </c>
      <c r="L19">
        <v>55.111111111111114</v>
      </c>
      <c r="M19">
        <v>539</v>
      </c>
      <c r="N19">
        <v>9</v>
      </c>
      <c r="O19">
        <v>539</v>
      </c>
      <c r="P19">
        <v>3828</v>
      </c>
      <c r="Q19">
        <v>59.888888888888886</v>
      </c>
      <c r="R19">
        <v>425.33333333333331</v>
      </c>
      <c r="S19">
        <v>3</v>
      </c>
      <c r="T19">
        <v>180</v>
      </c>
      <c r="U19">
        <v>860</v>
      </c>
      <c r="V19">
        <v>60</v>
      </c>
      <c r="W19">
        <v>286.66666666666669</v>
      </c>
      <c r="X19">
        <v>6</v>
      </c>
      <c r="Y19">
        <v>518</v>
      </c>
      <c r="Z19">
        <v>1818</v>
      </c>
      <c r="AA19">
        <v>86.333333333333329</v>
      </c>
      <c r="AB19">
        <v>303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150</v>
      </c>
      <c r="AJ19">
        <v>398</v>
      </c>
      <c r="AK19">
        <v>150</v>
      </c>
      <c r="AL19">
        <v>398</v>
      </c>
      <c r="AM19">
        <v>8</v>
      </c>
      <c r="AN19">
        <v>220</v>
      </c>
      <c r="AO19">
        <v>980</v>
      </c>
      <c r="AP19">
        <v>27.5</v>
      </c>
      <c r="AQ19">
        <v>122.5</v>
      </c>
      <c r="AR19">
        <v>5</v>
      </c>
      <c r="AS19">
        <v>310</v>
      </c>
      <c r="AT19">
        <v>3180</v>
      </c>
      <c r="AU19">
        <v>62</v>
      </c>
      <c r="AV19">
        <v>636</v>
      </c>
    </row>
    <row r="20" spans="1:48" x14ac:dyDescent="0.25">
      <c r="A20" t="s">
        <v>86</v>
      </c>
      <c r="B20">
        <v>34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34</v>
      </c>
      <c r="AI20">
        <v>2230</v>
      </c>
      <c r="AJ20">
        <v>2328</v>
      </c>
      <c r="AK20">
        <v>65.588235294117652</v>
      </c>
      <c r="AL20">
        <v>68.470588235294116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5">
      <c r="A21" t="s">
        <v>87</v>
      </c>
      <c r="B21">
        <v>37</v>
      </c>
      <c r="C21">
        <v>13</v>
      </c>
      <c r="D21">
        <v>1</v>
      </c>
      <c r="E21">
        <v>255</v>
      </c>
      <c r="F21">
        <v>1255</v>
      </c>
      <c r="G21">
        <v>255</v>
      </c>
      <c r="H21">
        <v>1255</v>
      </c>
      <c r="I21">
        <v>10</v>
      </c>
      <c r="J21">
        <v>920</v>
      </c>
      <c r="K21">
        <v>3770</v>
      </c>
      <c r="L21">
        <v>102.22222222222223</v>
      </c>
      <c r="M21">
        <v>418.88888888888891</v>
      </c>
      <c r="N21">
        <v>16</v>
      </c>
      <c r="O21">
        <v>910</v>
      </c>
      <c r="P21">
        <v>7086</v>
      </c>
      <c r="Q21">
        <v>65</v>
      </c>
      <c r="R21">
        <v>506.14285714285717</v>
      </c>
      <c r="S21">
        <v>0</v>
      </c>
      <c r="T21">
        <v>0</v>
      </c>
      <c r="U21">
        <v>0</v>
      </c>
      <c r="V21">
        <v>0</v>
      </c>
      <c r="W21">
        <v>0</v>
      </c>
      <c r="X21">
        <v>5</v>
      </c>
      <c r="Y21">
        <v>508</v>
      </c>
      <c r="Z21">
        <v>2048</v>
      </c>
      <c r="AA21">
        <v>127</v>
      </c>
      <c r="AB21">
        <v>512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5</v>
      </c>
      <c r="AN21">
        <v>310</v>
      </c>
      <c r="AO21">
        <v>1650</v>
      </c>
      <c r="AP21">
        <v>77.5</v>
      </c>
      <c r="AQ21">
        <v>412.5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5">
      <c r="A22" t="s">
        <v>88</v>
      </c>
      <c r="B22">
        <v>38</v>
      </c>
      <c r="C22">
        <v>3</v>
      </c>
      <c r="D22">
        <v>1</v>
      </c>
      <c r="E22">
        <v>380</v>
      </c>
      <c r="F22">
        <v>1280</v>
      </c>
      <c r="G22">
        <v>380</v>
      </c>
      <c r="H22">
        <v>1280</v>
      </c>
      <c r="I22">
        <v>13</v>
      </c>
      <c r="J22">
        <v>414</v>
      </c>
      <c r="K22">
        <v>1810</v>
      </c>
      <c r="L22">
        <v>31.846153846153847</v>
      </c>
      <c r="M22">
        <v>139.23076923076923</v>
      </c>
      <c r="N22">
        <v>10</v>
      </c>
      <c r="O22">
        <v>310</v>
      </c>
      <c r="P22">
        <v>1600</v>
      </c>
      <c r="Q22">
        <v>31</v>
      </c>
      <c r="R22">
        <v>160</v>
      </c>
      <c r="S22">
        <v>1</v>
      </c>
      <c r="T22">
        <v>20</v>
      </c>
      <c r="U22">
        <v>100</v>
      </c>
      <c r="V22">
        <v>20</v>
      </c>
      <c r="W22">
        <v>100</v>
      </c>
      <c r="X22">
        <v>4</v>
      </c>
      <c r="Y22">
        <v>170</v>
      </c>
      <c r="Z22">
        <v>668</v>
      </c>
      <c r="AA22">
        <v>42.5</v>
      </c>
      <c r="AB22">
        <v>167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8</v>
      </c>
      <c r="AN22">
        <v>230</v>
      </c>
      <c r="AO22">
        <v>1120</v>
      </c>
      <c r="AP22">
        <v>28.75</v>
      </c>
      <c r="AQ22">
        <v>140</v>
      </c>
      <c r="AR22">
        <v>1</v>
      </c>
      <c r="AS22">
        <v>50</v>
      </c>
      <c r="AT22">
        <v>150</v>
      </c>
      <c r="AU22">
        <v>50</v>
      </c>
      <c r="AV22">
        <v>150</v>
      </c>
    </row>
    <row r="23" spans="1:48" x14ac:dyDescent="0.25">
      <c r="A23" t="s">
        <v>89</v>
      </c>
      <c r="B23">
        <v>36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14</v>
      </c>
      <c r="J23">
        <v>1010</v>
      </c>
      <c r="K23">
        <v>4950</v>
      </c>
      <c r="L23">
        <v>72.142857142857139</v>
      </c>
      <c r="M23">
        <v>353.57142857142856</v>
      </c>
      <c r="N23">
        <v>10</v>
      </c>
      <c r="O23">
        <v>770</v>
      </c>
      <c r="P23">
        <v>4480</v>
      </c>
      <c r="Q23">
        <v>85.555555555555557</v>
      </c>
      <c r="R23">
        <v>497.77777777777777</v>
      </c>
      <c r="S23">
        <v>3</v>
      </c>
      <c r="T23">
        <v>260</v>
      </c>
      <c r="U23">
        <v>1220</v>
      </c>
      <c r="V23">
        <v>86.666666666666671</v>
      </c>
      <c r="W23">
        <v>406.66666666666669</v>
      </c>
      <c r="X23">
        <v>1</v>
      </c>
      <c r="Y23">
        <v>80</v>
      </c>
      <c r="Z23">
        <v>580</v>
      </c>
      <c r="AA23">
        <v>80</v>
      </c>
      <c r="AB23">
        <v>580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6</v>
      </c>
      <c r="AN23">
        <v>410</v>
      </c>
      <c r="AO23">
        <v>2180</v>
      </c>
      <c r="AP23">
        <v>82</v>
      </c>
      <c r="AQ23">
        <v>436</v>
      </c>
      <c r="AR23">
        <v>2</v>
      </c>
      <c r="AS23">
        <v>200</v>
      </c>
      <c r="AT23">
        <v>1160</v>
      </c>
      <c r="AU23">
        <v>100</v>
      </c>
      <c r="AV23">
        <v>580</v>
      </c>
    </row>
    <row r="24" spans="1:48" x14ac:dyDescent="0.25">
      <c r="A24" t="s">
        <v>90</v>
      </c>
      <c r="B24">
        <v>32</v>
      </c>
      <c r="C24">
        <v>7</v>
      </c>
      <c r="D24">
        <v>3</v>
      </c>
      <c r="E24">
        <v>1140</v>
      </c>
      <c r="F24">
        <v>3540</v>
      </c>
      <c r="G24">
        <v>380</v>
      </c>
      <c r="H24">
        <v>1180</v>
      </c>
      <c r="I24">
        <v>7</v>
      </c>
      <c r="J24">
        <v>660</v>
      </c>
      <c r="K24">
        <v>2310</v>
      </c>
      <c r="L24">
        <v>94.285714285714292</v>
      </c>
      <c r="M24">
        <v>330</v>
      </c>
      <c r="N24">
        <v>11</v>
      </c>
      <c r="O24">
        <v>1020</v>
      </c>
      <c r="P24">
        <v>4030</v>
      </c>
      <c r="Q24">
        <v>102</v>
      </c>
      <c r="R24">
        <v>403</v>
      </c>
      <c r="S24">
        <v>3</v>
      </c>
      <c r="T24">
        <v>300</v>
      </c>
      <c r="U24">
        <v>1340</v>
      </c>
      <c r="V24">
        <v>100</v>
      </c>
      <c r="W24">
        <v>446.66666666666669</v>
      </c>
      <c r="X24">
        <v>2</v>
      </c>
      <c r="Y24">
        <v>110</v>
      </c>
      <c r="Z24">
        <v>380</v>
      </c>
      <c r="AA24">
        <v>55</v>
      </c>
      <c r="AB24">
        <v>190</v>
      </c>
      <c r="AC24">
        <v>1</v>
      </c>
      <c r="AD24">
        <v>180</v>
      </c>
      <c r="AE24">
        <v>380</v>
      </c>
      <c r="AF24">
        <v>180</v>
      </c>
      <c r="AG24">
        <v>380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5</v>
      </c>
      <c r="AN24">
        <v>480</v>
      </c>
      <c r="AO24">
        <v>1290</v>
      </c>
      <c r="AP24">
        <v>96</v>
      </c>
      <c r="AQ24">
        <v>258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25">
      <c r="A25" t="s">
        <v>91</v>
      </c>
      <c r="B25">
        <v>27</v>
      </c>
      <c r="C25">
        <v>4</v>
      </c>
      <c r="D25">
        <v>6</v>
      </c>
      <c r="E25">
        <v>710</v>
      </c>
      <c r="F25">
        <v>2329</v>
      </c>
      <c r="G25">
        <v>118.33333333333333</v>
      </c>
      <c r="H25">
        <v>388.16666666666669</v>
      </c>
      <c r="I25">
        <v>14</v>
      </c>
      <c r="J25">
        <v>1140</v>
      </c>
      <c r="K25">
        <v>2430</v>
      </c>
      <c r="L25">
        <v>81.428571428571431</v>
      </c>
      <c r="M25">
        <v>173.57142857142858</v>
      </c>
      <c r="N25">
        <v>3</v>
      </c>
      <c r="O25">
        <v>240</v>
      </c>
      <c r="P25">
        <v>430</v>
      </c>
      <c r="Q25">
        <v>80</v>
      </c>
      <c r="R25">
        <v>143.33333333333334</v>
      </c>
      <c r="S25">
        <v>2</v>
      </c>
      <c r="T25">
        <v>160</v>
      </c>
      <c r="U25">
        <v>760</v>
      </c>
      <c r="V25">
        <v>80</v>
      </c>
      <c r="W25">
        <v>380</v>
      </c>
      <c r="X25">
        <v>1</v>
      </c>
      <c r="Y25">
        <v>100</v>
      </c>
      <c r="Z25">
        <v>100</v>
      </c>
      <c r="AA25">
        <v>100</v>
      </c>
      <c r="AB25">
        <v>100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80</v>
      </c>
      <c r="AO25">
        <v>120</v>
      </c>
      <c r="AP25">
        <v>80</v>
      </c>
      <c r="AQ25">
        <v>120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5">
      <c r="A26" t="s">
        <v>92</v>
      </c>
      <c r="B26">
        <v>29</v>
      </c>
      <c r="C26">
        <v>9</v>
      </c>
      <c r="D26">
        <v>3</v>
      </c>
      <c r="E26">
        <v>370</v>
      </c>
      <c r="F26">
        <v>880</v>
      </c>
      <c r="G26">
        <v>123.33333333333333</v>
      </c>
      <c r="H26">
        <v>293.33333333333331</v>
      </c>
      <c r="I26">
        <v>10</v>
      </c>
      <c r="J26">
        <v>900</v>
      </c>
      <c r="K26">
        <v>6060</v>
      </c>
      <c r="L26">
        <v>90</v>
      </c>
      <c r="M26">
        <v>606</v>
      </c>
      <c r="N26">
        <v>7</v>
      </c>
      <c r="O26">
        <v>780</v>
      </c>
      <c r="P26">
        <v>3310</v>
      </c>
      <c r="Q26">
        <v>111.42857142857143</v>
      </c>
      <c r="R26">
        <v>472.85714285714283</v>
      </c>
      <c r="S26">
        <v>3</v>
      </c>
      <c r="T26">
        <v>413</v>
      </c>
      <c r="U26">
        <v>2320</v>
      </c>
      <c r="V26">
        <v>137.66666666666666</v>
      </c>
      <c r="W26">
        <v>773.33333333333337</v>
      </c>
      <c r="X26">
        <v>3</v>
      </c>
      <c r="Y26">
        <v>150</v>
      </c>
      <c r="Z26">
        <v>1100</v>
      </c>
      <c r="AA26">
        <v>50</v>
      </c>
      <c r="AB26">
        <v>366.66666666666669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3</v>
      </c>
      <c r="AN26">
        <v>280</v>
      </c>
      <c r="AO26">
        <v>1470</v>
      </c>
      <c r="AP26">
        <v>93.333333333333329</v>
      </c>
      <c r="AQ26">
        <v>490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5">
      <c r="A27" t="s">
        <v>93</v>
      </c>
      <c r="B27">
        <v>31</v>
      </c>
      <c r="C27">
        <v>8</v>
      </c>
      <c r="D27">
        <v>0</v>
      </c>
      <c r="E27">
        <v>0</v>
      </c>
      <c r="F27">
        <v>0</v>
      </c>
      <c r="G27">
        <v>0</v>
      </c>
      <c r="H27">
        <v>0</v>
      </c>
      <c r="I27">
        <v>6</v>
      </c>
      <c r="J27">
        <v>410</v>
      </c>
      <c r="K27">
        <v>3360</v>
      </c>
      <c r="L27">
        <v>102.5</v>
      </c>
      <c r="M27">
        <v>840</v>
      </c>
      <c r="N27">
        <v>9</v>
      </c>
      <c r="O27">
        <v>778</v>
      </c>
      <c r="P27">
        <v>4050</v>
      </c>
      <c r="Q27">
        <v>86.444444444444443</v>
      </c>
      <c r="R27">
        <v>450</v>
      </c>
      <c r="S27">
        <v>0</v>
      </c>
      <c r="T27">
        <v>0</v>
      </c>
      <c r="U27">
        <v>0</v>
      </c>
      <c r="V27">
        <v>0</v>
      </c>
      <c r="W27">
        <v>0</v>
      </c>
      <c r="X27">
        <v>7</v>
      </c>
      <c r="Y27">
        <v>210</v>
      </c>
      <c r="Z27">
        <v>1279</v>
      </c>
      <c r="AA27">
        <v>30</v>
      </c>
      <c r="AB27">
        <v>182.71428571428572</v>
      </c>
      <c r="AC27">
        <v>1</v>
      </c>
      <c r="AD27">
        <v>80</v>
      </c>
      <c r="AE27">
        <v>1280</v>
      </c>
      <c r="AF27">
        <v>80</v>
      </c>
      <c r="AG27">
        <v>1280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8</v>
      </c>
      <c r="AN27">
        <v>578</v>
      </c>
      <c r="AO27">
        <v>2770</v>
      </c>
      <c r="AP27">
        <v>72.25</v>
      </c>
      <c r="AQ27">
        <v>346.25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5">
      <c r="A28" t="s">
        <v>94</v>
      </c>
      <c r="B28">
        <v>31</v>
      </c>
      <c r="C28">
        <v>3</v>
      </c>
      <c r="D28">
        <v>0</v>
      </c>
      <c r="E28">
        <v>0</v>
      </c>
      <c r="F28">
        <v>0</v>
      </c>
      <c r="G28">
        <v>0</v>
      </c>
      <c r="H28">
        <v>0</v>
      </c>
      <c r="I28">
        <v>7</v>
      </c>
      <c r="J28">
        <v>340</v>
      </c>
      <c r="K28">
        <v>1400</v>
      </c>
      <c r="L28">
        <v>48.571428571428569</v>
      </c>
      <c r="M28">
        <v>200</v>
      </c>
      <c r="N28">
        <v>8</v>
      </c>
      <c r="O28">
        <v>700</v>
      </c>
      <c r="P28">
        <v>2868</v>
      </c>
      <c r="Q28">
        <v>87.5</v>
      </c>
      <c r="R28">
        <v>358.5</v>
      </c>
      <c r="S28">
        <v>1</v>
      </c>
      <c r="T28">
        <v>100</v>
      </c>
      <c r="U28">
        <v>800</v>
      </c>
      <c r="V28">
        <v>100</v>
      </c>
      <c r="W28">
        <v>800</v>
      </c>
      <c r="X28">
        <v>6</v>
      </c>
      <c r="Y28">
        <v>430</v>
      </c>
      <c r="Z28">
        <v>1240</v>
      </c>
      <c r="AA28">
        <v>71.666666666666671</v>
      </c>
      <c r="AB28">
        <v>206.66666666666666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8</v>
      </c>
      <c r="AN28">
        <v>460</v>
      </c>
      <c r="AO28">
        <v>2050</v>
      </c>
      <c r="AP28">
        <v>57.5</v>
      </c>
      <c r="AQ28">
        <v>256.25</v>
      </c>
      <c r="AR28">
        <v>1</v>
      </c>
      <c r="AS28">
        <v>40</v>
      </c>
      <c r="AT28">
        <v>100</v>
      </c>
      <c r="AU28">
        <v>40</v>
      </c>
      <c r="AV28">
        <v>100</v>
      </c>
    </row>
    <row r="29" spans="1:48" x14ac:dyDescent="0.25">
      <c r="A29" t="s">
        <v>95</v>
      </c>
      <c r="B29">
        <v>30</v>
      </c>
      <c r="C29">
        <v>8</v>
      </c>
      <c r="D29">
        <v>4</v>
      </c>
      <c r="E29">
        <v>1239</v>
      </c>
      <c r="F29">
        <v>5439</v>
      </c>
      <c r="G29">
        <v>309.75</v>
      </c>
      <c r="H29">
        <v>1359.75</v>
      </c>
      <c r="I29">
        <v>3</v>
      </c>
      <c r="J29">
        <v>300</v>
      </c>
      <c r="K29">
        <v>1779</v>
      </c>
      <c r="L29">
        <v>100</v>
      </c>
      <c r="M29">
        <v>593</v>
      </c>
      <c r="N29">
        <v>9</v>
      </c>
      <c r="O29">
        <v>700</v>
      </c>
      <c r="P29">
        <v>3530</v>
      </c>
      <c r="Q29">
        <v>77.777777777777771</v>
      </c>
      <c r="R29">
        <v>392.22222222222223</v>
      </c>
      <c r="S29">
        <v>1</v>
      </c>
      <c r="T29">
        <v>90</v>
      </c>
      <c r="U29">
        <v>880</v>
      </c>
      <c r="V29">
        <v>90</v>
      </c>
      <c r="W29">
        <v>880</v>
      </c>
      <c r="X29">
        <v>1</v>
      </c>
      <c r="Y29">
        <v>288</v>
      </c>
      <c r="Z29">
        <v>988</v>
      </c>
      <c r="AA29">
        <v>288</v>
      </c>
      <c r="AB29">
        <v>988</v>
      </c>
      <c r="AC29">
        <v>2</v>
      </c>
      <c r="AD29">
        <v>90</v>
      </c>
      <c r="AE29">
        <v>2180</v>
      </c>
      <c r="AF29">
        <v>45</v>
      </c>
      <c r="AG29">
        <v>1090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8</v>
      </c>
      <c r="AN29">
        <v>520</v>
      </c>
      <c r="AO29">
        <v>2670</v>
      </c>
      <c r="AP29">
        <v>65</v>
      </c>
      <c r="AQ29">
        <v>333.75</v>
      </c>
      <c r="AR29">
        <v>2</v>
      </c>
      <c r="AS29">
        <v>220</v>
      </c>
      <c r="AT29">
        <v>1499</v>
      </c>
      <c r="AU29">
        <v>110</v>
      </c>
      <c r="AV29">
        <v>749.5</v>
      </c>
    </row>
    <row r="30" spans="1:48" x14ac:dyDescent="0.25">
      <c r="A30" t="s">
        <v>96</v>
      </c>
      <c r="B30">
        <v>24</v>
      </c>
      <c r="C30">
        <v>5</v>
      </c>
      <c r="D30">
        <v>0</v>
      </c>
      <c r="E30">
        <v>0</v>
      </c>
      <c r="F30">
        <v>0</v>
      </c>
      <c r="G30">
        <v>0</v>
      </c>
      <c r="H30">
        <v>0</v>
      </c>
      <c r="I30">
        <v>4</v>
      </c>
      <c r="J30">
        <v>340</v>
      </c>
      <c r="K30">
        <v>1600</v>
      </c>
      <c r="L30">
        <v>85</v>
      </c>
      <c r="M30">
        <v>400</v>
      </c>
      <c r="N30">
        <v>7</v>
      </c>
      <c r="O30">
        <v>530</v>
      </c>
      <c r="P30">
        <v>2519</v>
      </c>
      <c r="Q30">
        <v>75.714285714285708</v>
      </c>
      <c r="R30">
        <v>359.85714285714283</v>
      </c>
      <c r="S30">
        <v>0</v>
      </c>
      <c r="T30">
        <v>0</v>
      </c>
      <c r="U30">
        <v>0</v>
      </c>
      <c r="V30">
        <v>0</v>
      </c>
      <c r="W30">
        <v>0</v>
      </c>
      <c r="X30">
        <v>6</v>
      </c>
      <c r="Y30">
        <v>260</v>
      </c>
      <c r="Z30">
        <v>1660</v>
      </c>
      <c r="AA30">
        <v>43.333333333333336</v>
      </c>
      <c r="AB30">
        <v>276.66666666666669</v>
      </c>
      <c r="AC30">
        <v>2</v>
      </c>
      <c r="AD30">
        <v>440</v>
      </c>
      <c r="AE30">
        <v>440</v>
      </c>
      <c r="AF30">
        <v>220</v>
      </c>
      <c r="AG30">
        <v>220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5</v>
      </c>
      <c r="AN30">
        <v>400</v>
      </c>
      <c r="AO30">
        <v>1979</v>
      </c>
      <c r="AP30">
        <v>80</v>
      </c>
      <c r="AQ30">
        <v>395.8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5">
      <c r="A31" t="s">
        <v>97</v>
      </c>
      <c r="B31">
        <v>20</v>
      </c>
      <c r="C31">
        <v>8</v>
      </c>
      <c r="D31">
        <v>2</v>
      </c>
      <c r="E31">
        <v>760</v>
      </c>
      <c r="F31">
        <v>2560</v>
      </c>
      <c r="G31">
        <v>380</v>
      </c>
      <c r="H31">
        <v>1280</v>
      </c>
      <c r="I31">
        <v>10</v>
      </c>
      <c r="J31">
        <v>640</v>
      </c>
      <c r="K31">
        <v>3260</v>
      </c>
      <c r="L31">
        <v>64</v>
      </c>
      <c r="M31">
        <v>326</v>
      </c>
      <c r="N31">
        <v>2</v>
      </c>
      <c r="O31">
        <v>220</v>
      </c>
      <c r="P31">
        <v>1570</v>
      </c>
      <c r="Q31">
        <v>110</v>
      </c>
      <c r="R31">
        <v>785</v>
      </c>
      <c r="S31">
        <v>0</v>
      </c>
      <c r="T31">
        <v>0</v>
      </c>
      <c r="U31">
        <v>0</v>
      </c>
      <c r="V31">
        <v>0</v>
      </c>
      <c r="W31">
        <v>0</v>
      </c>
      <c r="X31">
        <v>4</v>
      </c>
      <c r="Y31">
        <v>90</v>
      </c>
      <c r="Z31">
        <v>730</v>
      </c>
      <c r="AA31">
        <v>22.5</v>
      </c>
      <c r="AB31">
        <v>182.5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2</v>
      </c>
      <c r="AN31">
        <v>170</v>
      </c>
      <c r="AO31">
        <v>910</v>
      </c>
      <c r="AP31">
        <v>85</v>
      </c>
      <c r="AQ31">
        <v>455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5">
      <c r="A32" t="s">
        <v>98</v>
      </c>
      <c r="B32">
        <v>19</v>
      </c>
      <c r="C32">
        <v>9</v>
      </c>
      <c r="D32">
        <v>4</v>
      </c>
      <c r="E32">
        <v>635</v>
      </c>
      <c r="F32">
        <v>2915</v>
      </c>
      <c r="G32">
        <v>211.66666666666666</v>
      </c>
      <c r="H32">
        <v>971.66666666666663</v>
      </c>
      <c r="I32">
        <v>3</v>
      </c>
      <c r="J32">
        <v>160</v>
      </c>
      <c r="K32">
        <v>630</v>
      </c>
      <c r="L32">
        <v>53.333333333333336</v>
      </c>
      <c r="M32">
        <v>210</v>
      </c>
      <c r="N32">
        <v>5</v>
      </c>
      <c r="O32">
        <v>630</v>
      </c>
      <c r="P32">
        <v>3350</v>
      </c>
      <c r="Q32">
        <v>126</v>
      </c>
      <c r="R32">
        <v>670</v>
      </c>
      <c r="S32">
        <v>2</v>
      </c>
      <c r="T32">
        <v>460</v>
      </c>
      <c r="U32">
        <v>1160</v>
      </c>
      <c r="V32">
        <v>230</v>
      </c>
      <c r="W32">
        <v>580</v>
      </c>
      <c r="X32">
        <v>2</v>
      </c>
      <c r="Y32">
        <v>268</v>
      </c>
      <c r="Z32">
        <v>1568</v>
      </c>
      <c r="AA32">
        <v>134</v>
      </c>
      <c r="AB32">
        <v>784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28</v>
      </c>
      <c r="AJ32">
        <v>28</v>
      </c>
      <c r="AK32">
        <v>28</v>
      </c>
      <c r="AL32">
        <v>28</v>
      </c>
      <c r="AM32">
        <v>1</v>
      </c>
      <c r="AN32">
        <v>120</v>
      </c>
      <c r="AO32">
        <v>690</v>
      </c>
      <c r="AP32">
        <v>120</v>
      </c>
      <c r="AQ32">
        <v>690</v>
      </c>
      <c r="AR32">
        <v>1</v>
      </c>
      <c r="AS32">
        <v>100</v>
      </c>
      <c r="AT32">
        <v>430</v>
      </c>
      <c r="AU32">
        <v>100</v>
      </c>
      <c r="AV32">
        <v>430</v>
      </c>
    </row>
    <row r="33" spans="1:48" x14ac:dyDescent="0.25">
      <c r="A33" t="s">
        <v>99</v>
      </c>
      <c r="B33">
        <v>20</v>
      </c>
      <c r="C33">
        <v>6</v>
      </c>
      <c r="D33">
        <v>3</v>
      </c>
      <c r="E33">
        <v>740</v>
      </c>
      <c r="F33">
        <v>3640</v>
      </c>
      <c r="G33">
        <v>246.66666666666666</v>
      </c>
      <c r="H33">
        <v>1213.3333333333333</v>
      </c>
      <c r="I33">
        <v>3</v>
      </c>
      <c r="J33">
        <v>210</v>
      </c>
      <c r="K33">
        <v>1130</v>
      </c>
      <c r="L33">
        <v>70</v>
      </c>
      <c r="M33">
        <v>376.66666666666669</v>
      </c>
      <c r="N33">
        <v>6</v>
      </c>
      <c r="O33">
        <v>479</v>
      </c>
      <c r="P33">
        <v>2843</v>
      </c>
      <c r="Q33">
        <v>79.833333333333329</v>
      </c>
      <c r="R33">
        <v>473.83333333333331</v>
      </c>
      <c r="S33">
        <v>2</v>
      </c>
      <c r="T33">
        <v>360</v>
      </c>
      <c r="U33">
        <v>1440</v>
      </c>
      <c r="V33">
        <v>180</v>
      </c>
      <c r="W33">
        <v>720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20</v>
      </c>
      <c r="AE33">
        <v>20</v>
      </c>
      <c r="AF33">
        <v>20</v>
      </c>
      <c r="AG33">
        <v>20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4</v>
      </c>
      <c r="AN33">
        <v>320</v>
      </c>
      <c r="AO33">
        <v>1424</v>
      </c>
      <c r="AP33">
        <v>80</v>
      </c>
      <c r="AQ33">
        <v>356</v>
      </c>
      <c r="AR33">
        <v>1</v>
      </c>
      <c r="AS33">
        <v>80</v>
      </c>
      <c r="AT33">
        <v>600</v>
      </c>
      <c r="AU33">
        <v>80</v>
      </c>
      <c r="AV33">
        <v>600</v>
      </c>
    </row>
    <row r="34" spans="1:48" x14ac:dyDescent="0.25">
      <c r="A34" t="s">
        <v>100</v>
      </c>
      <c r="B34">
        <v>17</v>
      </c>
      <c r="C34">
        <v>6</v>
      </c>
      <c r="D34">
        <v>7</v>
      </c>
      <c r="E34">
        <v>1716</v>
      </c>
      <c r="F34">
        <v>6496</v>
      </c>
      <c r="G34">
        <v>286</v>
      </c>
      <c r="H34">
        <v>1082.6666666666667</v>
      </c>
      <c r="I34">
        <v>3</v>
      </c>
      <c r="J34">
        <v>300</v>
      </c>
      <c r="K34">
        <v>1980</v>
      </c>
      <c r="L34">
        <v>100</v>
      </c>
      <c r="M34">
        <v>660</v>
      </c>
      <c r="N34">
        <v>4</v>
      </c>
      <c r="O34">
        <v>428</v>
      </c>
      <c r="P34">
        <v>1758</v>
      </c>
      <c r="Q34">
        <v>107</v>
      </c>
      <c r="R34">
        <v>439.5</v>
      </c>
      <c r="S34">
        <v>1</v>
      </c>
      <c r="T34">
        <v>100</v>
      </c>
      <c r="U34">
        <v>380</v>
      </c>
      <c r="V34">
        <v>100</v>
      </c>
      <c r="W34">
        <v>380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120</v>
      </c>
      <c r="AO34">
        <v>690</v>
      </c>
      <c r="AP34">
        <v>120</v>
      </c>
      <c r="AQ34">
        <v>690</v>
      </c>
      <c r="AR34">
        <v>1</v>
      </c>
      <c r="AS34">
        <v>100</v>
      </c>
      <c r="AT34">
        <v>800</v>
      </c>
      <c r="AU34">
        <v>100</v>
      </c>
      <c r="AV34">
        <v>800</v>
      </c>
    </row>
    <row r="35" spans="1:48" x14ac:dyDescent="0.25">
      <c r="A35" t="s">
        <v>101</v>
      </c>
      <c r="B35">
        <v>18</v>
      </c>
      <c r="C35">
        <v>7</v>
      </c>
      <c r="D35">
        <v>3</v>
      </c>
      <c r="E35">
        <v>510</v>
      </c>
      <c r="F35">
        <v>2740</v>
      </c>
      <c r="G35">
        <v>170</v>
      </c>
      <c r="H35">
        <v>913.33333333333337</v>
      </c>
      <c r="I35">
        <v>5</v>
      </c>
      <c r="J35">
        <v>580</v>
      </c>
      <c r="K35">
        <v>4260</v>
      </c>
      <c r="L35">
        <v>116</v>
      </c>
      <c r="M35">
        <v>852</v>
      </c>
      <c r="N35">
        <v>6</v>
      </c>
      <c r="O35">
        <v>620</v>
      </c>
      <c r="P35">
        <v>3590</v>
      </c>
      <c r="Q35">
        <v>103.33333333333333</v>
      </c>
      <c r="R35">
        <v>598.33333333333337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80</v>
      </c>
      <c r="Z35">
        <v>400</v>
      </c>
      <c r="AA35">
        <v>80</v>
      </c>
      <c r="AB35">
        <v>400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</v>
      </c>
      <c r="AN35">
        <v>280</v>
      </c>
      <c r="AO35">
        <v>1070</v>
      </c>
      <c r="AP35">
        <v>140</v>
      </c>
      <c r="AQ35">
        <v>535</v>
      </c>
      <c r="AR35">
        <v>1</v>
      </c>
      <c r="AS35">
        <v>80</v>
      </c>
      <c r="AT35">
        <v>600</v>
      </c>
      <c r="AU35">
        <v>80</v>
      </c>
      <c r="AV35">
        <v>600</v>
      </c>
    </row>
    <row r="36" spans="1:48" x14ac:dyDescent="0.25">
      <c r="A36" t="s">
        <v>102</v>
      </c>
      <c r="B36">
        <v>16</v>
      </c>
      <c r="C36">
        <v>8</v>
      </c>
      <c r="D36">
        <v>3</v>
      </c>
      <c r="E36">
        <v>865</v>
      </c>
      <c r="F36">
        <v>2965</v>
      </c>
      <c r="G36">
        <v>288.33333333333331</v>
      </c>
      <c r="H36">
        <v>988.33333333333337</v>
      </c>
      <c r="I36">
        <v>2</v>
      </c>
      <c r="J36">
        <v>360</v>
      </c>
      <c r="K36">
        <v>1480</v>
      </c>
      <c r="L36">
        <v>180</v>
      </c>
      <c r="M36">
        <v>740</v>
      </c>
      <c r="N36">
        <v>5</v>
      </c>
      <c r="O36">
        <v>540</v>
      </c>
      <c r="P36">
        <v>2610</v>
      </c>
      <c r="Q36">
        <v>108</v>
      </c>
      <c r="R36">
        <v>522</v>
      </c>
      <c r="S36">
        <v>2</v>
      </c>
      <c r="T36">
        <v>161</v>
      </c>
      <c r="U36">
        <v>748</v>
      </c>
      <c r="V36">
        <v>80.5</v>
      </c>
      <c r="W36">
        <v>374</v>
      </c>
      <c r="X36">
        <v>0</v>
      </c>
      <c r="Y36">
        <v>0</v>
      </c>
      <c r="Z36">
        <v>0</v>
      </c>
      <c r="AA36">
        <v>0</v>
      </c>
      <c r="AB36">
        <v>0</v>
      </c>
      <c r="AC36">
        <v>2</v>
      </c>
      <c r="AD36">
        <v>390</v>
      </c>
      <c r="AE36">
        <v>1099</v>
      </c>
      <c r="AF36">
        <v>195</v>
      </c>
      <c r="AG36">
        <v>549.5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</v>
      </c>
      <c r="AN36">
        <v>200</v>
      </c>
      <c r="AO36">
        <v>990</v>
      </c>
      <c r="AP36">
        <v>100</v>
      </c>
      <c r="AQ36">
        <v>495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5">
      <c r="A37" t="s">
        <v>103</v>
      </c>
      <c r="B37">
        <v>15</v>
      </c>
      <c r="C37">
        <v>3</v>
      </c>
      <c r="D37">
        <v>2</v>
      </c>
      <c r="E37">
        <v>360</v>
      </c>
      <c r="F37">
        <v>960</v>
      </c>
      <c r="G37">
        <v>180</v>
      </c>
      <c r="H37">
        <v>480</v>
      </c>
      <c r="I37">
        <v>4</v>
      </c>
      <c r="J37">
        <v>370</v>
      </c>
      <c r="K37">
        <v>1340</v>
      </c>
      <c r="L37">
        <v>92.5</v>
      </c>
      <c r="M37">
        <v>335</v>
      </c>
      <c r="N37">
        <v>3</v>
      </c>
      <c r="O37">
        <v>210</v>
      </c>
      <c r="P37">
        <v>750</v>
      </c>
      <c r="Q37">
        <v>70</v>
      </c>
      <c r="R37">
        <v>250</v>
      </c>
      <c r="S37">
        <v>0</v>
      </c>
      <c r="T37">
        <v>0</v>
      </c>
      <c r="U37">
        <v>0</v>
      </c>
      <c r="V37">
        <v>0</v>
      </c>
      <c r="W37">
        <v>0</v>
      </c>
      <c r="X37">
        <v>4</v>
      </c>
      <c r="Y37">
        <v>590</v>
      </c>
      <c r="Z37">
        <v>2140</v>
      </c>
      <c r="AA37">
        <v>147.5</v>
      </c>
      <c r="AB37">
        <v>535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2</v>
      </c>
      <c r="AN37">
        <v>180</v>
      </c>
      <c r="AO37">
        <v>600</v>
      </c>
      <c r="AP37">
        <v>90</v>
      </c>
      <c r="AQ37">
        <v>300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5">
      <c r="A38" t="s">
        <v>104</v>
      </c>
      <c r="B38">
        <v>14</v>
      </c>
      <c r="C38">
        <v>6</v>
      </c>
      <c r="D38">
        <v>9</v>
      </c>
      <c r="E38">
        <v>4418</v>
      </c>
      <c r="F38">
        <v>13883</v>
      </c>
      <c r="G38">
        <v>490.88888888888891</v>
      </c>
      <c r="H38">
        <v>1542.5555555555557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3</v>
      </c>
      <c r="AI38">
        <v>356</v>
      </c>
      <c r="AJ38">
        <v>1174</v>
      </c>
      <c r="AK38">
        <v>118.66666666666667</v>
      </c>
      <c r="AL38">
        <v>391.33333333333331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5">
      <c r="A39" t="s">
        <v>105</v>
      </c>
      <c r="B39">
        <v>15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80</v>
      </c>
      <c r="K39">
        <v>660</v>
      </c>
      <c r="L39">
        <v>80</v>
      </c>
      <c r="M39">
        <v>660</v>
      </c>
      <c r="N39">
        <v>6</v>
      </c>
      <c r="O39">
        <v>421</v>
      </c>
      <c r="P39">
        <v>2757</v>
      </c>
      <c r="Q39">
        <v>70.166666666666671</v>
      </c>
      <c r="R39">
        <v>459.5</v>
      </c>
      <c r="S39">
        <v>1</v>
      </c>
      <c r="T39">
        <v>30</v>
      </c>
      <c r="U39">
        <v>380</v>
      </c>
      <c r="V39">
        <v>30</v>
      </c>
      <c r="W39">
        <v>380</v>
      </c>
      <c r="X39">
        <v>3</v>
      </c>
      <c r="Y39">
        <v>240</v>
      </c>
      <c r="Z39">
        <v>1280</v>
      </c>
      <c r="AA39">
        <v>80</v>
      </c>
      <c r="AB39">
        <v>426.66666666666669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4</v>
      </c>
      <c r="AN39">
        <v>316</v>
      </c>
      <c r="AO39">
        <v>2278</v>
      </c>
      <c r="AP39">
        <v>79</v>
      </c>
      <c r="AQ39">
        <v>569.5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5">
      <c r="A40" t="s">
        <v>106</v>
      </c>
      <c r="B40">
        <v>12</v>
      </c>
      <c r="C40">
        <v>6</v>
      </c>
      <c r="D40">
        <v>3</v>
      </c>
      <c r="E40">
        <v>560</v>
      </c>
      <c r="F40">
        <v>1748</v>
      </c>
      <c r="G40">
        <v>186.66666666666666</v>
      </c>
      <c r="H40">
        <v>582.66666666666663</v>
      </c>
      <c r="I40">
        <v>2</v>
      </c>
      <c r="J40">
        <v>280</v>
      </c>
      <c r="K40">
        <v>1060</v>
      </c>
      <c r="L40">
        <v>140</v>
      </c>
      <c r="M40">
        <v>530</v>
      </c>
      <c r="N40">
        <v>3</v>
      </c>
      <c r="O40">
        <v>280</v>
      </c>
      <c r="P40">
        <v>1580</v>
      </c>
      <c r="Q40">
        <v>93.333333333333329</v>
      </c>
      <c r="R40">
        <v>526.66666666666663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70</v>
      </c>
      <c r="Z40">
        <v>90</v>
      </c>
      <c r="AA40">
        <v>70</v>
      </c>
      <c r="AB40">
        <v>90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</v>
      </c>
      <c r="AN40">
        <v>150</v>
      </c>
      <c r="AO40">
        <v>370</v>
      </c>
      <c r="AP40">
        <v>75</v>
      </c>
      <c r="AQ40">
        <v>185</v>
      </c>
      <c r="AR40">
        <v>1</v>
      </c>
      <c r="AS40">
        <v>70</v>
      </c>
      <c r="AT40">
        <v>90</v>
      </c>
      <c r="AU40">
        <v>70</v>
      </c>
      <c r="AV40">
        <v>90</v>
      </c>
    </row>
    <row r="41" spans="1:48" x14ac:dyDescent="0.25">
      <c r="A41" t="s">
        <v>107</v>
      </c>
      <c r="B41">
        <v>10</v>
      </c>
      <c r="C41">
        <v>4</v>
      </c>
      <c r="D41">
        <v>5</v>
      </c>
      <c r="E41">
        <v>1270</v>
      </c>
      <c r="F41">
        <v>4150</v>
      </c>
      <c r="G41">
        <v>317.5</v>
      </c>
      <c r="H41">
        <v>1037.5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270</v>
      </c>
      <c r="AE41">
        <v>1530</v>
      </c>
      <c r="AF41">
        <v>270</v>
      </c>
      <c r="AG41">
        <v>1530</v>
      </c>
      <c r="AH41">
        <v>3</v>
      </c>
      <c r="AI41">
        <v>528</v>
      </c>
      <c r="AJ41">
        <v>1586</v>
      </c>
      <c r="AK41">
        <v>176</v>
      </c>
      <c r="AL41">
        <v>528.66666666666663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5">
      <c r="A42" t="s">
        <v>108</v>
      </c>
      <c r="B42">
        <v>9</v>
      </c>
      <c r="C42">
        <v>6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80</v>
      </c>
      <c r="K42">
        <v>660</v>
      </c>
      <c r="L42">
        <v>80</v>
      </c>
      <c r="M42">
        <v>660</v>
      </c>
      <c r="N42">
        <v>2</v>
      </c>
      <c r="O42">
        <v>170</v>
      </c>
      <c r="P42">
        <v>890</v>
      </c>
      <c r="Q42">
        <v>85</v>
      </c>
      <c r="R42">
        <v>445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10</v>
      </c>
      <c r="Z42">
        <v>180</v>
      </c>
      <c r="AA42">
        <v>10</v>
      </c>
      <c r="AB42">
        <v>180</v>
      </c>
      <c r="AC42">
        <v>2</v>
      </c>
      <c r="AD42">
        <v>229</v>
      </c>
      <c r="AE42">
        <v>1480</v>
      </c>
      <c r="AF42">
        <v>114.5</v>
      </c>
      <c r="AG42">
        <v>740</v>
      </c>
      <c r="AH42">
        <v>1</v>
      </c>
      <c r="AI42">
        <v>40</v>
      </c>
      <c r="AJ42">
        <v>150</v>
      </c>
      <c r="AK42">
        <v>40</v>
      </c>
      <c r="AL42">
        <v>150</v>
      </c>
      <c r="AM42">
        <v>1</v>
      </c>
      <c r="AN42">
        <v>120</v>
      </c>
      <c r="AO42">
        <v>690</v>
      </c>
      <c r="AP42">
        <v>120</v>
      </c>
      <c r="AQ42">
        <v>690</v>
      </c>
      <c r="AR42">
        <v>1</v>
      </c>
      <c r="AS42">
        <v>80</v>
      </c>
      <c r="AT42">
        <v>660</v>
      </c>
      <c r="AU42">
        <v>80</v>
      </c>
      <c r="AV42">
        <v>660</v>
      </c>
    </row>
    <row r="43" spans="1:48" x14ac:dyDescent="0.25">
      <c r="A43" t="s">
        <v>109</v>
      </c>
      <c r="B43">
        <v>7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5</v>
      </c>
      <c r="J43">
        <v>560</v>
      </c>
      <c r="K43">
        <v>2200</v>
      </c>
      <c r="L43">
        <v>112</v>
      </c>
      <c r="M43">
        <v>440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5">
      <c r="A44" t="s">
        <v>110</v>
      </c>
      <c r="B44">
        <v>6</v>
      </c>
      <c r="C44">
        <v>4</v>
      </c>
      <c r="D44">
        <v>3</v>
      </c>
      <c r="E44">
        <v>935</v>
      </c>
      <c r="F44">
        <v>3485</v>
      </c>
      <c r="G44">
        <v>311.66666666666669</v>
      </c>
      <c r="H44">
        <v>1161.6666666666667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58</v>
      </c>
      <c r="P44">
        <v>108</v>
      </c>
      <c r="Q44">
        <v>58</v>
      </c>
      <c r="R44">
        <v>108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30</v>
      </c>
      <c r="AE44">
        <v>80</v>
      </c>
      <c r="AF44">
        <v>30</v>
      </c>
      <c r="AG44">
        <v>80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58</v>
      </c>
      <c r="AO44">
        <v>108</v>
      </c>
      <c r="AP44">
        <v>58</v>
      </c>
      <c r="AQ44">
        <v>108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5">
      <c r="A45" t="s">
        <v>111</v>
      </c>
      <c r="B45">
        <v>4</v>
      </c>
      <c r="C45">
        <v>3</v>
      </c>
      <c r="D45">
        <v>2</v>
      </c>
      <c r="E45">
        <v>460</v>
      </c>
      <c r="F45">
        <v>2860</v>
      </c>
      <c r="G45">
        <v>230</v>
      </c>
      <c r="H45">
        <v>1430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120</v>
      </c>
      <c r="P45">
        <v>150</v>
      </c>
      <c r="Q45">
        <v>120</v>
      </c>
      <c r="R45">
        <v>150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120</v>
      </c>
      <c r="AO45">
        <v>150</v>
      </c>
      <c r="AP45">
        <v>120</v>
      </c>
      <c r="AQ45">
        <v>150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5">
      <c r="A46" t="s">
        <v>112</v>
      </c>
      <c r="B46">
        <v>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100</v>
      </c>
      <c r="K46">
        <v>580</v>
      </c>
      <c r="L46">
        <v>100</v>
      </c>
      <c r="M46">
        <v>580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100</v>
      </c>
      <c r="U46">
        <v>580</v>
      </c>
      <c r="V46">
        <v>100</v>
      </c>
      <c r="W46">
        <v>580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100</v>
      </c>
      <c r="AO46">
        <v>580</v>
      </c>
      <c r="AP46">
        <v>100</v>
      </c>
      <c r="AQ46">
        <v>580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5">
      <c r="A47" t="s">
        <v>113</v>
      </c>
      <c r="B47">
        <v>2</v>
      </c>
      <c r="C47">
        <v>2</v>
      </c>
      <c r="D47">
        <v>1</v>
      </c>
      <c r="E47">
        <v>255</v>
      </c>
      <c r="F47">
        <v>1255</v>
      </c>
      <c r="G47">
        <v>255</v>
      </c>
      <c r="H47">
        <v>1255</v>
      </c>
      <c r="I47">
        <v>1</v>
      </c>
      <c r="J47">
        <v>299</v>
      </c>
      <c r="K47">
        <v>1399</v>
      </c>
      <c r="L47">
        <v>299</v>
      </c>
      <c r="M47">
        <v>1399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5">
      <c r="A48" t="s">
        <v>114</v>
      </c>
      <c r="B48">
        <v>2</v>
      </c>
      <c r="C48">
        <v>2</v>
      </c>
      <c r="D48">
        <v>2</v>
      </c>
      <c r="E48">
        <v>160</v>
      </c>
      <c r="F48">
        <v>310</v>
      </c>
      <c r="G48">
        <v>80</v>
      </c>
      <c r="H48">
        <v>155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 x14ac:dyDescent="0.25">
      <c r="A49" t="s">
        <v>115</v>
      </c>
      <c r="B49">
        <v>2</v>
      </c>
      <c r="C49">
        <v>1</v>
      </c>
      <c r="D49">
        <v>1</v>
      </c>
      <c r="E49">
        <v>280</v>
      </c>
      <c r="F49">
        <v>1280</v>
      </c>
      <c r="G49">
        <v>280</v>
      </c>
      <c r="H49">
        <v>1280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100</v>
      </c>
      <c r="AE49">
        <v>580</v>
      </c>
      <c r="AF49">
        <v>100</v>
      </c>
      <c r="AG49">
        <v>580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5">
      <c r="A50" t="s">
        <v>116</v>
      </c>
      <c r="B50">
        <v>2</v>
      </c>
      <c r="C50">
        <v>2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30</v>
      </c>
      <c r="K50">
        <v>50</v>
      </c>
      <c r="L50">
        <v>30</v>
      </c>
      <c r="M50">
        <v>50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40</v>
      </c>
      <c r="Z50">
        <v>300</v>
      </c>
      <c r="AA50">
        <v>40</v>
      </c>
      <c r="AB50">
        <v>300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25">
      <c r="A51" t="s">
        <v>117</v>
      </c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60</v>
      </c>
      <c r="AJ51">
        <v>80</v>
      </c>
      <c r="AK51">
        <v>60</v>
      </c>
      <c r="AL51">
        <v>80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25">
      <c r="A52" t="s">
        <v>118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280</v>
      </c>
      <c r="Z52">
        <v>1680</v>
      </c>
      <c r="AA52">
        <v>280</v>
      </c>
      <c r="AB52">
        <v>1680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25">
      <c r="A53" t="s">
        <v>119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78</v>
      </c>
      <c r="AJ53">
        <v>312</v>
      </c>
      <c r="AK53">
        <v>78</v>
      </c>
      <c r="AL53">
        <v>312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25">
      <c r="A54" t="s">
        <v>120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60</v>
      </c>
      <c r="AJ54">
        <v>60</v>
      </c>
      <c r="AK54">
        <v>60</v>
      </c>
      <c r="AL54">
        <v>60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25">
      <c r="A55" t="s">
        <v>121</v>
      </c>
      <c r="B55">
        <v>1</v>
      </c>
      <c r="C55">
        <v>1</v>
      </c>
      <c r="D55">
        <v>1</v>
      </c>
      <c r="E55">
        <v>180</v>
      </c>
      <c r="F55">
        <v>680</v>
      </c>
      <c r="G55">
        <v>180</v>
      </c>
      <c r="H55">
        <v>680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78" zoomScaleNormal="78" workbookViewId="0">
      <pane ySplit="1" topLeftCell="A79" activePane="bottomLeft" state="frozen"/>
      <selection pane="bottomLeft" activeCell="L3" sqref="L3"/>
    </sheetView>
  </sheetViews>
  <sheetFormatPr defaultRowHeight="13.8" x14ac:dyDescent="0.25"/>
  <cols>
    <col min="1" max="1" width="9.5546875" style="1" bestFit="1" customWidth="1"/>
    <col min="2" max="3" width="11.6640625" style="1" bestFit="1" customWidth="1"/>
    <col min="4" max="9" width="13.88671875" style="1" bestFit="1" customWidth="1"/>
    <col min="10" max="10" width="9.5546875" style="1" bestFit="1" customWidth="1"/>
    <col min="11" max="11" width="13.88671875" hidden="1" customWidth="1"/>
  </cols>
  <sheetData>
    <row r="1" spans="1:12" x14ac:dyDescent="0.25">
      <c r="A1" s="5" t="s">
        <v>67</v>
      </c>
      <c r="B1" s="10" t="s">
        <v>147</v>
      </c>
      <c r="C1" s="10" t="s">
        <v>149</v>
      </c>
      <c r="D1" s="10" t="s">
        <v>151</v>
      </c>
      <c r="E1" s="10" t="s">
        <v>153</v>
      </c>
      <c r="F1" s="10" t="s">
        <v>157</v>
      </c>
      <c r="G1" s="10" t="s">
        <v>155</v>
      </c>
      <c r="H1" s="10" t="s">
        <v>159</v>
      </c>
      <c r="I1" s="10" t="s">
        <v>161</v>
      </c>
      <c r="J1" s="10" t="s">
        <v>163</v>
      </c>
      <c r="K1" t="s">
        <v>164</v>
      </c>
    </row>
    <row r="2" spans="1:12" x14ac:dyDescent="0.25">
      <c r="A2" s="5" t="s">
        <v>91</v>
      </c>
      <c r="B2" s="11">
        <v>0.22222222222222221</v>
      </c>
      <c r="C2" s="11">
        <v>0.51851851851851849</v>
      </c>
      <c r="D2" s="11">
        <v>0.1111111111111111</v>
      </c>
      <c r="E2" s="11">
        <v>7.407407407407407E-2</v>
      </c>
      <c r="F2" s="11">
        <v>3.7037037037037035E-2</v>
      </c>
      <c r="G2" s="11">
        <v>0</v>
      </c>
      <c r="H2" s="11">
        <v>0</v>
      </c>
      <c r="I2" s="11">
        <v>3.7037037037037035E-2</v>
      </c>
      <c r="J2" s="11">
        <v>0</v>
      </c>
      <c r="K2">
        <v>698.5942</v>
      </c>
      <c r="L2" s="12">
        <f>B2+C2</f>
        <v>0.7407407407407407</v>
      </c>
    </row>
    <row r="3" spans="1:12" x14ac:dyDescent="0.25">
      <c r="A3" s="5" t="s">
        <v>109</v>
      </c>
      <c r="B3" s="11">
        <v>0</v>
      </c>
      <c r="C3" s="11">
        <v>0.7142857142857143</v>
      </c>
      <c r="D3" s="11">
        <v>0.14285714285714285</v>
      </c>
      <c r="E3" s="11">
        <v>0.14285714285714285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510.48</v>
      </c>
      <c r="L3" s="12">
        <f>B3+C3</f>
        <v>0.7142857142857143</v>
      </c>
    </row>
    <row r="4" spans="1:12" x14ac:dyDescent="0.25">
      <c r="A4" s="5" t="s">
        <v>100</v>
      </c>
      <c r="B4" s="11">
        <v>0.41176470588235292</v>
      </c>
      <c r="C4" s="11">
        <v>0.17647058823529413</v>
      </c>
      <c r="D4" s="11">
        <v>0.23529411764705882</v>
      </c>
      <c r="E4" s="11">
        <v>5.8823529411764705E-2</v>
      </c>
      <c r="F4" s="11">
        <v>0</v>
      </c>
      <c r="G4" s="11">
        <v>0</v>
      </c>
      <c r="H4" s="11">
        <v>0</v>
      </c>
      <c r="I4" s="11">
        <v>5.8823529411764705E-2</v>
      </c>
      <c r="J4" s="11">
        <v>5.8823529411764705E-2</v>
      </c>
      <c r="K4">
        <v>908.47</v>
      </c>
      <c r="L4" s="12">
        <f>B4+C4</f>
        <v>0.58823529411764708</v>
      </c>
    </row>
    <row r="5" spans="1:12" x14ac:dyDescent="0.25">
      <c r="A5" s="5" t="s">
        <v>111</v>
      </c>
      <c r="B5" s="11">
        <v>0.5</v>
      </c>
      <c r="C5" s="11">
        <v>0</v>
      </c>
      <c r="D5" s="11">
        <v>0.25</v>
      </c>
      <c r="E5" s="11">
        <v>0</v>
      </c>
      <c r="F5" s="11">
        <v>0</v>
      </c>
      <c r="G5" s="11">
        <v>0</v>
      </c>
      <c r="H5" s="11">
        <v>0</v>
      </c>
      <c r="I5" s="11">
        <v>0.25</v>
      </c>
      <c r="J5" s="11">
        <v>0</v>
      </c>
      <c r="K5">
        <v>817.5</v>
      </c>
      <c r="L5" s="12">
        <f>B5+C5</f>
        <v>0.5</v>
      </c>
    </row>
    <row r="6" spans="1:12" x14ac:dyDescent="0.25">
      <c r="A6" s="5" t="s">
        <v>110</v>
      </c>
      <c r="B6" s="11">
        <v>0.5</v>
      </c>
      <c r="C6" s="11">
        <v>0</v>
      </c>
      <c r="D6" s="11">
        <v>0.16666666666666666</v>
      </c>
      <c r="E6" s="11">
        <v>0</v>
      </c>
      <c r="F6" s="11">
        <v>0</v>
      </c>
      <c r="G6" s="11">
        <v>0.16666666666666666</v>
      </c>
      <c r="H6" s="11">
        <v>0</v>
      </c>
      <c r="I6" s="11">
        <v>0.16666666666666666</v>
      </c>
      <c r="J6" s="11">
        <v>0</v>
      </c>
      <c r="K6">
        <v>584.66999999999996</v>
      </c>
      <c r="L6" s="12">
        <f>B6+C6</f>
        <v>0.5</v>
      </c>
    </row>
    <row r="7" spans="1:12" x14ac:dyDescent="0.25">
      <c r="A7" s="5" t="s">
        <v>115</v>
      </c>
      <c r="B7" s="11">
        <v>0.5</v>
      </c>
      <c r="C7" s="11">
        <v>0</v>
      </c>
      <c r="D7" s="11">
        <v>0</v>
      </c>
      <c r="E7" s="11">
        <v>0</v>
      </c>
      <c r="F7" s="11">
        <v>0</v>
      </c>
      <c r="G7" s="11">
        <v>0.5</v>
      </c>
      <c r="H7" s="11">
        <v>0</v>
      </c>
      <c r="I7" s="11">
        <v>0</v>
      </c>
      <c r="J7" s="11">
        <v>0</v>
      </c>
      <c r="K7">
        <v>267.45</v>
      </c>
      <c r="L7" s="12">
        <f>B7+C7</f>
        <v>0.5</v>
      </c>
    </row>
    <row r="8" spans="1:12" x14ac:dyDescent="0.25">
      <c r="A8" s="5" t="s">
        <v>83</v>
      </c>
      <c r="B8" s="11">
        <v>0.1875</v>
      </c>
      <c r="C8" s="11">
        <v>0.27083333333333331</v>
      </c>
      <c r="D8" s="11">
        <v>0.22916666666666666</v>
      </c>
      <c r="E8" s="11">
        <v>6.25E-2</v>
      </c>
      <c r="F8" s="11">
        <v>6.25E-2</v>
      </c>
      <c r="G8" s="11">
        <v>6.25E-2</v>
      </c>
      <c r="H8" s="11">
        <v>4.1666666666666664E-2</v>
      </c>
      <c r="I8" s="11">
        <v>8.3333333333333329E-2</v>
      </c>
      <c r="J8" s="11">
        <v>0</v>
      </c>
      <c r="K8">
        <v>1303.18</v>
      </c>
      <c r="L8" s="12">
        <f>B8+C8</f>
        <v>0.45833333333333331</v>
      </c>
    </row>
    <row r="9" spans="1:12" x14ac:dyDescent="0.25">
      <c r="A9" s="5" t="s">
        <v>76</v>
      </c>
      <c r="B9" s="11">
        <v>7.9545454545454544E-2</v>
      </c>
      <c r="C9" s="11">
        <v>0.375</v>
      </c>
      <c r="D9" s="11">
        <v>0.29545454545454547</v>
      </c>
      <c r="E9" s="11">
        <v>3.4090909090909088E-2</v>
      </c>
      <c r="F9" s="11">
        <v>1.1363636363636364E-2</v>
      </c>
      <c r="G9" s="11">
        <v>1.1363636363636364E-2</v>
      </c>
      <c r="H9" s="11">
        <v>2.2727272727272728E-2</v>
      </c>
      <c r="I9" s="11">
        <v>0.125</v>
      </c>
      <c r="J9" s="11">
        <v>4.5454545454545456E-2</v>
      </c>
      <c r="K9">
        <v>1909.97</v>
      </c>
      <c r="L9" s="12">
        <f>B9+C9</f>
        <v>0.45454545454545453</v>
      </c>
    </row>
    <row r="10" spans="1:12" x14ac:dyDescent="0.25">
      <c r="A10" s="5" t="s">
        <v>92</v>
      </c>
      <c r="B10" s="11">
        <v>0.10344827586206896</v>
      </c>
      <c r="C10" s="11">
        <v>0.34482758620689657</v>
      </c>
      <c r="D10" s="11">
        <v>0.2413793103448276</v>
      </c>
      <c r="E10" s="11">
        <v>0.10344827586206896</v>
      </c>
      <c r="F10" s="11">
        <v>0.10344827586206896</v>
      </c>
      <c r="G10" s="11">
        <v>0</v>
      </c>
      <c r="H10" s="11">
        <v>0</v>
      </c>
      <c r="I10" s="11">
        <v>0.10344827586206896</v>
      </c>
      <c r="J10" s="11">
        <v>0</v>
      </c>
      <c r="K10">
        <v>952.21</v>
      </c>
      <c r="L10" s="12">
        <f>B10+C10</f>
        <v>0.44827586206896552</v>
      </c>
    </row>
    <row r="11" spans="1:12" x14ac:dyDescent="0.25">
      <c r="A11" s="5" t="s">
        <v>106</v>
      </c>
      <c r="B11" s="11">
        <v>0.25</v>
      </c>
      <c r="C11" s="11">
        <v>0.16666666666666666</v>
      </c>
      <c r="D11" s="11">
        <v>0.25</v>
      </c>
      <c r="E11" s="11">
        <v>0</v>
      </c>
      <c r="F11" s="11">
        <v>8.3333333333333329E-2</v>
      </c>
      <c r="G11" s="11">
        <v>0</v>
      </c>
      <c r="H11" s="11">
        <v>0</v>
      </c>
      <c r="I11" s="11">
        <v>0.16666666666666666</v>
      </c>
      <c r="J11" s="11">
        <v>8.3333333333333329E-2</v>
      </c>
      <c r="K11">
        <v>807.45</v>
      </c>
      <c r="L11" s="12">
        <f>B11+C11</f>
        <v>0.41666666666666663</v>
      </c>
    </row>
    <row r="12" spans="1:12" x14ac:dyDescent="0.25">
      <c r="A12" s="5" t="s">
        <v>71</v>
      </c>
      <c r="B12" s="11">
        <v>8.3333333333333329E-2</v>
      </c>
      <c r="C12" s="11">
        <v>0.29901960784313725</v>
      </c>
      <c r="D12" s="11">
        <v>0.27450980392156865</v>
      </c>
      <c r="E12" s="11">
        <v>4.9019607843137254E-2</v>
      </c>
      <c r="F12" s="11">
        <v>4.4117647058823532E-2</v>
      </c>
      <c r="G12" s="11">
        <v>2.9411764705882353E-2</v>
      </c>
      <c r="H12" s="11">
        <v>4.4117647058823532E-2</v>
      </c>
      <c r="I12" s="11">
        <v>0.12254901960784313</v>
      </c>
      <c r="J12" s="11">
        <v>5.3921568627450983E-2</v>
      </c>
      <c r="K12">
        <v>4692.3599999999997</v>
      </c>
      <c r="L12" s="12">
        <f>B12+C12</f>
        <v>0.38235294117647056</v>
      </c>
    </row>
    <row r="13" spans="1:12" x14ac:dyDescent="0.25">
      <c r="A13" s="5" t="s">
        <v>75</v>
      </c>
      <c r="B13" s="11">
        <v>9.8360655737704916E-2</v>
      </c>
      <c r="C13" s="11">
        <v>0.27049180327868855</v>
      </c>
      <c r="D13" s="11">
        <v>0.31147540983606559</v>
      </c>
      <c r="E13" s="11">
        <v>4.0983606557377046E-2</v>
      </c>
      <c r="F13" s="11">
        <v>3.2786885245901641E-2</v>
      </c>
      <c r="G13" s="11">
        <v>1.6393442622950821E-2</v>
      </c>
      <c r="H13" s="11">
        <v>8.1967213114754092E-2</v>
      </c>
      <c r="I13" s="11">
        <v>0.14754098360655737</v>
      </c>
      <c r="J13" s="11">
        <v>0</v>
      </c>
      <c r="K13">
        <v>4306.74</v>
      </c>
      <c r="L13" s="12">
        <f>B13+C13</f>
        <v>0.36885245901639346</v>
      </c>
    </row>
    <row r="14" spans="1:12" x14ac:dyDescent="0.25">
      <c r="A14" s="5" t="s">
        <v>98</v>
      </c>
      <c r="B14" s="11">
        <v>0.21052631578947367</v>
      </c>
      <c r="C14" s="11">
        <v>0.15789473684210525</v>
      </c>
      <c r="D14" s="11">
        <v>0.26315789473684209</v>
      </c>
      <c r="E14" s="11">
        <v>0.10526315789473684</v>
      </c>
      <c r="F14" s="11">
        <v>0.10526315789473684</v>
      </c>
      <c r="G14" s="11">
        <v>0</v>
      </c>
      <c r="H14" s="11">
        <v>5.2631578947368418E-2</v>
      </c>
      <c r="I14" s="11">
        <v>5.2631578947368418E-2</v>
      </c>
      <c r="J14" s="11">
        <v>5.2631578947368418E-2</v>
      </c>
      <c r="K14">
        <v>2460.61</v>
      </c>
      <c r="L14" s="12">
        <f>B14+C14</f>
        <v>0.36842105263157893</v>
      </c>
    </row>
    <row r="15" spans="1:12" x14ac:dyDescent="0.25">
      <c r="A15" s="5" t="s">
        <v>72</v>
      </c>
      <c r="B15" s="11">
        <v>9.2485549132947972E-2</v>
      </c>
      <c r="C15" s="11">
        <v>0.26589595375722541</v>
      </c>
      <c r="D15" s="11">
        <v>0.2947976878612717</v>
      </c>
      <c r="E15" s="11">
        <v>3.4682080924855488E-2</v>
      </c>
      <c r="F15" s="11">
        <v>4.046242774566474E-2</v>
      </c>
      <c r="G15" s="11">
        <v>5.7803468208092483E-3</v>
      </c>
      <c r="H15" s="11">
        <v>4.046242774566474E-2</v>
      </c>
      <c r="I15" s="11">
        <v>0.18497109826589594</v>
      </c>
      <c r="J15" s="11">
        <v>4.046242774566474E-2</v>
      </c>
      <c r="K15">
        <v>2508</v>
      </c>
      <c r="L15" s="12">
        <f>B15+C15</f>
        <v>0.3583815028901734</v>
      </c>
    </row>
    <row r="16" spans="1:12" x14ac:dyDescent="0.25">
      <c r="A16" s="5" t="s">
        <v>84</v>
      </c>
      <c r="B16" s="11">
        <v>8.3333333333333329E-2</v>
      </c>
      <c r="C16" s="11">
        <v>0.27083333333333331</v>
      </c>
      <c r="D16" s="11">
        <v>0.16666666666666666</v>
      </c>
      <c r="E16" s="11">
        <v>6.25E-2</v>
      </c>
      <c r="F16" s="11">
        <v>0.20833333333333334</v>
      </c>
      <c r="G16" s="11">
        <v>0</v>
      </c>
      <c r="H16" s="11">
        <v>4.1666666666666664E-2</v>
      </c>
      <c r="I16" s="11">
        <v>0.16666666666666666</v>
      </c>
      <c r="J16" s="11">
        <v>0</v>
      </c>
      <c r="K16">
        <v>1866.02</v>
      </c>
      <c r="L16" s="12">
        <f>B16+C16</f>
        <v>0.35416666666666663</v>
      </c>
    </row>
    <row r="17" spans="1:12" x14ac:dyDescent="0.25">
      <c r="A17" s="5" t="s">
        <v>73</v>
      </c>
      <c r="B17" s="11">
        <v>0.11538461538461539</v>
      </c>
      <c r="C17" s="11">
        <v>0.23076923076923078</v>
      </c>
      <c r="D17" s="11">
        <v>0.32692307692307693</v>
      </c>
      <c r="E17" s="11">
        <v>1.282051282051282E-2</v>
      </c>
      <c r="F17" s="11">
        <v>5.7692307692307696E-2</v>
      </c>
      <c r="G17" s="11">
        <v>1.282051282051282E-2</v>
      </c>
      <c r="H17" s="11">
        <v>6.4102564102564097E-2</v>
      </c>
      <c r="I17" s="11">
        <v>0.17948717948717949</v>
      </c>
      <c r="J17" s="11">
        <v>0</v>
      </c>
      <c r="K17">
        <v>2968.5</v>
      </c>
      <c r="L17" s="12">
        <f>B17+C17</f>
        <v>0.34615384615384615</v>
      </c>
    </row>
    <row r="18" spans="1:12" x14ac:dyDescent="0.25">
      <c r="A18" s="5" t="s">
        <v>70</v>
      </c>
      <c r="B18" s="11">
        <v>7.03125E-2</v>
      </c>
      <c r="C18" s="11">
        <v>0.24609375</v>
      </c>
      <c r="D18" s="11">
        <v>0.28515625</v>
      </c>
      <c r="E18" s="11">
        <v>3.515625E-2</v>
      </c>
      <c r="F18" s="11">
        <v>6.640625E-2</v>
      </c>
      <c r="G18" s="11">
        <v>1.953125E-2</v>
      </c>
      <c r="H18" s="11">
        <v>0.11328125</v>
      </c>
      <c r="I18" s="11">
        <v>0.15625</v>
      </c>
      <c r="J18" s="11">
        <v>7.8125E-3</v>
      </c>
      <c r="K18">
        <v>4584.2700000000004</v>
      </c>
      <c r="L18" s="12">
        <f>B18+C18</f>
        <v>0.31640625</v>
      </c>
    </row>
    <row r="19" spans="1:12" x14ac:dyDescent="0.25">
      <c r="A19" s="5" t="s">
        <v>68</v>
      </c>
      <c r="B19" s="11">
        <v>2.616279069767442E-2</v>
      </c>
      <c r="C19" s="11">
        <v>0.28779069767441862</v>
      </c>
      <c r="D19" s="11">
        <v>0.32558139534883723</v>
      </c>
      <c r="E19" s="11">
        <v>3.9244186046511628E-2</v>
      </c>
      <c r="F19" s="11">
        <v>0.10465116279069768</v>
      </c>
      <c r="G19" s="11">
        <v>5.8139534883720929E-3</v>
      </c>
      <c r="H19" s="11">
        <v>1.8895348837209301E-2</v>
      </c>
      <c r="I19" s="11">
        <v>0.18023255813953487</v>
      </c>
      <c r="J19" s="11">
        <v>1.1627906976744186E-2</v>
      </c>
      <c r="K19">
        <v>6040</v>
      </c>
      <c r="L19" s="12">
        <f>B19+C19</f>
        <v>0.31395348837209303</v>
      </c>
    </row>
    <row r="20" spans="1:12" x14ac:dyDescent="0.25">
      <c r="A20" s="5" t="s">
        <v>90</v>
      </c>
      <c r="B20" s="11">
        <v>9.375E-2</v>
      </c>
      <c r="C20" s="11">
        <v>0.21875</v>
      </c>
      <c r="D20" s="11">
        <v>0.34375</v>
      </c>
      <c r="E20" s="11">
        <v>9.375E-2</v>
      </c>
      <c r="F20" s="11">
        <v>6.25E-2</v>
      </c>
      <c r="G20" s="11">
        <v>3.125E-2</v>
      </c>
      <c r="H20" s="11">
        <v>0</v>
      </c>
      <c r="I20" s="11">
        <v>0.15625</v>
      </c>
      <c r="J20" s="11">
        <v>0</v>
      </c>
      <c r="K20">
        <v>1342.3</v>
      </c>
      <c r="L20" s="12">
        <f>B20+C20</f>
        <v>0.3125</v>
      </c>
    </row>
    <row r="21" spans="1:12" x14ac:dyDescent="0.25">
      <c r="A21" s="5" t="s">
        <v>81</v>
      </c>
      <c r="B21" s="11">
        <v>0.1076923076923077</v>
      </c>
      <c r="C21" s="11">
        <v>0.2</v>
      </c>
      <c r="D21" s="11">
        <v>0.29230769230769232</v>
      </c>
      <c r="E21" s="11">
        <v>9.2307692307692313E-2</v>
      </c>
      <c r="F21" s="11">
        <v>6.1538461538461542E-2</v>
      </c>
      <c r="G21" s="11">
        <v>0</v>
      </c>
      <c r="H21" s="11">
        <v>4.6153846153846156E-2</v>
      </c>
      <c r="I21" s="11">
        <v>0.15384615384615385</v>
      </c>
      <c r="J21" s="11">
        <v>4.6153846153846156E-2</v>
      </c>
      <c r="K21">
        <v>2042.4</v>
      </c>
      <c r="L21" s="12">
        <f>B21+C21</f>
        <v>0.30769230769230771</v>
      </c>
    </row>
    <row r="22" spans="1:12" x14ac:dyDescent="0.25">
      <c r="A22" s="5" t="s">
        <v>99</v>
      </c>
      <c r="B22" s="11">
        <v>0.15</v>
      </c>
      <c r="C22" s="11">
        <v>0.15</v>
      </c>
      <c r="D22" s="11">
        <v>0.3</v>
      </c>
      <c r="E22" s="11">
        <v>0.1</v>
      </c>
      <c r="F22" s="11">
        <v>0</v>
      </c>
      <c r="G22" s="11">
        <v>0.05</v>
      </c>
      <c r="H22" s="11">
        <v>0</v>
      </c>
      <c r="I22" s="11">
        <v>0.2</v>
      </c>
      <c r="J22" s="11">
        <v>0.05</v>
      </c>
      <c r="K22">
        <v>1974.53</v>
      </c>
      <c r="L22" s="12">
        <f>B22+C22</f>
        <v>0.3</v>
      </c>
    </row>
    <row r="23" spans="1:12" x14ac:dyDescent="0.25">
      <c r="A23" s="5" t="s">
        <v>79</v>
      </c>
      <c r="B23" s="11">
        <v>3.6585365853658534E-2</v>
      </c>
      <c r="C23" s="11">
        <v>0.24390243902439024</v>
      </c>
      <c r="D23" s="11">
        <v>0.29268292682926828</v>
      </c>
      <c r="E23" s="11">
        <v>6.097560975609756E-2</v>
      </c>
      <c r="F23" s="11">
        <v>9.7560975609756101E-2</v>
      </c>
      <c r="G23" s="11">
        <v>0</v>
      </c>
      <c r="H23" s="11">
        <v>0</v>
      </c>
      <c r="I23" s="11">
        <v>0.25609756097560976</v>
      </c>
      <c r="J23" s="11">
        <v>1.2195121951219513E-2</v>
      </c>
      <c r="K23">
        <v>1946.79</v>
      </c>
      <c r="L23" s="12">
        <f>B23+C23</f>
        <v>0.28048780487804875</v>
      </c>
    </row>
    <row r="24" spans="1:12" x14ac:dyDescent="0.25">
      <c r="A24" s="5" t="s">
        <v>74</v>
      </c>
      <c r="B24" s="11">
        <v>6.9182389937106917E-2</v>
      </c>
      <c r="C24" s="11">
        <v>0.20754716981132076</v>
      </c>
      <c r="D24" s="11">
        <v>0.38364779874213839</v>
      </c>
      <c r="E24" s="11">
        <v>4.40251572327044E-2</v>
      </c>
      <c r="F24" s="11">
        <v>5.0314465408805034E-2</v>
      </c>
      <c r="G24" s="11">
        <v>0</v>
      </c>
      <c r="H24" s="11">
        <v>3.1446540880503145E-2</v>
      </c>
      <c r="I24" s="11">
        <v>0.18867924528301888</v>
      </c>
      <c r="J24" s="11">
        <v>2.5157232704402517E-2</v>
      </c>
      <c r="K24">
        <v>2659.41</v>
      </c>
      <c r="L24" s="12">
        <f>B24+C24</f>
        <v>0.27672955974842767</v>
      </c>
    </row>
    <row r="25" spans="1:12" x14ac:dyDescent="0.25">
      <c r="A25" s="5" t="s">
        <v>80</v>
      </c>
      <c r="B25" s="11">
        <v>6.4935064935064929E-2</v>
      </c>
      <c r="C25" s="11">
        <v>0.20779220779220781</v>
      </c>
      <c r="D25" s="11">
        <v>0.29870129870129869</v>
      </c>
      <c r="E25" s="11">
        <v>3.896103896103896E-2</v>
      </c>
      <c r="F25" s="11">
        <v>9.0909090909090912E-2</v>
      </c>
      <c r="G25" s="11">
        <v>2.5974025974025976E-2</v>
      </c>
      <c r="H25" s="11">
        <v>3.896103896103896E-2</v>
      </c>
      <c r="I25" s="11">
        <v>0.23376623376623376</v>
      </c>
      <c r="J25" s="11">
        <v>0</v>
      </c>
      <c r="K25">
        <v>3514.77</v>
      </c>
      <c r="L25" s="12">
        <f>B25+C25</f>
        <v>0.27272727272727271</v>
      </c>
    </row>
    <row r="26" spans="1:12" x14ac:dyDescent="0.25">
      <c r="A26" s="5" t="s">
        <v>78</v>
      </c>
      <c r="B26" s="11">
        <v>0.1</v>
      </c>
      <c r="C26" s="11">
        <v>0.14444444444444443</v>
      </c>
      <c r="D26" s="11">
        <v>0.4</v>
      </c>
      <c r="E26" s="11">
        <v>1.1111111111111112E-2</v>
      </c>
      <c r="F26" s="11">
        <v>2.2222222222222223E-2</v>
      </c>
      <c r="G26" s="11">
        <v>3.3333333333333333E-2</v>
      </c>
      <c r="H26" s="11">
        <v>2.2222222222222223E-2</v>
      </c>
      <c r="I26" s="11">
        <v>0.24444444444444444</v>
      </c>
      <c r="J26" s="11">
        <v>2.2222222222222223E-2</v>
      </c>
      <c r="K26">
        <v>2312.5300000000002</v>
      </c>
      <c r="L26" s="12">
        <f>B26+C26</f>
        <v>0.24444444444444444</v>
      </c>
    </row>
    <row r="27" spans="1:12" x14ac:dyDescent="0.25">
      <c r="A27" s="5" t="s">
        <v>95</v>
      </c>
      <c r="B27" s="11">
        <v>0.13333333333333333</v>
      </c>
      <c r="C27" s="11">
        <v>0.1</v>
      </c>
      <c r="D27" s="11">
        <v>0.3</v>
      </c>
      <c r="E27" s="11">
        <v>3.3333333333333333E-2</v>
      </c>
      <c r="F27" s="11">
        <v>3.3333333333333333E-2</v>
      </c>
      <c r="G27" s="11">
        <v>6.6666666666666666E-2</v>
      </c>
      <c r="H27" s="11">
        <v>0</v>
      </c>
      <c r="I27" s="11">
        <v>0.26666666666666666</v>
      </c>
      <c r="J27" s="11">
        <v>6.6666666666666666E-2</v>
      </c>
      <c r="K27">
        <v>1636.6</v>
      </c>
      <c r="L27" s="12">
        <f>B27+C27</f>
        <v>0.23333333333333334</v>
      </c>
    </row>
    <row r="28" spans="1:12" x14ac:dyDescent="0.25">
      <c r="A28" s="5" t="s">
        <v>69</v>
      </c>
      <c r="B28" s="11">
        <v>4.5614035087719301E-2</v>
      </c>
      <c r="C28" s="11">
        <v>0.18245614035087721</v>
      </c>
      <c r="D28" s="11">
        <v>0.31052631578947371</v>
      </c>
      <c r="E28" s="11">
        <v>4.912280701754386E-2</v>
      </c>
      <c r="F28" s="11">
        <v>0.10526315789473684</v>
      </c>
      <c r="G28" s="11">
        <v>1.0526315789473684E-2</v>
      </c>
      <c r="H28" s="11">
        <v>6.6666666666666666E-2</v>
      </c>
      <c r="I28" s="11">
        <v>0.21929824561403508</v>
      </c>
      <c r="J28" s="11">
        <v>1.0526315789473684E-2</v>
      </c>
      <c r="K28">
        <v>6922.84</v>
      </c>
      <c r="L28" s="12">
        <f>B28+C28</f>
        <v>0.22807017543859651</v>
      </c>
    </row>
    <row r="29" spans="1:12" x14ac:dyDescent="0.25">
      <c r="A29" s="5" t="s">
        <v>77</v>
      </c>
      <c r="B29" s="11">
        <v>0</v>
      </c>
      <c r="C29" s="11">
        <v>0.20833333333333334</v>
      </c>
      <c r="D29" s="11">
        <v>0.42708333333333331</v>
      </c>
      <c r="E29" s="11">
        <v>1.0416666666666666E-2</v>
      </c>
      <c r="F29" s="11">
        <v>5.2083333333333336E-2</v>
      </c>
      <c r="G29" s="11">
        <v>0</v>
      </c>
      <c r="H29" s="11">
        <v>2.0833333333333332E-2</v>
      </c>
      <c r="I29" s="11">
        <v>0.19791666666666666</v>
      </c>
      <c r="J29" s="11">
        <v>8.3333333333333329E-2</v>
      </c>
      <c r="K29">
        <v>4667.18</v>
      </c>
      <c r="L29" s="12">
        <f>B29+C29</f>
        <v>0.20833333333333334</v>
      </c>
    </row>
    <row r="30" spans="1:12" x14ac:dyDescent="0.25">
      <c r="A30" s="5" t="s">
        <v>108</v>
      </c>
      <c r="B30" s="11">
        <v>0</v>
      </c>
      <c r="C30" s="11">
        <v>0.1111111111111111</v>
      </c>
      <c r="D30" s="11">
        <v>0.22222222222222221</v>
      </c>
      <c r="E30" s="11">
        <v>0</v>
      </c>
      <c r="F30" s="11">
        <v>0.1111111111111111</v>
      </c>
      <c r="G30" s="11">
        <v>0.22222222222222221</v>
      </c>
      <c r="H30" s="11">
        <v>0.1111111111111111</v>
      </c>
      <c r="I30" s="11">
        <v>0.1111111111111111</v>
      </c>
      <c r="J30" s="11">
        <v>0.1111111111111111</v>
      </c>
      <c r="K30">
        <v>1257.8</v>
      </c>
      <c r="L30" s="12">
        <f>B30+C30</f>
        <v>0.1111111111111111</v>
      </c>
    </row>
    <row r="31" spans="1:12" x14ac:dyDescent="0.25">
      <c r="A31" s="5" t="s">
        <v>105</v>
      </c>
      <c r="B31" s="11">
        <v>0</v>
      </c>
      <c r="C31" s="11">
        <v>6.6666666666666666E-2</v>
      </c>
      <c r="D31" s="11">
        <v>0.4</v>
      </c>
      <c r="E31" s="11">
        <v>6.6666666666666666E-2</v>
      </c>
      <c r="F31" s="11">
        <v>0.2</v>
      </c>
      <c r="G31" s="11">
        <v>0</v>
      </c>
      <c r="H31" s="11">
        <v>0</v>
      </c>
      <c r="I31" s="11">
        <v>0.26666666666666666</v>
      </c>
      <c r="J31" s="11">
        <v>0</v>
      </c>
      <c r="K31">
        <v>1046.46</v>
      </c>
      <c r="L31" s="12">
        <f>B31+C31</f>
        <v>6.6666666666666666E-2</v>
      </c>
    </row>
  </sheetData>
  <sortState ref="A2:L31">
    <sortCondition descending="1" ref="L3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15" sqref="A15"/>
    </sheetView>
  </sheetViews>
  <sheetFormatPr defaultRowHeight="13.8" x14ac:dyDescent="0.25"/>
  <cols>
    <col min="1" max="1" width="10.44140625" style="1" bestFit="1" customWidth="1"/>
    <col min="2" max="2" width="20.44140625" bestFit="1" customWidth="1"/>
    <col min="3" max="4" width="8.21875" style="1" bestFit="1" customWidth="1"/>
    <col min="5" max="6" width="10.44140625" style="1" bestFit="1" customWidth="1"/>
  </cols>
  <sheetData>
    <row r="1" spans="1:6" x14ac:dyDescent="0.25">
      <c r="A1" s="5" t="s">
        <v>67</v>
      </c>
      <c r="B1" t="s">
        <v>139</v>
      </c>
      <c r="C1" s="7" t="s">
        <v>126</v>
      </c>
      <c r="D1" s="7" t="s">
        <v>130</v>
      </c>
      <c r="E1" s="7" t="s">
        <v>131</v>
      </c>
      <c r="F1" s="7" t="s">
        <v>132</v>
      </c>
    </row>
    <row r="2" spans="1:6" x14ac:dyDescent="0.25">
      <c r="A2" s="5" t="s">
        <v>70</v>
      </c>
      <c r="B2">
        <v>5651.99</v>
      </c>
      <c r="C2" s="9">
        <v>18</v>
      </c>
      <c r="D2" s="9">
        <v>63</v>
      </c>
      <c r="E2" s="9">
        <v>73</v>
      </c>
      <c r="F2" s="9">
        <v>9</v>
      </c>
    </row>
    <row r="3" spans="1:6" x14ac:dyDescent="0.25">
      <c r="A3" s="5" t="s">
        <v>71</v>
      </c>
      <c r="B3">
        <v>2427.8000000000002</v>
      </c>
      <c r="C3" s="9">
        <v>17</v>
      </c>
      <c r="D3" s="9">
        <v>61</v>
      </c>
      <c r="E3" s="9">
        <v>56</v>
      </c>
      <c r="F3" s="9">
        <v>10</v>
      </c>
    </row>
    <row r="4" spans="1:6" x14ac:dyDescent="0.25">
      <c r="A4" s="5" t="s">
        <v>72</v>
      </c>
      <c r="B4">
        <v>1541.6</v>
      </c>
      <c r="C4" s="9">
        <v>16</v>
      </c>
      <c r="D4" s="9">
        <v>46</v>
      </c>
      <c r="E4" s="9">
        <v>51</v>
      </c>
      <c r="F4" s="9">
        <v>6</v>
      </c>
    </row>
    <row r="5" spans="1:6" x14ac:dyDescent="0.25">
      <c r="A5" s="5" t="s">
        <v>90</v>
      </c>
      <c r="B5">
        <v>1042.0999999999999</v>
      </c>
      <c r="C5" s="9">
        <v>3</v>
      </c>
      <c r="D5" s="9">
        <v>7</v>
      </c>
      <c r="E5" s="9">
        <v>11</v>
      </c>
      <c r="F5" s="9">
        <v>3</v>
      </c>
    </row>
    <row r="6" spans="1:6" x14ac:dyDescent="0.25">
      <c r="A6" s="5" t="s">
        <v>75</v>
      </c>
      <c r="B6">
        <v>964.65</v>
      </c>
      <c r="C6" s="9">
        <v>12</v>
      </c>
      <c r="D6" s="9">
        <v>33</v>
      </c>
      <c r="E6" s="9">
        <v>38</v>
      </c>
      <c r="F6" s="9">
        <v>5</v>
      </c>
    </row>
    <row r="7" spans="1:6" x14ac:dyDescent="0.25">
      <c r="A7" s="5" t="s">
        <v>78</v>
      </c>
      <c r="B7">
        <v>920.86</v>
      </c>
      <c r="C7" s="9">
        <v>9</v>
      </c>
      <c r="D7" s="9">
        <v>13</v>
      </c>
      <c r="E7" s="9">
        <v>36</v>
      </c>
      <c r="F7" s="9">
        <v>1</v>
      </c>
    </row>
    <row r="8" spans="1:6" x14ac:dyDescent="0.25">
      <c r="A8" s="5" t="s">
        <v>73</v>
      </c>
      <c r="B8">
        <v>848</v>
      </c>
      <c r="C8" s="9">
        <v>18</v>
      </c>
      <c r="D8" s="9">
        <v>36</v>
      </c>
      <c r="E8" s="9">
        <v>51</v>
      </c>
      <c r="F8" s="9">
        <v>2</v>
      </c>
    </row>
    <row r="9" spans="1:6" x14ac:dyDescent="0.25">
      <c r="A9" s="5" t="s">
        <v>80</v>
      </c>
      <c r="B9">
        <v>677.04</v>
      </c>
      <c r="C9" s="9">
        <v>5</v>
      </c>
      <c r="D9" s="9">
        <v>16</v>
      </c>
      <c r="E9" s="9">
        <v>23</v>
      </c>
      <c r="F9" s="9">
        <v>3</v>
      </c>
    </row>
    <row r="10" spans="1:6" x14ac:dyDescent="0.25">
      <c r="A10" s="5" t="s">
        <v>109</v>
      </c>
      <c r="B10">
        <v>602.09550000000002</v>
      </c>
      <c r="C10" s="9">
        <v>0</v>
      </c>
      <c r="D10" s="9">
        <v>5</v>
      </c>
      <c r="E10" s="9">
        <v>1</v>
      </c>
      <c r="F10" s="9">
        <v>1</v>
      </c>
    </row>
    <row r="11" spans="1:6" x14ac:dyDescent="0.25">
      <c r="A11" s="5" t="s">
        <v>83</v>
      </c>
      <c r="B11">
        <v>533.65</v>
      </c>
      <c r="C11" s="9">
        <v>9</v>
      </c>
      <c r="D11" s="9">
        <v>13</v>
      </c>
      <c r="E11" s="9">
        <v>11</v>
      </c>
      <c r="F11" s="9">
        <v>3</v>
      </c>
    </row>
    <row r="12" spans="1:6" x14ac:dyDescent="0.25">
      <c r="A12" s="5" t="s">
        <v>99</v>
      </c>
      <c r="B12">
        <v>492</v>
      </c>
      <c r="C12" s="9">
        <v>3</v>
      </c>
      <c r="D12" s="9">
        <v>3</v>
      </c>
      <c r="E12" s="9">
        <v>6</v>
      </c>
      <c r="F12" s="9">
        <v>2</v>
      </c>
    </row>
    <row r="13" spans="1:6" x14ac:dyDescent="0.25">
      <c r="A13" s="5" t="s">
        <v>111</v>
      </c>
      <c r="B13">
        <v>457.51690000000002</v>
      </c>
      <c r="C13" s="9">
        <v>2</v>
      </c>
      <c r="D13" s="9">
        <v>0</v>
      </c>
      <c r="E13" s="9">
        <v>1</v>
      </c>
      <c r="F13" s="9">
        <v>0</v>
      </c>
    </row>
    <row r="14" spans="1:6" x14ac:dyDescent="0.25">
      <c r="A14" s="5" t="s">
        <v>74</v>
      </c>
      <c r="B14">
        <v>445.7</v>
      </c>
      <c r="C14" s="9">
        <v>11</v>
      </c>
      <c r="D14" s="9">
        <v>33</v>
      </c>
      <c r="E14" s="9">
        <v>61</v>
      </c>
      <c r="F14" s="9">
        <v>7</v>
      </c>
    </row>
    <row r="15" spans="1:6" x14ac:dyDescent="0.25">
      <c r="A15" s="5" t="s">
        <v>105</v>
      </c>
      <c r="B15">
        <v>277.37</v>
      </c>
      <c r="C15" s="9">
        <v>0</v>
      </c>
      <c r="D15" s="9">
        <v>1</v>
      </c>
      <c r="E15" s="9">
        <v>6</v>
      </c>
      <c r="F15" s="9">
        <v>1</v>
      </c>
    </row>
    <row r="16" spans="1:6" x14ac:dyDescent="0.25">
      <c r="A16" s="5" t="s">
        <v>108</v>
      </c>
      <c r="B16">
        <v>212.7</v>
      </c>
      <c r="C16" s="9">
        <v>0</v>
      </c>
      <c r="D16" s="9">
        <v>1</v>
      </c>
      <c r="E16" s="9">
        <v>2</v>
      </c>
      <c r="F16" s="9">
        <v>0</v>
      </c>
    </row>
    <row r="17" spans="1:6" x14ac:dyDescent="0.25">
      <c r="A17" s="5" t="s">
        <v>95</v>
      </c>
      <c r="B17">
        <v>150.5</v>
      </c>
      <c r="C17" s="9">
        <v>4</v>
      </c>
      <c r="D17" s="9">
        <v>3</v>
      </c>
      <c r="E17" s="9">
        <v>9</v>
      </c>
      <c r="F17" s="9">
        <v>1</v>
      </c>
    </row>
    <row r="18" spans="1:6" x14ac:dyDescent="0.25">
      <c r="A18" s="5" t="s">
        <v>106</v>
      </c>
      <c r="B18">
        <v>129.43</v>
      </c>
      <c r="C18" s="9">
        <v>3</v>
      </c>
      <c r="D18" s="9">
        <v>2</v>
      </c>
      <c r="E18" s="9">
        <v>3</v>
      </c>
      <c r="F18" s="9">
        <v>0</v>
      </c>
    </row>
    <row r="19" spans="1:6" x14ac:dyDescent="0.25">
      <c r="A19" s="5" t="s">
        <v>84</v>
      </c>
      <c r="B19">
        <v>89.46</v>
      </c>
      <c r="C19" s="9">
        <v>4</v>
      </c>
      <c r="D19" s="9">
        <v>13</v>
      </c>
      <c r="E19" s="9">
        <v>8</v>
      </c>
      <c r="F19" s="9">
        <v>3</v>
      </c>
    </row>
    <row r="20" spans="1:6" x14ac:dyDescent="0.25">
      <c r="A20" s="5" t="s">
        <v>110</v>
      </c>
      <c r="B20">
        <v>27</v>
      </c>
      <c r="C20" s="9">
        <v>3</v>
      </c>
      <c r="D20" s="9">
        <v>0</v>
      </c>
      <c r="E20" s="9">
        <v>1</v>
      </c>
      <c r="F20" s="9">
        <v>0</v>
      </c>
    </row>
    <row r="21" spans="1:6" x14ac:dyDescent="0.25">
      <c r="A21" s="5" t="s">
        <v>92</v>
      </c>
      <c r="B21">
        <v>10.63</v>
      </c>
      <c r="C21" s="9">
        <v>3</v>
      </c>
      <c r="D21" s="9">
        <v>10</v>
      </c>
      <c r="E21" s="9">
        <v>7</v>
      </c>
      <c r="F21" s="9">
        <v>3</v>
      </c>
    </row>
  </sheetData>
  <sortState ref="A2:K55">
    <sortCondition descending="1" ref="B1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A86" workbookViewId="0">
      <selection activeCell="S7" sqref="S7"/>
    </sheetView>
  </sheetViews>
  <sheetFormatPr defaultRowHeight="13.8" x14ac:dyDescent="0.25"/>
  <cols>
    <col min="1" max="1" width="9.5546875" bestFit="1" customWidth="1"/>
    <col min="2" max="2" width="11.6640625" bestFit="1" customWidth="1"/>
    <col min="3" max="4" width="11.6640625" hidden="1" customWidth="1"/>
    <col min="5" max="10" width="13.88671875" hidden="1" customWidth="1"/>
    <col min="11" max="11" width="31.88671875" hidden="1" customWidth="1"/>
  </cols>
  <sheetData>
    <row r="1" spans="1:20" x14ac:dyDescent="0.25">
      <c r="A1" s="5" t="s">
        <v>67</v>
      </c>
      <c r="B1" t="s">
        <v>139</v>
      </c>
      <c r="C1" s="10" t="s">
        <v>146</v>
      </c>
      <c r="D1" s="10" t="s">
        <v>148</v>
      </c>
      <c r="E1" s="10" t="s">
        <v>150</v>
      </c>
      <c r="F1" s="10" t="s">
        <v>152</v>
      </c>
      <c r="G1" s="10" t="s">
        <v>156</v>
      </c>
      <c r="H1" s="10" t="s">
        <v>154</v>
      </c>
      <c r="I1" s="10" t="s">
        <v>158</v>
      </c>
      <c r="J1" s="10" t="s">
        <v>160</v>
      </c>
      <c r="K1" s="10" t="s">
        <v>162</v>
      </c>
      <c r="L1" s="10" t="s">
        <v>146</v>
      </c>
      <c r="M1" s="10" t="s">
        <v>148</v>
      </c>
      <c r="N1" s="10" t="s">
        <v>150</v>
      </c>
      <c r="O1" s="10" t="s">
        <v>152</v>
      </c>
      <c r="P1" s="10" t="s">
        <v>156</v>
      </c>
      <c r="Q1" s="10" t="s">
        <v>154</v>
      </c>
      <c r="R1" s="10" t="s">
        <v>158</v>
      </c>
      <c r="S1" s="10" t="s">
        <v>160</v>
      </c>
      <c r="T1" s="10" t="s">
        <v>162</v>
      </c>
    </row>
    <row r="2" spans="1:20" x14ac:dyDescent="0.25">
      <c r="A2" s="5" t="s">
        <v>70</v>
      </c>
      <c r="B2">
        <v>5651.99</v>
      </c>
      <c r="C2" s="11">
        <v>7.03125E-2</v>
      </c>
      <c r="D2" s="11">
        <v>0.24609375</v>
      </c>
      <c r="E2" s="11">
        <v>0.28515625</v>
      </c>
      <c r="F2" s="11">
        <v>3.515625E-2</v>
      </c>
      <c r="G2" s="11">
        <v>6.640625E-2</v>
      </c>
      <c r="H2" s="11">
        <v>1.953125E-2</v>
      </c>
      <c r="I2" s="11">
        <v>0.11328125</v>
      </c>
      <c r="J2" s="11">
        <v>0.15625</v>
      </c>
      <c r="K2" s="11">
        <v>7.8125E-3</v>
      </c>
      <c r="L2">
        <f>C2*1000</f>
        <v>70.3125</v>
      </c>
      <c r="M2">
        <f t="shared" ref="M2:T2" si="0">D2*1000</f>
        <v>246.09375</v>
      </c>
      <c r="N2">
        <f t="shared" si="0"/>
        <v>285.15625</v>
      </c>
      <c r="O2">
        <f t="shared" si="0"/>
        <v>35.15625</v>
      </c>
      <c r="P2">
        <f t="shared" si="0"/>
        <v>66.40625</v>
      </c>
      <c r="Q2">
        <f t="shared" si="0"/>
        <v>19.53125</v>
      </c>
      <c r="R2">
        <f t="shared" si="0"/>
        <v>113.28125</v>
      </c>
      <c r="S2">
        <f t="shared" si="0"/>
        <v>156.25</v>
      </c>
      <c r="T2">
        <f t="shared" si="0"/>
        <v>7.8125</v>
      </c>
    </row>
    <row r="3" spans="1:20" x14ac:dyDescent="0.25">
      <c r="A3" s="5" t="s">
        <v>71</v>
      </c>
      <c r="B3">
        <v>2427.8000000000002</v>
      </c>
      <c r="C3" s="11">
        <v>8.3333333333333329E-2</v>
      </c>
      <c r="D3" s="11">
        <v>0.29901960784313725</v>
      </c>
      <c r="E3" s="11">
        <v>0.27450980392156865</v>
      </c>
      <c r="F3" s="11">
        <v>4.9019607843137254E-2</v>
      </c>
      <c r="G3" s="11">
        <v>4.4117647058823532E-2</v>
      </c>
      <c r="H3" s="11">
        <v>2.9411764705882353E-2</v>
      </c>
      <c r="I3" s="11">
        <v>4.4117647058823532E-2</v>
      </c>
      <c r="J3" s="11">
        <v>0.12254901960784313</v>
      </c>
      <c r="K3" s="11">
        <v>5.3921568627450983E-2</v>
      </c>
      <c r="L3">
        <f t="shared" ref="L3:L21" si="1">C3*1000</f>
        <v>83.333333333333329</v>
      </c>
      <c r="M3">
        <f t="shared" ref="M3:M21" si="2">D3*1000</f>
        <v>299.01960784313724</v>
      </c>
      <c r="N3">
        <f t="shared" ref="N3:N21" si="3">E3*1000</f>
        <v>274.50980392156868</v>
      </c>
      <c r="O3">
        <f t="shared" ref="O3:O21" si="4">F3*1000</f>
        <v>49.019607843137251</v>
      </c>
      <c r="P3">
        <f t="shared" ref="P3:P21" si="5">G3*1000</f>
        <v>44.117647058823529</v>
      </c>
      <c r="Q3">
        <f t="shared" ref="Q3:Q21" si="6">H3*1000</f>
        <v>29.411764705882351</v>
      </c>
      <c r="R3">
        <f t="shared" ref="R3:R21" si="7">I3*1000</f>
        <v>44.117647058823529</v>
      </c>
      <c r="S3">
        <f t="shared" ref="S3:S21" si="8">J3*1000</f>
        <v>122.54901960784314</v>
      </c>
      <c r="T3">
        <f t="shared" ref="T3:T21" si="9">K3*1000</f>
        <v>53.921568627450981</v>
      </c>
    </row>
    <row r="4" spans="1:20" x14ac:dyDescent="0.25">
      <c r="A4" s="5" t="s">
        <v>72</v>
      </c>
      <c r="B4">
        <v>1541.6</v>
      </c>
      <c r="C4" s="11">
        <v>9.2485549132947972E-2</v>
      </c>
      <c r="D4" s="11">
        <v>0.26589595375722541</v>
      </c>
      <c r="E4" s="11">
        <v>0.2947976878612717</v>
      </c>
      <c r="F4" s="11">
        <v>3.4682080924855488E-2</v>
      </c>
      <c r="G4" s="11">
        <v>4.046242774566474E-2</v>
      </c>
      <c r="H4" s="11">
        <v>5.7803468208092483E-3</v>
      </c>
      <c r="I4" s="11">
        <v>4.046242774566474E-2</v>
      </c>
      <c r="J4" s="11">
        <v>0.18497109826589594</v>
      </c>
      <c r="K4" s="11">
        <v>4.046242774566474E-2</v>
      </c>
      <c r="L4">
        <f t="shared" si="1"/>
        <v>92.485549132947966</v>
      </c>
      <c r="M4">
        <f t="shared" si="2"/>
        <v>265.89595375722541</v>
      </c>
      <c r="N4">
        <f t="shared" si="3"/>
        <v>294.7976878612717</v>
      </c>
      <c r="O4">
        <f t="shared" si="4"/>
        <v>34.682080924855491</v>
      </c>
      <c r="P4">
        <f t="shared" si="5"/>
        <v>40.462427745664741</v>
      </c>
      <c r="Q4">
        <f t="shared" si="6"/>
        <v>5.7803468208092479</v>
      </c>
      <c r="R4">
        <f t="shared" si="7"/>
        <v>40.462427745664741</v>
      </c>
      <c r="S4">
        <f t="shared" si="8"/>
        <v>184.97109826589593</v>
      </c>
      <c r="T4">
        <f t="shared" si="9"/>
        <v>40.462427745664741</v>
      </c>
    </row>
    <row r="5" spans="1:20" x14ac:dyDescent="0.25">
      <c r="A5" s="5" t="s">
        <v>90</v>
      </c>
      <c r="B5">
        <v>1042.0999999999999</v>
      </c>
      <c r="C5" s="11">
        <v>9.375E-2</v>
      </c>
      <c r="D5" s="11">
        <v>0.21875</v>
      </c>
      <c r="E5" s="11">
        <v>0.34375</v>
      </c>
      <c r="F5" s="11">
        <v>9.375E-2</v>
      </c>
      <c r="G5" s="11">
        <v>6.25E-2</v>
      </c>
      <c r="H5" s="11">
        <v>3.125E-2</v>
      </c>
      <c r="I5" s="11">
        <v>0</v>
      </c>
      <c r="J5" s="11">
        <v>0.15625</v>
      </c>
      <c r="K5" s="11">
        <v>0</v>
      </c>
      <c r="L5">
        <f t="shared" si="1"/>
        <v>93.75</v>
      </c>
      <c r="M5">
        <f t="shared" si="2"/>
        <v>218.75</v>
      </c>
      <c r="N5">
        <f t="shared" si="3"/>
        <v>343.75</v>
      </c>
      <c r="O5">
        <f t="shared" si="4"/>
        <v>93.75</v>
      </c>
      <c r="P5">
        <f t="shared" si="5"/>
        <v>62.5</v>
      </c>
      <c r="Q5">
        <f t="shared" si="6"/>
        <v>31.25</v>
      </c>
      <c r="R5">
        <f t="shared" si="7"/>
        <v>0</v>
      </c>
      <c r="S5">
        <f t="shared" si="8"/>
        <v>156.25</v>
      </c>
      <c r="T5">
        <f t="shared" si="9"/>
        <v>0</v>
      </c>
    </row>
    <row r="6" spans="1:20" x14ac:dyDescent="0.25">
      <c r="A6" s="5" t="s">
        <v>75</v>
      </c>
      <c r="B6">
        <v>964.65</v>
      </c>
      <c r="C6" s="11">
        <v>9.8360655737704916E-2</v>
      </c>
      <c r="D6" s="11">
        <v>0.27049180327868855</v>
      </c>
      <c r="E6" s="11">
        <v>0.31147540983606559</v>
      </c>
      <c r="F6" s="11">
        <v>4.0983606557377046E-2</v>
      </c>
      <c r="G6" s="11">
        <v>3.2786885245901641E-2</v>
      </c>
      <c r="H6" s="11">
        <v>1.6393442622950821E-2</v>
      </c>
      <c r="I6" s="11">
        <v>8.1967213114754092E-2</v>
      </c>
      <c r="J6" s="11">
        <v>0.14754098360655737</v>
      </c>
      <c r="K6" s="11">
        <v>0</v>
      </c>
      <c r="L6">
        <f t="shared" si="1"/>
        <v>98.360655737704917</v>
      </c>
      <c r="M6">
        <f t="shared" si="2"/>
        <v>270.49180327868856</v>
      </c>
      <c r="N6">
        <f t="shared" si="3"/>
        <v>311.47540983606558</v>
      </c>
      <c r="O6">
        <f t="shared" si="4"/>
        <v>40.983606557377044</v>
      </c>
      <c r="P6">
        <f t="shared" si="5"/>
        <v>32.786885245901644</v>
      </c>
      <c r="Q6">
        <f t="shared" si="6"/>
        <v>16.393442622950822</v>
      </c>
      <c r="R6">
        <f t="shared" si="7"/>
        <v>81.967213114754088</v>
      </c>
      <c r="S6">
        <f t="shared" si="8"/>
        <v>147.54098360655738</v>
      </c>
      <c r="T6">
        <f t="shared" si="9"/>
        <v>0</v>
      </c>
    </row>
    <row r="7" spans="1:20" x14ac:dyDescent="0.25">
      <c r="A7" s="5" t="s">
        <v>78</v>
      </c>
      <c r="B7">
        <v>920.86</v>
      </c>
      <c r="C7" s="11">
        <v>0.1</v>
      </c>
      <c r="D7" s="11">
        <v>0.14444444444444443</v>
      </c>
      <c r="E7" s="11">
        <v>0.4</v>
      </c>
      <c r="F7" s="11">
        <v>1.1111111111111112E-2</v>
      </c>
      <c r="G7" s="11">
        <v>2.2222222222222223E-2</v>
      </c>
      <c r="H7" s="11">
        <v>3.3333333333333333E-2</v>
      </c>
      <c r="I7" s="11">
        <v>2.2222222222222223E-2</v>
      </c>
      <c r="J7" s="11">
        <v>0.24444444444444444</v>
      </c>
      <c r="K7" s="11">
        <v>2.2222222222222223E-2</v>
      </c>
      <c r="L7">
        <f t="shared" si="1"/>
        <v>100</v>
      </c>
      <c r="M7">
        <f t="shared" si="2"/>
        <v>144.44444444444443</v>
      </c>
      <c r="N7">
        <f t="shared" si="3"/>
        <v>400</v>
      </c>
      <c r="O7">
        <f t="shared" si="4"/>
        <v>11.111111111111111</v>
      </c>
      <c r="P7">
        <f t="shared" si="5"/>
        <v>22.222222222222221</v>
      </c>
      <c r="Q7">
        <f t="shared" si="6"/>
        <v>33.333333333333336</v>
      </c>
      <c r="R7">
        <f t="shared" si="7"/>
        <v>22.222222222222221</v>
      </c>
      <c r="S7">
        <f t="shared" si="8"/>
        <v>244.44444444444443</v>
      </c>
      <c r="T7">
        <f t="shared" si="9"/>
        <v>22.222222222222221</v>
      </c>
    </row>
    <row r="8" spans="1:20" x14ac:dyDescent="0.25">
      <c r="A8" s="5" t="s">
        <v>73</v>
      </c>
      <c r="B8">
        <v>848</v>
      </c>
      <c r="C8" s="11">
        <v>0.11538461538461539</v>
      </c>
      <c r="D8" s="11">
        <v>0.23076923076923078</v>
      </c>
      <c r="E8" s="11">
        <v>0.32692307692307693</v>
      </c>
      <c r="F8" s="11">
        <v>1.282051282051282E-2</v>
      </c>
      <c r="G8" s="11">
        <v>5.7692307692307696E-2</v>
      </c>
      <c r="H8" s="11">
        <v>1.282051282051282E-2</v>
      </c>
      <c r="I8" s="11">
        <v>6.4102564102564097E-2</v>
      </c>
      <c r="J8" s="11">
        <v>0.17948717948717949</v>
      </c>
      <c r="K8" s="11">
        <v>0</v>
      </c>
      <c r="L8">
        <f t="shared" si="1"/>
        <v>115.38461538461539</v>
      </c>
      <c r="M8">
        <f t="shared" si="2"/>
        <v>230.76923076923077</v>
      </c>
      <c r="N8">
        <f t="shared" si="3"/>
        <v>326.92307692307691</v>
      </c>
      <c r="O8">
        <f t="shared" si="4"/>
        <v>12.820512820512819</v>
      </c>
      <c r="P8">
        <f t="shared" si="5"/>
        <v>57.692307692307693</v>
      </c>
      <c r="Q8">
        <f t="shared" si="6"/>
        <v>12.820512820512819</v>
      </c>
      <c r="R8">
        <f t="shared" si="7"/>
        <v>64.102564102564102</v>
      </c>
      <c r="S8">
        <f t="shared" si="8"/>
        <v>179.48717948717947</v>
      </c>
      <c r="T8">
        <f t="shared" si="9"/>
        <v>0</v>
      </c>
    </row>
    <row r="9" spans="1:20" x14ac:dyDescent="0.25">
      <c r="A9" s="5" t="s">
        <v>80</v>
      </c>
      <c r="B9">
        <v>677.04</v>
      </c>
      <c r="C9" s="11">
        <v>6.4935064935064929E-2</v>
      </c>
      <c r="D9" s="11">
        <v>0.20779220779220781</v>
      </c>
      <c r="E9" s="11">
        <v>0.29870129870129869</v>
      </c>
      <c r="F9" s="11">
        <v>3.896103896103896E-2</v>
      </c>
      <c r="G9" s="11">
        <v>9.0909090909090912E-2</v>
      </c>
      <c r="H9" s="11">
        <v>2.5974025974025976E-2</v>
      </c>
      <c r="I9" s="11">
        <v>3.896103896103896E-2</v>
      </c>
      <c r="J9" s="11">
        <v>0.23376623376623376</v>
      </c>
      <c r="K9" s="11">
        <v>0</v>
      </c>
      <c r="L9">
        <f t="shared" si="1"/>
        <v>64.935064935064929</v>
      </c>
      <c r="M9">
        <f t="shared" si="2"/>
        <v>207.79220779220782</v>
      </c>
      <c r="N9">
        <f t="shared" si="3"/>
        <v>298.7012987012987</v>
      </c>
      <c r="O9">
        <f t="shared" si="4"/>
        <v>38.961038961038959</v>
      </c>
      <c r="P9">
        <f t="shared" si="5"/>
        <v>90.909090909090907</v>
      </c>
      <c r="Q9">
        <f t="shared" si="6"/>
        <v>25.974025974025977</v>
      </c>
      <c r="R9">
        <f t="shared" si="7"/>
        <v>38.961038961038959</v>
      </c>
      <c r="S9">
        <f t="shared" si="8"/>
        <v>233.76623376623377</v>
      </c>
      <c r="T9">
        <f t="shared" si="9"/>
        <v>0</v>
      </c>
    </row>
    <row r="10" spans="1:20" x14ac:dyDescent="0.25">
      <c r="A10" s="5" t="s">
        <v>109</v>
      </c>
      <c r="B10">
        <v>602.09550000000002</v>
      </c>
      <c r="C10" s="11">
        <v>0</v>
      </c>
      <c r="D10" s="11">
        <v>0.7142857142857143</v>
      </c>
      <c r="E10" s="11">
        <v>0.14285714285714285</v>
      </c>
      <c r="F10" s="11">
        <v>0.14285714285714285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>
        <f t="shared" si="1"/>
        <v>0</v>
      </c>
      <c r="M10">
        <f t="shared" si="2"/>
        <v>714.28571428571433</v>
      </c>
      <c r="N10">
        <f t="shared" si="3"/>
        <v>142.85714285714286</v>
      </c>
      <c r="O10">
        <f t="shared" si="4"/>
        <v>142.85714285714286</v>
      </c>
      <c r="P10">
        <f t="shared" si="5"/>
        <v>0</v>
      </c>
      <c r="Q10">
        <f t="shared" si="6"/>
        <v>0</v>
      </c>
      <c r="R10">
        <f t="shared" si="7"/>
        <v>0</v>
      </c>
      <c r="S10">
        <f t="shared" si="8"/>
        <v>0</v>
      </c>
      <c r="T10">
        <f t="shared" si="9"/>
        <v>0</v>
      </c>
    </row>
    <row r="11" spans="1:20" x14ac:dyDescent="0.25">
      <c r="A11" s="5" t="s">
        <v>83</v>
      </c>
      <c r="B11">
        <v>533.65</v>
      </c>
      <c r="C11" s="11">
        <v>0.1875</v>
      </c>
      <c r="D11" s="11">
        <v>0.27083333333333331</v>
      </c>
      <c r="E11" s="11">
        <v>0.22916666666666666</v>
      </c>
      <c r="F11" s="11">
        <v>6.25E-2</v>
      </c>
      <c r="G11" s="11">
        <v>6.25E-2</v>
      </c>
      <c r="H11" s="11">
        <v>6.25E-2</v>
      </c>
      <c r="I11" s="11">
        <v>4.1666666666666664E-2</v>
      </c>
      <c r="J11" s="11">
        <v>8.3333333333333329E-2</v>
      </c>
      <c r="K11" s="11">
        <v>0</v>
      </c>
      <c r="L11">
        <f t="shared" si="1"/>
        <v>187.5</v>
      </c>
      <c r="M11">
        <f t="shared" si="2"/>
        <v>270.83333333333331</v>
      </c>
      <c r="N11">
        <f t="shared" si="3"/>
        <v>229.16666666666666</v>
      </c>
      <c r="O11">
        <f t="shared" si="4"/>
        <v>62.5</v>
      </c>
      <c r="P11">
        <f t="shared" si="5"/>
        <v>62.5</v>
      </c>
      <c r="Q11">
        <f t="shared" si="6"/>
        <v>62.5</v>
      </c>
      <c r="R11">
        <f t="shared" si="7"/>
        <v>41.666666666666664</v>
      </c>
      <c r="S11">
        <f t="shared" si="8"/>
        <v>83.333333333333329</v>
      </c>
      <c r="T11">
        <f t="shared" si="9"/>
        <v>0</v>
      </c>
    </row>
    <row r="12" spans="1:20" x14ac:dyDescent="0.25">
      <c r="A12" s="5" t="s">
        <v>99</v>
      </c>
      <c r="B12">
        <v>492</v>
      </c>
      <c r="C12" s="11">
        <v>0.15</v>
      </c>
      <c r="D12" s="11">
        <v>0.15</v>
      </c>
      <c r="E12" s="11">
        <v>0.3</v>
      </c>
      <c r="F12" s="11">
        <v>0.1</v>
      </c>
      <c r="G12" s="11">
        <v>0</v>
      </c>
      <c r="H12" s="11">
        <v>0.05</v>
      </c>
      <c r="I12" s="11">
        <v>0</v>
      </c>
      <c r="J12" s="11">
        <v>0.2</v>
      </c>
      <c r="K12" s="11">
        <v>0.05</v>
      </c>
      <c r="L12">
        <f t="shared" si="1"/>
        <v>150</v>
      </c>
      <c r="M12">
        <f t="shared" si="2"/>
        <v>150</v>
      </c>
      <c r="N12">
        <f t="shared" si="3"/>
        <v>300</v>
      </c>
      <c r="O12">
        <f t="shared" si="4"/>
        <v>100</v>
      </c>
      <c r="P12">
        <f t="shared" si="5"/>
        <v>0</v>
      </c>
      <c r="Q12">
        <f t="shared" si="6"/>
        <v>50</v>
      </c>
      <c r="R12">
        <f t="shared" si="7"/>
        <v>0</v>
      </c>
      <c r="S12">
        <f t="shared" si="8"/>
        <v>200</v>
      </c>
      <c r="T12">
        <f t="shared" si="9"/>
        <v>50</v>
      </c>
    </row>
    <row r="13" spans="1:20" x14ac:dyDescent="0.25">
      <c r="A13" s="5" t="s">
        <v>111</v>
      </c>
      <c r="B13">
        <v>457.51690000000002</v>
      </c>
      <c r="C13" s="11">
        <v>0.5</v>
      </c>
      <c r="D13" s="11">
        <v>0</v>
      </c>
      <c r="E13" s="11">
        <v>0.25</v>
      </c>
      <c r="F13" s="11">
        <v>0</v>
      </c>
      <c r="G13" s="11">
        <v>0</v>
      </c>
      <c r="H13" s="11">
        <v>0</v>
      </c>
      <c r="I13" s="11">
        <v>0</v>
      </c>
      <c r="J13" s="11">
        <v>0.25</v>
      </c>
      <c r="K13" s="11">
        <v>0</v>
      </c>
      <c r="L13">
        <f t="shared" si="1"/>
        <v>500</v>
      </c>
      <c r="M13">
        <f t="shared" si="2"/>
        <v>0</v>
      </c>
      <c r="N13">
        <f t="shared" si="3"/>
        <v>250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0</v>
      </c>
      <c r="S13">
        <f t="shared" si="8"/>
        <v>250</v>
      </c>
      <c r="T13">
        <f t="shared" si="9"/>
        <v>0</v>
      </c>
    </row>
    <row r="14" spans="1:20" x14ac:dyDescent="0.25">
      <c r="A14" s="5" t="s">
        <v>74</v>
      </c>
      <c r="B14">
        <v>445.7</v>
      </c>
      <c r="C14" s="11">
        <v>6.9182389937106917E-2</v>
      </c>
      <c r="D14" s="11">
        <v>0.20754716981132076</v>
      </c>
      <c r="E14" s="11">
        <v>0.38364779874213839</v>
      </c>
      <c r="F14" s="11">
        <v>4.40251572327044E-2</v>
      </c>
      <c r="G14" s="11">
        <v>5.0314465408805034E-2</v>
      </c>
      <c r="H14" s="11">
        <v>0</v>
      </c>
      <c r="I14" s="11">
        <v>3.1446540880503145E-2</v>
      </c>
      <c r="J14" s="11">
        <v>0.18867924528301888</v>
      </c>
      <c r="K14" s="11">
        <v>2.5157232704402517E-2</v>
      </c>
      <c r="L14">
        <f t="shared" si="1"/>
        <v>69.182389937106919</v>
      </c>
      <c r="M14">
        <f t="shared" si="2"/>
        <v>207.54716981132077</v>
      </c>
      <c r="N14">
        <f t="shared" si="3"/>
        <v>383.64779874213838</v>
      </c>
      <c r="O14">
        <f t="shared" si="4"/>
        <v>44.025157232704402</v>
      </c>
      <c r="P14">
        <f t="shared" si="5"/>
        <v>50.314465408805034</v>
      </c>
      <c r="Q14">
        <f t="shared" si="6"/>
        <v>0</v>
      </c>
      <c r="R14">
        <f t="shared" si="7"/>
        <v>31.446540880503143</v>
      </c>
      <c r="S14">
        <f t="shared" si="8"/>
        <v>188.67924528301887</v>
      </c>
      <c r="T14">
        <f t="shared" si="9"/>
        <v>25.157232704402517</v>
      </c>
    </row>
    <row r="15" spans="1:20" x14ac:dyDescent="0.25">
      <c r="A15" s="5" t="s">
        <v>105</v>
      </c>
      <c r="B15">
        <v>277.37</v>
      </c>
      <c r="C15" s="11">
        <v>0</v>
      </c>
      <c r="D15" s="11">
        <v>6.6666666666666666E-2</v>
      </c>
      <c r="E15" s="11">
        <v>0.4</v>
      </c>
      <c r="F15" s="11">
        <v>6.6666666666666666E-2</v>
      </c>
      <c r="G15" s="11">
        <v>0.2</v>
      </c>
      <c r="H15" s="11">
        <v>0</v>
      </c>
      <c r="I15" s="11">
        <v>0</v>
      </c>
      <c r="J15" s="11">
        <v>0.26666666666666666</v>
      </c>
      <c r="K15" s="11">
        <v>0</v>
      </c>
      <c r="L15">
        <f t="shared" si="1"/>
        <v>0</v>
      </c>
      <c r="M15">
        <f t="shared" si="2"/>
        <v>66.666666666666671</v>
      </c>
      <c r="N15">
        <f t="shared" si="3"/>
        <v>400</v>
      </c>
      <c r="O15">
        <f t="shared" si="4"/>
        <v>66.666666666666671</v>
      </c>
      <c r="P15">
        <f t="shared" si="5"/>
        <v>200</v>
      </c>
      <c r="Q15">
        <f t="shared" si="6"/>
        <v>0</v>
      </c>
      <c r="R15">
        <f t="shared" si="7"/>
        <v>0</v>
      </c>
      <c r="S15">
        <f t="shared" si="8"/>
        <v>266.66666666666669</v>
      </c>
      <c r="T15">
        <f t="shared" si="9"/>
        <v>0</v>
      </c>
    </row>
    <row r="16" spans="1:20" x14ac:dyDescent="0.25">
      <c r="A16" s="5" t="s">
        <v>108</v>
      </c>
      <c r="B16">
        <v>212.7</v>
      </c>
      <c r="C16" s="11">
        <v>0</v>
      </c>
      <c r="D16" s="11">
        <v>0.1111111111111111</v>
      </c>
      <c r="E16" s="11">
        <v>0.22222222222222221</v>
      </c>
      <c r="F16" s="11">
        <v>0</v>
      </c>
      <c r="G16" s="11">
        <v>0.1111111111111111</v>
      </c>
      <c r="H16" s="11">
        <v>0.22222222222222221</v>
      </c>
      <c r="I16" s="11">
        <v>0.1111111111111111</v>
      </c>
      <c r="J16" s="11">
        <v>0.1111111111111111</v>
      </c>
      <c r="K16" s="11">
        <v>0.1111111111111111</v>
      </c>
      <c r="L16">
        <f t="shared" si="1"/>
        <v>0</v>
      </c>
      <c r="M16">
        <f t="shared" si="2"/>
        <v>111.1111111111111</v>
      </c>
      <c r="N16">
        <f t="shared" si="3"/>
        <v>222.2222222222222</v>
      </c>
      <c r="O16">
        <f t="shared" si="4"/>
        <v>0</v>
      </c>
      <c r="P16">
        <f t="shared" si="5"/>
        <v>111.1111111111111</v>
      </c>
      <c r="Q16">
        <f t="shared" si="6"/>
        <v>222.2222222222222</v>
      </c>
      <c r="R16">
        <f t="shared" si="7"/>
        <v>111.1111111111111</v>
      </c>
      <c r="S16">
        <f t="shared" si="8"/>
        <v>111.1111111111111</v>
      </c>
      <c r="T16">
        <f t="shared" si="9"/>
        <v>111.1111111111111</v>
      </c>
    </row>
    <row r="17" spans="1:20" x14ac:dyDescent="0.25">
      <c r="A17" s="5" t="s">
        <v>95</v>
      </c>
      <c r="B17">
        <v>150.5</v>
      </c>
      <c r="C17" s="11">
        <v>0.13333333333333333</v>
      </c>
      <c r="D17" s="11">
        <v>0.1</v>
      </c>
      <c r="E17" s="11">
        <v>0.3</v>
      </c>
      <c r="F17" s="11">
        <v>3.3333333333333333E-2</v>
      </c>
      <c r="G17" s="11">
        <v>3.3333333333333333E-2</v>
      </c>
      <c r="H17" s="11">
        <v>6.6666666666666666E-2</v>
      </c>
      <c r="I17" s="11">
        <v>0</v>
      </c>
      <c r="J17" s="11">
        <v>0.26666666666666666</v>
      </c>
      <c r="K17" s="11">
        <v>6.6666666666666666E-2</v>
      </c>
      <c r="L17">
        <f t="shared" si="1"/>
        <v>133.33333333333334</v>
      </c>
      <c r="M17">
        <f t="shared" si="2"/>
        <v>100</v>
      </c>
      <c r="N17">
        <f t="shared" si="3"/>
        <v>300</v>
      </c>
      <c r="O17">
        <f t="shared" si="4"/>
        <v>33.333333333333336</v>
      </c>
      <c r="P17">
        <f t="shared" si="5"/>
        <v>33.333333333333336</v>
      </c>
      <c r="Q17">
        <f t="shared" si="6"/>
        <v>66.666666666666671</v>
      </c>
      <c r="R17">
        <f t="shared" si="7"/>
        <v>0</v>
      </c>
      <c r="S17">
        <f t="shared" si="8"/>
        <v>266.66666666666669</v>
      </c>
      <c r="T17">
        <f t="shared" si="9"/>
        <v>66.666666666666671</v>
      </c>
    </row>
    <row r="18" spans="1:20" x14ac:dyDescent="0.25">
      <c r="A18" s="5" t="s">
        <v>106</v>
      </c>
      <c r="B18">
        <v>129.43</v>
      </c>
      <c r="C18" s="11">
        <v>0.25</v>
      </c>
      <c r="D18" s="11">
        <v>0.16666666666666666</v>
      </c>
      <c r="E18" s="11">
        <v>0.25</v>
      </c>
      <c r="F18" s="11">
        <v>0</v>
      </c>
      <c r="G18" s="11">
        <v>8.3333333333333329E-2</v>
      </c>
      <c r="H18" s="11">
        <v>0</v>
      </c>
      <c r="I18" s="11">
        <v>0</v>
      </c>
      <c r="J18" s="11">
        <v>0.16666666666666666</v>
      </c>
      <c r="K18" s="11">
        <v>8.3333333333333329E-2</v>
      </c>
      <c r="L18">
        <f t="shared" si="1"/>
        <v>250</v>
      </c>
      <c r="M18">
        <f t="shared" si="2"/>
        <v>166.66666666666666</v>
      </c>
      <c r="N18">
        <f t="shared" si="3"/>
        <v>250</v>
      </c>
      <c r="O18">
        <f t="shared" si="4"/>
        <v>0</v>
      </c>
      <c r="P18">
        <f t="shared" si="5"/>
        <v>83.333333333333329</v>
      </c>
      <c r="Q18">
        <f t="shared" si="6"/>
        <v>0</v>
      </c>
      <c r="R18">
        <f t="shared" si="7"/>
        <v>0</v>
      </c>
      <c r="S18">
        <f t="shared" si="8"/>
        <v>166.66666666666666</v>
      </c>
      <c r="T18">
        <f t="shared" si="9"/>
        <v>83.333333333333329</v>
      </c>
    </row>
    <row r="19" spans="1:20" x14ac:dyDescent="0.25">
      <c r="A19" s="5" t="s">
        <v>84</v>
      </c>
      <c r="B19">
        <v>89.46</v>
      </c>
      <c r="C19" s="11">
        <v>8.3333333333333329E-2</v>
      </c>
      <c r="D19" s="11">
        <v>0.27083333333333331</v>
      </c>
      <c r="E19" s="11">
        <v>0.16666666666666666</v>
      </c>
      <c r="F19" s="11">
        <v>6.25E-2</v>
      </c>
      <c r="G19" s="11">
        <v>0.20833333333333334</v>
      </c>
      <c r="H19" s="11">
        <v>0</v>
      </c>
      <c r="I19" s="11">
        <v>4.1666666666666664E-2</v>
      </c>
      <c r="J19" s="11">
        <v>0.16666666666666666</v>
      </c>
      <c r="K19" s="11">
        <v>0</v>
      </c>
      <c r="L19">
        <f t="shared" si="1"/>
        <v>83.333333333333329</v>
      </c>
      <c r="M19">
        <f t="shared" si="2"/>
        <v>270.83333333333331</v>
      </c>
      <c r="N19">
        <f t="shared" si="3"/>
        <v>166.66666666666666</v>
      </c>
      <c r="O19">
        <f t="shared" si="4"/>
        <v>62.5</v>
      </c>
      <c r="P19">
        <f t="shared" si="5"/>
        <v>208.33333333333334</v>
      </c>
      <c r="Q19">
        <f t="shared" si="6"/>
        <v>0</v>
      </c>
      <c r="R19">
        <f t="shared" si="7"/>
        <v>41.666666666666664</v>
      </c>
      <c r="S19">
        <f t="shared" si="8"/>
        <v>166.66666666666666</v>
      </c>
      <c r="T19">
        <f t="shared" si="9"/>
        <v>0</v>
      </c>
    </row>
    <row r="20" spans="1:20" x14ac:dyDescent="0.25">
      <c r="A20" s="5" t="s">
        <v>110</v>
      </c>
      <c r="B20">
        <v>27</v>
      </c>
      <c r="C20" s="11">
        <v>0.5</v>
      </c>
      <c r="D20" s="11">
        <v>0</v>
      </c>
      <c r="E20" s="11">
        <v>0.16666666666666666</v>
      </c>
      <c r="F20" s="11">
        <v>0</v>
      </c>
      <c r="G20" s="11">
        <v>0</v>
      </c>
      <c r="H20" s="11">
        <v>0.16666666666666666</v>
      </c>
      <c r="I20" s="11">
        <v>0</v>
      </c>
      <c r="J20" s="11">
        <v>0.16666666666666666</v>
      </c>
      <c r="K20" s="11">
        <v>0</v>
      </c>
      <c r="L20">
        <f t="shared" si="1"/>
        <v>500</v>
      </c>
      <c r="M20">
        <f t="shared" si="2"/>
        <v>0</v>
      </c>
      <c r="N20">
        <f t="shared" si="3"/>
        <v>166.66666666666666</v>
      </c>
      <c r="O20">
        <f t="shared" si="4"/>
        <v>0</v>
      </c>
      <c r="P20">
        <f t="shared" si="5"/>
        <v>0</v>
      </c>
      <c r="Q20">
        <f t="shared" si="6"/>
        <v>166.66666666666666</v>
      </c>
      <c r="R20">
        <f t="shared" si="7"/>
        <v>0</v>
      </c>
      <c r="S20">
        <f t="shared" si="8"/>
        <v>166.66666666666666</v>
      </c>
      <c r="T20">
        <f t="shared" si="9"/>
        <v>0</v>
      </c>
    </row>
    <row r="21" spans="1:20" x14ac:dyDescent="0.25">
      <c r="A21" s="5" t="s">
        <v>92</v>
      </c>
      <c r="B21">
        <v>10.63</v>
      </c>
      <c r="C21" s="11">
        <v>0.10344827586206896</v>
      </c>
      <c r="D21" s="11">
        <v>0.34482758620689657</v>
      </c>
      <c r="E21" s="11">
        <v>0.2413793103448276</v>
      </c>
      <c r="F21" s="11">
        <v>0.10344827586206896</v>
      </c>
      <c r="G21" s="11">
        <v>0.10344827586206896</v>
      </c>
      <c r="H21" s="11">
        <v>0</v>
      </c>
      <c r="I21" s="11">
        <v>0</v>
      </c>
      <c r="J21" s="11">
        <v>0.10344827586206896</v>
      </c>
      <c r="K21" s="11">
        <v>0</v>
      </c>
      <c r="L21">
        <f t="shared" si="1"/>
        <v>103.44827586206897</v>
      </c>
      <c r="M21">
        <f t="shared" si="2"/>
        <v>344.82758620689657</v>
      </c>
      <c r="N21">
        <f t="shared" si="3"/>
        <v>241.37931034482759</v>
      </c>
      <c r="O21">
        <f t="shared" si="4"/>
        <v>103.44827586206897</v>
      </c>
      <c r="P21">
        <f t="shared" si="5"/>
        <v>103.44827586206897</v>
      </c>
      <c r="Q21">
        <f t="shared" si="6"/>
        <v>0</v>
      </c>
      <c r="R21">
        <f t="shared" si="7"/>
        <v>0</v>
      </c>
      <c r="S21">
        <f t="shared" si="8"/>
        <v>103.44827586206897</v>
      </c>
      <c r="T21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6" workbookViewId="0">
      <selection activeCell="F4" sqref="F3:F4"/>
    </sheetView>
  </sheetViews>
  <sheetFormatPr defaultRowHeight="13.8" x14ac:dyDescent="0.25"/>
  <cols>
    <col min="1" max="1" width="10.44140625" style="1" bestFit="1" customWidth="1"/>
    <col min="2" max="2" width="23.5546875" bestFit="1" customWidth="1"/>
    <col min="3" max="3" width="20.44140625" bestFit="1" customWidth="1"/>
    <col min="4" max="4" width="16.109375" style="1" bestFit="1" customWidth="1"/>
    <col min="5" max="5" width="11.6640625" style="1" bestFit="1" customWidth="1"/>
    <col min="6" max="6" width="13.77734375" bestFit="1" customWidth="1"/>
  </cols>
  <sheetData>
    <row r="1" spans="1:6" x14ac:dyDescent="0.25">
      <c r="A1" s="5" t="s">
        <v>67</v>
      </c>
      <c r="B1" t="s">
        <v>23</v>
      </c>
      <c r="C1" t="s">
        <v>59</v>
      </c>
      <c r="D1" s="6" t="s">
        <v>144</v>
      </c>
      <c r="E1" s="6" t="s">
        <v>145</v>
      </c>
      <c r="F1" t="s">
        <v>143</v>
      </c>
    </row>
    <row r="2" spans="1:6" x14ac:dyDescent="0.25">
      <c r="A2" s="5" t="s">
        <v>70</v>
      </c>
      <c r="B2">
        <v>101.4</v>
      </c>
      <c r="C2">
        <v>0.91500000000000004</v>
      </c>
      <c r="D2" s="4">
        <v>17158</v>
      </c>
      <c r="E2" s="4">
        <v>39489</v>
      </c>
      <c r="F2">
        <f t="shared" ref="F2:F23" si="0">100*C2</f>
        <v>91.5</v>
      </c>
    </row>
    <row r="3" spans="1:6" x14ac:dyDescent="0.25">
      <c r="A3" s="5" t="s">
        <v>71</v>
      </c>
      <c r="B3">
        <v>0</v>
      </c>
      <c r="C3">
        <v>0.89200000000000002</v>
      </c>
      <c r="D3" s="4">
        <v>17105</v>
      </c>
      <c r="E3" s="4">
        <v>46090</v>
      </c>
      <c r="F3">
        <f t="shared" si="0"/>
        <v>89.2</v>
      </c>
    </row>
    <row r="4" spans="1:6" x14ac:dyDescent="0.25">
      <c r="A4" s="5" t="s">
        <v>90</v>
      </c>
      <c r="B4">
        <v>0</v>
      </c>
      <c r="C4">
        <v>0.86799999999999999</v>
      </c>
      <c r="D4" s="4">
        <v>3540</v>
      </c>
      <c r="E4" s="4">
        <v>2310</v>
      </c>
      <c r="F4">
        <f t="shared" si="0"/>
        <v>86.8</v>
      </c>
    </row>
    <row r="5" spans="1:6" x14ac:dyDescent="0.25">
      <c r="A5" s="5" t="s">
        <v>76</v>
      </c>
      <c r="B5">
        <v>101</v>
      </c>
      <c r="C5">
        <v>0.86499999999999999</v>
      </c>
      <c r="D5" s="4">
        <v>5848</v>
      </c>
      <c r="E5" s="4">
        <v>13020</v>
      </c>
      <c r="F5">
        <f t="shared" si="0"/>
        <v>86.5</v>
      </c>
    </row>
    <row r="6" spans="1:6" x14ac:dyDescent="0.25">
      <c r="A6" s="5" t="s">
        <v>78</v>
      </c>
      <c r="B6">
        <v>102.01</v>
      </c>
      <c r="C6">
        <v>0.86499999999999999</v>
      </c>
      <c r="D6" s="4">
        <v>11096</v>
      </c>
      <c r="E6" s="4">
        <v>7032</v>
      </c>
      <c r="F6">
        <f t="shared" si="0"/>
        <v>86.5</v>
      </c>
    </row>
    <row r="7" spans="1:6" x14ac:dyDescent="0.25">
      <c r="A7" s="5" t="s">
        <v>77</v>
      </c>
      <c r="B7">
        <v>102.4</v>
      </c>
      <c r="C7">
        <v>0.86199999999999999</v>
      </c>
      <c r="D7" s="4">
        <v>0</v>
      </c>
      <c r="E7" s="4">
        <v>9880</v>
      </c>
      <c r="F7">
        <f t="shared" si="0"/>
        <v>86.2</v>
      </c>
    </row>
    <row r="8" spans="1:6" x14ac:dyDescent="0.25">
      <c r="A8" s="5" t="s">
        <v>72</v>
      </c>
      <c r="B8">
        <v>102.1</v>
      </c>
      <c r="C8">
        <v>0.86</v>
      </c>
      <c r="D8" s="4">
        <v>12227</v>
      </c>
      <c r="E8" s="4">
        <v>20120</v>
      </c>
      <c r="F8">
        <f t="shared" si="0"/>
        <v>86</v>
      </c>
    </row>
    <row r="9" spans="1:6" x14ac:dyDescent="0.25">
      <c r="A9" s="5" t="s">
        <v>68</v>
      </c>
      <c r="B9">
        <v>101.9</v>
      </c>
      <c r="C9">
        <v>0.85399999999999998</v>
      </c>
      <c r="D9" s="4">
        <v>24290</v>
      </c>
      <c r="E9" s="4">
        <v>104058</v>
      </c>
      <c r="F9">
        <f t="shared" si="0"/>
        <v>85.399999999999991</v>
      </c>
    </row>
    <row r="10" spans="1:6" x14ac:dyDescent="0.25">
      <c r="A10" s="5" t="s">
        <v>74</v>
      </c>
      <c r="B10">
        <v>102.2</v>
      </c>
      <c r="C10">
        <v>0.85099999999999998</v>
      </c>
      <c r="D10" s="4">
        <v>10175</v>
      </c>
      <c r="E10" s="4">
        <v>10160</v>
      </c>
      <c r="F10">
        <f t="shared" si="0"/>
        <v>85.1</v>
      </c>
    </row>
    <row r="11" spans="1:6" x14ac:dyDescent="0.25">
      <c r="A11" s="5" t="s">
        <v>81</v>
      </c>
      <c r="B11">
        <v>0</v>
      </c>
      <c r="C11">
        <v>0.85099999999999998</v>
      </c>
      <c r="D11" s="4">
        <v>1310</v>
      </c>
      <c r="E11" s="4">
        <v>5360</v>
      </c>
      <c r="F11">
        <f t="shared" si="0"/>
        <v>85.1</v>
      </c>
    </row>
    <row r="12" spans="1:6" x14ac:dyDescent="0.25">
      <c r="A12" s="5" t="s">
        <v>69</v>
      </c>
      <c r="B12">
        <v>101.6</v>
      </c>
      <c r="C12">
        <v>0.85</v>
      </c>
      <c r="D12" s="4">
        <v>20274</v>
      </c>
      <c r="E12" s="4">
        <v>30290</v>
      </c>
      <c r="F12">
        <f t="shared" si="0"/>
        <v>85</v>
      </c>
    </row>
    <row r="13" spans="1:6" x14ac:dyDescent="0.25">
      <c r="A13" s="5" t="s">
        <v>98</v>
      </c>
      <c r="B13">
        <v>0</v>
      </c>
      <c r="C13">
        <v>0.84899999999999998</v>
      </c>
      <c r="D13" s="4">
        <v>2915</v>
      </c>
      <c r="E13" s="4">
        <v>630</v>
      </c>
      <c r="F13">
        <f t="shared" si="0"/>
        <v>84.899999999999991</v>
      </c>
    </row>
    <row r="14" spans="1:6" x14ac:dyDescent="0.25">
      <c r="A14" s="5" t="s">
        <v>110</v>
      </c>
      <c r="B14">
        <v>101.5</v>
      </c>
      <c r="C14">
        <v>0.84799999999999998</v>
      </c>
      <c r="D14" s="4">
        <v>3485</v>
      </c>
      <c r="E14" s="4">
        <v>0</v>
      </c>
      <c r="F14">
        <f t="shared" si="0"/>
        <v>84.8</v>
      </c>
    </row>
    <row r="15" spans="1:6" x14ac:dyDescent="0.25">
      <c r="A15" s="5" t="s">
        <v>100</v>
      </c>
      <c r="B15">
        <v>0</v>
      </c>
      <c r="C15">
        <v>0.83299999999999996</v>
      </c>
      <c r="D15" s="4">
        <v>6496</v>
      </c>
      <c r="E15" s="4">
        <v>1980</v>
      </c>
      <c r="F15">
        <f t="shared" si="0"/>
        <v>83.3</v>
      </c>
    </row>
    <row r="16" spans="1:6" x14ac:dyDescent="0.25">
      <c r="A16" s="5" t="s">
        <v>95</v>
      </c>
      <c r="B16">
        <v>102.4</v>
      </c>
      <c r="C16">
        <v>0.82399999999999995</v>
      </c>
      <c r="D16" s="4">
        <v>5439</v>
      </c>
      <c r="E16" s="4">
        <v>1779</v>
      </c>
      <c r="F16">
        <f t="shared" si="0"/>
        <v>82.399999999999991</v>
      </c>
    </row>
    <row r="17" spans="1:6" x14ac:dyDescent="0.25">
      <c r="A17" s="5" t="s">
        <v>84</v>
      </c>
      <c r="B17">
        <v>101.4</v>
      </c>
      <c r="C17">
        <v>0.80600000000000005</v>
      </c>
      <c r="D17" s="4">
        <v>4839</v>
      </c>
      <c r="E17" s="4">
        <v>2400</v>
      </c>
      <c r="F17">
        <f t="shared" si="0"/>
        <v>80.600000000000009</v>
      </c>
    </row>
    <row r="18" spans="1:6" x14ac:dyDescent="0.25">
      <c r="A18" s="5" t="s">
        <v>73</v>
      </c>
      <c r="B18">
        <v>102.1</v>
      </c>
      <c r="C18">
        <v>0.8</v>
      </c>
      <c r="D18" s="4">
        <v>10063</v>
      </c>
      <c r="E18" s="4">
        <v>14733</v>
      </c>
      <c r="F18">
        <f t="shared" si="0"/>
        <v>80</v>
      </c>
    </row>
    <row r="19" spans="1:6" x14ac:dyDescent="0.25">
      <c r="A19" s="5" t="s">
        <v>83</v>
      </c>
      <c r="B19">
        <v>100.3</v>
      </c>
      <c r="C19">
        <v>0.78600000000000003</v>
      </c>
      <c r="D19" s="4">
        <v>5317</v>
      </c>
      <c r="E19" s="4">
        <v>5640</v>
      </c>
      <c r="F19">
        <f t="shared" si="0"/>
        <v>78.600000000000009</v>
      </c>
    </row>
    <row r="20" spans="1:6" x14ac:dyDescent="0.25">
      <c r="A20" s="5" t="s">
        <v>92</v>
      </c>
      <c r="B20">
        <v>100.3</v>
      </c>
      <c r="C20">
        <v>0.76700000000000002</v>
      </c>
      <c r="D20" s="4">
        <v>880</v>
      </c>
      <c r="E20" s="4">
        <v>6060</v>
      </c>
      <c r="F20">
        <f t="shared" si="0"/>
        <v>76.7</v>
      </c>
    </row>
    <row r="21" spans="1:6" x14ac:dyDescent="0.25">
      <c r="A21" s="5" t="s">
        <v>75</v>
      </c>
      <c r="B21">
        <v>100.5</v>
      </c>
      <c r="C21">
        <v>0.74299999999999999</v>
      </c>
      <c r="D21" s="4">
        <v>6001</v>
      </c>
      <c r="E21" s="4">
        <v>9950</v>
      </c>
      <c r="F21">
        <f t="shared" si="0"/>
        <v>74.3</v>
      </c>
    </row>
    <row r="22" spans="1:6" x14ac:dyDescent="0.25">
      <c r="A22" s="5" t="s">
        <v>115</v>
      </c>
      <c r="B22">
        <v>101.3</v>
      </c>
      <c r="C22">
        <v>0.73899999999999999</v>
      </c>
      <c r="D22" s="4">
        <v>1280</v>
      </c>
      <c r="E22" s="4">
        <v>0</v>
      </c>
      <c r="F22">
        <f t="shared" si="0"/>
        <v>73.900000000000006</v>
      </c>
    </row>
    <row r="23" spans="1:6" x14ac:dyDescent="0.25">
      <c r="A23" s="5" t="s">
        <v>106</v>
      </c>
      <c r="B23">
        <v>100.2</v>
      </c>
      <c r="C23">
        <v>0.72799999999999998</v>
      </c>
      <c r="D23" s="4">
        <v>1748</v>
      </c>
      <c r="E23" s="4">
        <v>1060</v>
      </c>
      <c r="F23">
        <f t="shared" si="0"/>
        <v>72.8</v>
      </c>
    </row>
  </sheetData>
  <sortState ref="A2:F23">
    <sortCondition descending="1" ref="C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总表</vt:lpstr>
      <vt:lpstr>各城市产业占比图</vt:lpstr>
      <vt:lpstr>大麦与经济数据汇总</vt:lpstr>
      <vt:lpstr>Sheet1</vt:lpstr>
      <vt:lpstr>大麦</vt:lpstr>
      <vt:lpstr>各城市各类型占比</vt:lpstr>
      <vt:lpstr>进出口与文艺活动类型总量关系</vt:lpstr>
      <vt:lpstr>进出口与文艺活动占比关系</vt:lpstr>
      <vt:lpstr>收入、价格指数与演唱会、音乐会最高价和</vt:lpstr>
      <vt:lpstr>文艺活动总数和最高价和与人类发展、教育指数</vt:lpstr>
      <vt:lpstr>生产总值与文艺活动综合对数比较图</vt:lpstr>
      <vt:lpstr>第三产业和文艺活动总数</vt:lpstr>
      <vt:lpstr>人类发展指数</vt:lpstr>
      <vt:lpstr>地区生产总值 柱状图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Hongxu Xu</dc:creator>
  <cp:lastModifiedBy>Hongxu Xu</cp:lastModifiedBy>
  <dcterms:created xsi:type="dcterms:W3CDTF">2017-06-05T10:00:37Z</dcterms:created>
  <dcterms:modified xsi:type="dcterms:W3CDTF">2017-06-10T14:22:10Z</dcterms:modified>
</cp:coreProperties>
</file>