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19">
    <fill>
      <patternFill/>
    </fill>
    <fill>
      <patternFill patternType="gray125"/>
    </fill>
    <fill>
      <patternFill patternType="solid">
        <fgColor rgb="00FF6B6B"/>
        <bgColor rgb="00FF6B6B"/>
      </patternFill>
    </fill>
    <fill>
      <patternFill patternType="solid">
        <fgColor rgb="00ADD8E6"/>
        <bgColor rgb="00ADD8E6"/>
      </patternFill>
    </fill>
    <fill>
      <patternFill patternType="solid">
        <fgColor rgb="00A2BE18"/>
        <bgColor rgb="00A2BE18"/>
      </patternFill>
    </fill>
    <fill>
      <patternFill patternType="solid">
        <fgColor rgb="00D3D3D3"/>
        <bgColor rgb="00D3D3D3"/>
      </patternFill>
    </fill>
    <fill>
      <patternFill patternType="solid">
        <fgColor rgb="00A6F103"/>
        <bgColor rgb="00A6F103"/>
      </patternFill>
    </fill>
    <fill>
      <patternFill patternType="solid">
        <fgColor rgb="00285961"/>
        <bgColor rgb="00285961"/>
      </patternFill>
    </fill>
    <fill>
      <patternFill patternType="solid">
        <fgColor rgb="00F1E4B3"/>
        <bgColor rgb="00F1E4B3"/>
      </patternFill>
    </fill>
    <fill>
      <patternFill patternType="solid">
        <fgColor rgb="007193A3"/>
        <bgColor rgb="007193A3"/>
      </patternFill>
    </fill>
    <fill>
      <patternFill patternType="solid">
        <fgColor rgb="00000905"/>
        <bgColor rgb="00000905"/>
      </patternFill>
    </fill>
    <fill>
      <patternFill patternType="solid">
        <fgColor rgb="009F1AEE"/>
        <bgColor rgb="009F1AEE"/>
      </patternFill>
    </fill>
    <fill>
      <patternFill patternType="solid">
        <fgColor rgb="006F45EF"/>
        <bgColor rgb="006F45EF"/>
      </patternFill>
    </fill>
    <fill>
      <patternFill patternType="solid">
        <fgColor rgb="001235E5"/>
        <bgColor rgb="001235E5"/>
      </patternFill>
    </fill>
    <fill>
      <patternFill patternType="solid">
        <fgColor rgb="001021E1"/>
        <bgColor rgb="001021E1"/>
      </patternFill>
    </fill>
    <fill>
      <patternFill patternType="solid">
        <fgColor rgb="00FE90A0"/>
        <bgColor rgb="00FE90A0"/>
      </patternFill>
    </fill>
    <fill>
      <patternFill patternType="solid">
        <fgColor rgb="003550B8"/>
        <bgColor rgb="003550B8"/>
      </patternFill>
    </fill>
    <fill>
      <patternFill patternType="solid">
        <fgColor rgb="00313DF0"/>
        <bgColor rgb="00313DF0"/>
      </patternFill>
    </fill>
    <fill>
      <patternFill patternType="solid">
        <fgColor rgb="0033AFC0"/>
        <bgColor rgb="0033AFC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5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9" borderId="0" pivotButton="0" quotePrefix="0" xfId="0"/>
    <xf numFmtId="0" fontId="0" fillId="10" borderId="0" pivotButton="0" quotePrefix="0" xfId="0"/>
    <xf numFmtId="0" fontId="0" fillId="11" borderId="0" pivotButton="0" quotePrefix="0" xfId="0"/>
    <xf numFmtId="0" fontId="0" fillId="12" borderId="0" pivotButton="0" quotePrefix="0" xfId="0"/>
    <xf numFmtId="0" fontId="0" fillId="13" borderId="0" pivotButton="0" quotePrefix="0" xfId="0"/>
    <xf numFmtId="0" fontId="0" fillId="14" borderId="0" pivotButton="0" quotePrefix="0" xfId="0"/>
    <xf numFmtId="0" fontId="0" fillId="15" borderId="0" pivotButton="0" quotePrefix="0" xfId="0"/>
    <xf numFmtId="0" fontId="0" fillId="16" borderId="0" pivotButton="0" quotePrefix="0" xfId="0"/>
    <xf numFmtId="0" fontId="0" fillId="17" borderId="0" pivotButton="0" quotePrefix="0" xfId="0"/>
    <xf numFmtId="0" fontId="0" fillId="18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8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1*</t>
        </is>
      </c>
      <c r="B1" t="inlineStr">
        <is>
          <t>08:00-16:00</t>
        </is>
      </c>
      <c r="C1" s="2" t="inlineStr">
        <is>
          <t>รณยุทธ</t>
        </is>
      </c>
      <c r="D1" s="3" t="inlineStr">
        <is>
          <t>สุเมธร์</t>
        </is>
      </c>
      <c r="E1" s="2" t="inlineStr">
        <is>
          <t>ชานนท์</t>
        </is>
      </c>
      <c r="I1" t="inlineStr">
        <is>
          <t>วันทำการ</t>
        </is>
      </c>
      <c r="O1" t="inlineStr">
        <is>
          <t>วันหยุด</t>
        </is>
      </c>
      <c r="U1" t="inlineStr">
        <is>
          <t>รวมโรงพยาบาลหลัก</t>
        </is>
      </c>
    </row>
    <row r="2">
      <c r="B2" t="inlineStr">
        <is>
          <t>16:00-24:00</t>
        </is>
      </c>
      <c r="C2" s="2" t="inlineStr">
        <is>
          <t>วินัย</t>
        </is>
      </c>
      <c r="D2" s="3" t="inlineStr">
        <is>
          <t>ราเชน</t>
        </is>
      </c>
      <c r="E2" s="3" t="inlineStr">
        <is>
          <t>วัฒพงษ์</t>
        </is>
      </c>
      <c r="H2" t="inlineStr">
        <is>
          <t>08:00-16:00</t>
        </is>
      </c>
      <c r="I2" t="inlineStr">
        <is>
          <t>16:00-24:00</t>
        </is>
      </c>
      <c r="J2" t="inlineStr">
        <is>
          <t>24:00-8:00</t>
        </is>
      </c>
      <c r="K2" t="inlineStr">
        <is>
          <t>รวม</t>
        </is>
      </c>
      <c r="N2" t="inlineStr">
        <is>
          <t>08:00-16:00</t>
        </is>
      </c>
      <c r="O2" t="inlineStr">
        <is>
          <t>16:00-24:00</t>
        </is>
      </c>
      <c r="P2" t="inlineStr">
        <is>
          <t>24:00-8:00</t>
        </is>
      </c>
      <c r="Q2" t="inlineStr">
        <is>
          <t>รวม</t>
        </is>
      </c>
      <c r="T2" t="inlineStr">
        <is>
          <t>08:00-16:00</t>
        </is>
      </c>
      <c r="U2" t="inlineStr">
        <is>
          <t>16:00-24:00</t>
        </is>
      </c>
      <c r="V2" t="inlineStr">
        <is>
          <t>24:00-8:00</t>
        </is>
      </c>
      <c r="W2" t="inlineStr">
        <is>
          <t>รวม</t>
        </is>
      </c>
    </row>
    <row r="3">
      <c r="B3" t="inlineStr">
        <is>
          <t>24:00-8:00</t>
        </is>
      </c>
      <c r="C3" s="2" t="inlineStr">
        <is>
          <t>วินัย</t>
        </is>
      </c>
      <c r="D3" s="3" t="inlineStr">
        <is>
          <t>ราเชน</t>
        </is>
      </c>
      <c r="E3" s="3" t="inlineStr">
        <is>
          <t>วัฒพงษ์</t>
        </is>
      </c>
      <c r="G3" s="2" t="inlineStr">
        <is>
          <t>ภูวเนตร</t>
        </is>
      </c>
      <c r="H3" t="n">
        <v>0</v>
      </c>
      <c r="I3" t="n">
        <v>3</v>
      </c>
      <c r="J3" t="n">
        <v>3</v>
      </c>
      <c r="K3" t="n">
        <v>6</v>
      </c>
      <c r="M3" s="2" t="inlineStr">
        <is>
          <t>ภูวเนตร</t>
        </is>
      </c>
      <c r="N3" t="n">
        <v>2</v>
      </c>
      <c r="O3" t="n">
        <v>2</v>
      </c>
      <c r="P3" t="n">
        <v>1</v>
      </c>
      <c r="Q3" t="n">
        <v>5</v>
      </c>
      <c r="S3" s="2" t="inlineStr">
        <is>
          <t>ภูวเนตร</t>
        </is>
      </c>
      <c r="T3" t="n">
        <v>2</v>
      </c>
      <c r="U3" t="n">
        <v>5</v>
      </c>
      <c r="V3" t="n">
        <v>4</v>
      </c>
      <c r="W3" t="n">
        <v>11</v>
      </c>
    </row>
    <row r="4">
      <c r="A4" s="1" t="inlineStr">
        <is>
          <t>2*</t>
        </is>
      </c>
      <c r="B4" t="inlineStr">
        <is>
          <t>08:00-16:00</t>
        </is>
      </c>
      <c r="C4" s="2" t="inlineStr">
        <is>
          <t>สัญญา</t>
        </is>
      </c>
      <c r="D4" s="3" t="inlineStr">
        <is>
          <t>จีรวัฒน์</t>
        </is>
      </c>
      <c r="E4" s="3" t="inlineStr">
        <is>
          <t>นที</t>
        </is>
      </c>
      <c r="G4" s="2" t="inlineStr">
        <is>
          <t>ราเชนทร์</t>
        </is>
      </c>
      <c r="H4" t="n">
        <v>0</v>
      </c>
      <c r="I4" t="n">
        <v>3</v>
      </c>
      <c r="J4" t="n">
        <v>3</v>
      </c>
      <c r="K4" t="n">
        <v>6</v>
      </c>
      <c r="M4" s="2" t="inlineStr">
        <is>
          <t>ราเชนทร์</t>
        </is>
      </c>
      <c r="N4" t="n">
        <v>1</v>
      </c>
      <c r="O4" t="n">
        <v>1</v>
      </c>
      <c r="P4" t="n">
        <v>1</v>
      </c>
      <c r="Q4" t="n">
        <v>3</v>
      </c>
      <c r="S4" s="2" t="inlineStr">
        <is>
          <t>ราเชนทร์</t>
        </is>
      </c>
      <c r="T4" t="n">
        <v>1</v>
      </c>
      <c r="U4" t="n">
        <v>4</v>
      </c>
      <c r="V4" t="n">
        <v>4</v>
      </c>
      <c r="W4" t="n">
        <v>9</v>
      </c>
    </row>
    <row r="5">
      <c r="B5" t="inlineStr">
        <is>
          <t>16:00-24:00</t>
        </is>
      </c>
      <c r="C5" s="2" t="inlineStr">
        <is>
          <t>ภูวเนตร</t>
        </is>
      </c>
      <c r="D5" s="3" t="inlineStr">
        <is>
          <t>นฤชิต</t>
        </is>
      </c>
      <c r="E5" s="2" t="inlineStr">
        <is>
          <t>พลกฤต</t>
        </is>
      </c>
      <c r="G5" s="2" t="inlineStr">
        <is>
          <t>พลกฤต</t>
        </is>
      </c>
      <c r="H5" t="n">
        <v>0</v>
      </c>
      <c r="I5" t="n">
        <v>3</v>
      </c>
      <c r="J5" t="n">
        <v>3</v>
      </c>
      <c r="K5" t="n">
        <v>6</v>
      </c>
      <c r="M5" s="2" t="inlineStr">
        <is>
          <t>พลกฤต</t>
        </is>
      </c>
      <c r="N5" t="n">
        <v>1</v>
      </c>
      <c r="O5" t="n">
        <v>1</v>
      </c>
      <c r="P5" t="n">
        <v>1</v>
      </c>
      <c r="Q5" t="n">
        <v>3</v>
      </c>
      <c r="S5" s="2" t="inlineStr">
        <is>
          <t>พลกฤต</t>
        </is>
      </c>
      <c r="T5" t="n">
        <v>1</v>
      </c>
      <c r="U5" t="n">
        <v>4</v>
      </c>
      <c r="V5" t="n">
        <v>4</v>
      </c>
      <c r="W5" t="n">
        <v>9</v>
      </c>
    </row>
    <row r="6">
      <c r="B6" t="inlineStr">
        <is>
          <t>24:00-8:00</t>
        </is>
      </c>
      <c r="C6" s="2" t="inlineStr">
        <is>
          <t>ภูวเนตร</t>
        </is>
      </c>
      <c r="D6" s="3" t="inlineStr">
        <is>
          <t>นฤชิต</t>
        </is>
      </c>
      <c r="E6" s="2" t="inlineStr">
        <is>
          <t>พลกฤต</t>
        </is>
      </c>
      <c r="G6" s="2" t="inlineStr">
        <is>
          <t>ชานนท์</t>
        </is>
      </c>
      <c r="H6" t="n">
        <v>0</v>
      </c>
      <c r="I6" t="n">
        <v>3</v>
      </c>
      <c r="J6" t="n">
        <v>3</v>
      </c>
      <c r="K6" t="n">
        <v>6</v>
      </c>
      <c r="M6" s="2" t="inlineStr">
        <is>
          <t>ชานนท์</t>
        </is>
      </c>
      <c r="N6" t="n">
        <v>1</v>
      </c>
      <c r="O6" t="n">
        <v>1</v>
      </c>
      <c r="P6" t="n">
        <v>2</v>
      </c>
      <c r="Q6" t="n">
        <v>4</v>
      </c>
      <c r="S6" s="2" t="inlineStr">
        <is>
          <t>ชานนท์</t>
        </is>
      </c>
      <c r="T6" t="n">
        <v>1</v>
      </c>
      <c r="U6" t="n">
        <v>4</v>
      </c>
      <c r="V6" t="n">
        <v>5</v>
      </c>
      <c r="W6" t="n">
        <v>10</v>
      </c>
    </row>
    <row r="7">
      <c r="A7" t="inlineStr">
        <is>
          <t>3</t>
        </is>
      </c>
      <c r="B7" t="inlineStr">
        <is>
          <t>08:00-16:00</t>
        </is>
      </c>
      <c r="G7" s="2" t="inlineStr">
        <is>
          <t>ปรมะ</t>
        </is>
      </c>
      <c r="H7" t="n">
        <v>0</v>
      </c>
      <c r="I7" t="n">
        <v>3</v>
      </c>
      <c r="J7" t="n">
        <v>3</v>
      </c>
      <c r="K7" t="n">
        <v>6</v>
      </c>
      <c r="M7" s="2" t="inlineStr">
        <is>
          <t>ปรมะ</t>
        </is>
      </c>
      <c r="N7" t="n">
        <v>1</v>
      </c>
      <c r="O7" t="n">
        <v>1</v>
      </c>
      <c r="P7" t="n">
        <v>1</v>
      </c>
      <c r="Q7" t="n">
        <v>3</v>
      </c>
      <c r="S7" s="2" t="inlineStr">
        <is>
          <t>ปรมะ</t>
        </is>
      </c>
      <c r="T7" t="n">
        <v>1</v>
      </c>
      <c r="U7" t="n">
        <v>4</v>
      </c>
      <c r="V7" t="n">
        <v>4</v>
      </c>
      <c r="W7" t="n">
        <v>9</v>
      </c>
    </row>
    <row r="8">
      <c r="B8" t="inlineStr">
        <is>
          <t>16:00-24:00</t>
        </is>
      </c>
      <c r="C8" s="2" t="inlineStr">
        <is>
          <t>ชานนท์</t>
        </is>
      </c>
      <c r="D8" s="3" t="inlineStr">
        <is>
          <t>สุเมธร์</t>
        </is>
      </c>
      <c r="E8" s="2" t="inlineStr">
        <is>
          <t>รณยุทธ</t>
        </is>
      </c>
      <c r="G8" s="2" t="inlineStr">
        <is>
          <t>สัญญา</t>
        </is>
      </c>
      <c r="H8" t="n">
        <v>0</v>
      </c>
      <c r="I8" t="n">
        <v>3</v>
      </c>
      <c r="J8" t="n">
        <v>3</v>
      </c>
      <c r="K8" t="n">
        <v>6</v>
      </c>
      <c r="M8" s="2" t="inlineStr">
        <is>
          <t>สัญญา</t>
        </is>
      </c>
      <c r="N8" t="n">
        <v>1</v>
      </c>
      <c r="O8" t="n">
        <v>1</v>
      </c>
      <c r="P8" t="n">
        <v>2</v>
      </c>
      <c r="Q8" t="n">
        <v>4</v>
      </c>
      <c r="S8" s="2" t="inlineStr">
        <is>
          <t>สัญญา</t>
        </is>
      </c>
      <c r="T8" t="n">
        <v>1</v>
      </c>
      <c r="U8" t="n">
        <v>4</v>
      </c>
      <c r="V8" t="n">
        <v>5</v>
      </c>
      <c r="W8" t="n">
        <v>10</v>
      </c>
    </row>
    <row r="9">
      <c r="B9" t="inlineStr">
        <is>
          <t>24:00-8:00</t>
        </is>
      </c>
      <c r="C9" s="2" t="inlineStr">
        <is>
          <t>ชานนท์</t>
        </is>
      </c>
      <c r="D9" s="3" t="inlineStr">
        <is>
          <t>สุเมธร์</t>
        </is>
      </c>
      <c r="E9" s="2" t="inlineStr">
        <is>
          <t>รณยุทธ</t>
        </is>
      </c>
      <c r="G9" s="2" t="inlineStr">
        <is>
          <t>วินัย</t>
        </is>
      </c>
      <c r="H9" t="n">
        <v>0</v>
      </c>
      <c r="I9" t="n">
        <v>3</v>
      </c>
      <c r="J9" t="n">
        <v>3</v>
      </c>
      <c r="K9" t="n">
        <v>6</v>
      </c>
      <c r="M9" s="2" t="inlineStr">
        <is>
          <t>วินัย</t>
        </is>
      </c>
      <c r="N9" t="n">
        <v>1</v>
      </c>
      <c r="O9" t="n">
        <v>1</v>
      </c>
      <c r="P9" t="n">
        <v>1</v>
      </c>
      <c r="Q9" t="n">
        <v>3</v>
      </c>
      <c r="S9" s="2" t="inlineStr">
        <is>
          <t>วินัย</t>
        </is>
      </c>
      <c r="T9" t="n">
        <v>1</v>
      </c>
      <c r="U9" t="n">
        <v>4</v>
      </c>
      <c r="V9" t="n">
        <v>4</v>
      </c>
      <c r="W9" t="n">
        <v>9</v>
      </c>
    </row>
    <row r="10">
      <c r="A10" t="inlineStr">
        <is>
          <t>4</t>
        </is>
      </c>
      <c r="B10" t="inlineStr">
        <is>
          <t>08:00-16:00</t>
        </is>
      </c>
      <c r="G10" s="2" t="inlineStr">
        <is>
          <t>รณยุทธ</t>
        </is>
      </c>
      <c r="H10" t="n">
        <v>0</v>
      </c>
      <c r="I10" t="n">
        <v>3</v>
      </c>
      <c r="J10" t="n">
        <v>3</v>
      </c>
      <c r="K10" t="n">
        <v>6</v>
      </c>
      <c r="M10" s="2" t="inlineStr">
        <is>
          <t>รณยุทธ</t>
        </is>
      </c>
      <c r="N10" t="n">
        <v>2</v>
      </c>
      <c r="O10" t="n">
        <v>2</v>
      </c>
      <c r="P10" t="n">
        <v>1</v>
      </c>
      <c r="Q10" t="n">
        <v>5</v>
      </c>
      <c r="S10" s="2" t="inlineStr">
        <is>
          <t>รณยุทธ</t>
        </is>
      </c>
      <c r="T10" t="n">
        <v>2</v>
      </c>
      <c r="U10" t="n">
        <v>5</v>
      </c>
      <c r="V10" t="n">
        <v>4</v>
      </c>
      <c r="W10" t="n">
        <v>11</v>
      </c>
    </row>
    <row r="11">
      <c r="B11" t="inlineStr">
        <is>
          <t>16:00-24:00</t>
        </is>
      </c>
      <c r="C11" s="2" t="inlineStr">
        <is>
          <t>ราเชนทร์</t>
        </is>
      </c>
      <c r="D11" s="3" t="inlineStr">
        <is>
          <t>นที</t>
        </is>
      </c>
      <c r="E11" s="3" t="inlineStr">
        <is>
          <t>วัฒพงษ์</t>
        </is>
      </c>
      <c r="G11" s="3" t="inlineStr">
        <is>
          <t>วัฒพงษ์</t>
        </is>
      </c>
      <c r="H11" t="n">
        <v>0</v>
      </c>
      <c r="I11" t="n">
        <v>3</v>
      </c>
      <c r="J11" t="n">
        <v>3</v>
      </c>
      <c r="K11" t="n">
        <v>6</v>
      </c>
      <c r="M11" s="3" t="inlineStr">
        <is>
          <t>วัฒพงษ์</t>
        </is>
      </c>
      <c r="N11" t="n">
        <v>2</v>
      </c>
      <c r="O11" t="n">
        <v>2</v>
      </c>
      <c r="P11" t="n">
        <v>1</v>
      </c>
      <c r="Q11" t="n">
        <v>5</v>
      </c>
      <c r="S11" s="3" t="inlineStr">
        <is>
          <t>วัฒพงษ์</t>
        </is>
      </c>
      <c r="T11" t="n">
        <v>2</v>
      </c>
      <c r="U11" t="n">
        <v>5</v>
      </c>
      <c r="V11" t="n">
        <v>4</v>
      </c>
      <c r="W11" t="n">
        <v>11</v>
      </c>
    </row>
    <row r="12">
      <c r="B12" t="inlineStr">
        <is>
          <t>24:00-8:00</t>
        </is>
      </c>
      <c r="C12" s="2" t="inlineStr">
        <is>
          <t>ราเชนทร์</t>
        </is>
      </c>
      <c r="D12" s="3" t="inlineStr">
        <is>
          <t>นที</t>
        </is>
      </c>
      <c r="E12" s="3" t="inlineStr">
        <is>
          <t>วัฒพงษ์</t>
        </is>
      </c>
      <c r="G12" s="3" t="inlineStr">
        <is>
          <t>ราเชน</t>
        </is>
      </c>
      <c r="H12" t="n">
        <v>0</v>
      </c>
      <c r="I12" t="n">
        <v>3</v>
      </c>
      <c r="J12" t="n">
        <v>3</v>
      </c>
      <c r="K12" t="n">
        <v>6</v>
      </c>
      <c r="M12" s="3" t="inlineStr">
        <is>
          <t>ราเชน</t>
        </is>
      </c>
      <c r="N12" t="n">
        <v>1</v>
      </c>
      <c r="O12" t="n">
        <v>2</v>
      </c>
      <c r="P12" t="n">
        <v>2</v>
      </c>
      <c r="Q12" t="n">
        <v>5</v>
      </c>
      <c r="S12" s="3" t="inlineStr">
        <is>
          <t>ราเชน</t>
        </is>
      </c>
      <c r="T12" t="n">
        <v>1</v>
      </c>
      <c r="U12" t="n">
        <v>5</v>
      </c>
      <c r="V12" t="n">
        <v>5</v>
      </c>
      <c r="W12" t="n">
        <v>11</v>
      </c>
    </row>
    <row r="13">
      <c r="A13" t="inlineStr">
        <is>
          <t>5</t>
        </is>
      </c>
      <c r="B13" t="inlineStr">
        <is>
          <t>08:00-16:00</t>
        </is>
      </c>
      <c r="G13" s="3" t="inlineStr">
        <is>
          <t>นฤชิต</t>
        </is>
      </c>
      <c r="H13" t="n">
        <v>0</v>
      </c>
      <c r="I13" t="n">
        <v>3</v>
      </c>
      <c r="J13" t="n">
        <v>3</v>
      </c>
      <c r="K13" t="n">
        <v>6</v>
      </c>
      <c r="M13" s="3" t="inlineStr">
        <is>
          <t>นฤชิต</t>
        </is>
      </c>
      <c r="N13" t="n">
        <v>1</v>
      </c>
      <c r="O13" t="n">
        <v>2</v>
      </c>
      <c r="P13" t="n">
        <v>2</v>
      </c>
      <c r="Q13" t="n">
        <v>5</v>
      </c>
      <c r="S13" s="3" t="inlineStr">
        <is>
          <t>นฤชิต</t>
        </is>
      </c>
      <c r="T13" t="n">
        <v>1</v>
      </c>
      <c r="U13" t="n">
        <v>5</v>
      </c>
      <c r="V13" t="n">
        <v>5</v>
      </c>
      <c r="W13" t="n">
        <v>11</v>
      </c>
    </row>
    <row r="14">
      <c r="B14" t="inlineStr">
        <is>
          <t>16:00-24:00</t>
        </is>
      </c>
      <c r="C14" s="2" t="inlineStr">
        <is>
          <t>รณยุทธ</t>
        </is>
      </c>
      <c r="D14" s="3" t="inlineStr">
        <is>
          <t>สุเมธร์</t>
        </is>
      </c>
      <c r="E14" s="3" t="inlineStr">
        <is>
          <t>นฤชิต</t>
        </is>
      </c>
      <c r="G14" s="3" t="inlineStr">
        <is>
          <t>จีรวัฒน์</t>
        </is>
      </c>
      <c r="H14" t="n">
        <v>0</v>
      </c>
      <c r="I14" t="n">
        <v>3</v>
      </c>
      <c r="J14" t="n">
        <v>3</v>
      </c>
      <c r="K14" t="n">
        <v>6</v>
      </c>
      <c r="M14" s="3" t="inlineStr">
        <is>
          <t>จีรวัฒน์</t>
        </is>
      </c>
      <c r="N14" t="n">
        <v>2</v>
      </c>
      <c r="O14" t="n">
        <v>1</v>
      </c>
      <c r="P14" t="n">
        <v>1</v>
      </c>
      <c r="Q14" t="n">
        <v>4</v>
      </c>
      <c r="S14" s="3" t="inlineStr">
        <is>
          <t>จีรวัฒน์</t>
        </is>
      </c>
      <c r="T14" t="n">
        <v>2</v>
      </c>
      <c r="U14" t="n">
        <v>4</v>
      </c>
      <c r="V14" t="n">
        <v>4</v>
      </c>
      <c r="W14" t="n">
        <v>10</v>
      </c>
    </row>
    <row r="15">
      <c r="B15" t="inlineStr">
        <is>
          <t>24:00-8:00</t>
        </is>
      </c>
      <c r="C15" s="2" t="inlineStr">
        <is>
          <t>รณยุทธ</t>
        </is>
      </c>
      <c r="D15" s="3" t="inlineStr">
        <is>
          <t>สุเมธร์</t>
        </is>
      </c>
      <c r="E15" s="3" t="inlineStr">
        <is>
          <t>นฤชิต</t>
        </is>
      </c>
      <c r="G15" s="3" t="inlineStr">
        <is>
          <t>สุเมธร์</t>
        </is>
      </c>
      <c r="H15" t="n">
        <v>0</v>
      </c>
      <c r="I15" t="n">
        <v>3</v>
      </c>
      <c r="J15" t="n">
        <v>3</v>
      </c>
      <c r="K15" t="n">
        <v>6</v>
      </c>
      <c r="M15" s="3" t="inlineStr">
        <is>
          <t>สุเมธร์</t>
        </is>
      </c>
      <c r="N15" t="n">
        <v>2</v>
      </c>
      <c r="O15" t="n">
        <v>1</v>
      </c>
      <c r="P15" t="n">
        <v>2</v>
      </c>
      <c r="Q15" t="n">
        <v>5</v>
      </c>
      <c r="S15" s="3" t="inlineStr">
        <is>
          <t>สุเมธร์</t>
        </is>
      </c>
      <c r="T15" t="n">
        <v>2</v>
      </c>
      <c r="U15" t="n">
        <v>4</v>
      </c>
      <c r="V15" t="n">
        <v>5</v>
      </c>
      <c r="W15" t="n">
        <v>11</v>
      </c>
    </row>
    <row r="16">
      <c r="A16" t="inlineStr">
        <is>
          <t>6</t>
        </is>
      </c>
      <c r="B16" t="inlineStr">
        <is>
          <t>08:00-16:00</t>
        </is>
      </c>
      <c r="G16" s="3" t="inlineStr">
        <is>
          <t>นที</t>
        </is>
      </c>
      <c r="H16" t="n">
        <v>0</v>
      </c>
      <c r="I16" t="n">
        <v>3</v>
      </c>
      <c r="J16" t="n">
        <v>3</v>
      </c>
      <c r="K16" t="n">
        <v>6</v>
      </c>
      <c r="M16" s="3" t="inlineStr">
        <is>
          <t>นที</t>
        </is>
      </c>
      <c r="N16" t="n">
        <v>2</v>
      </c>
      <c r="O16" t="n">
        <v>2</v>
      </c>
      <c r="P16" t="n">
        <v>2</v>
      </c>
      <c r="Q16" t="n">
        <v>6</v>
      </c>
      <c r="S16" s="3" t="inlineStr">
        <is>
          <t>นที</t>
        </is>
      </c>
      <c r="T16" t="n">
        <v>2</v>
      </c>
      <c r="U16" t="n">
        <v>5</v>
      </c>
      <c r="V16" t="n">
        <v>5</v>
      </c>
      <c r="W16" t="n">
        <v>12</v>
      </c>
    </row>
    <row r="17">
      <c r="B17" t="inlineStr">
        <is>
          <t>16:00-24:00</t>
        </is>
      </c>
      <c r="C17" s="2" t="inlineStr">
        <is>
          <t>สัญญา</t>
        </is>
      </c>
      <c r="D17" s="3" t="inlineStr">
        <is>
          <t>วัฒพงษ์</t>
        </is>
      </c>
      <c r="E17" s="3" t="inlineStr">
        <is>
          <t>ราเชน</t>
        </is>
      </c>
    </row>
    <row r="18">
      <c r="B18" t="inlineStr">
        <is>
          <t>24:00-8:00</t>
        </is>
      </c>
      <c r="C18" s="2" t="inlineStr">
        <is>
          <t>สัญญา</t>
        </is>
      </c>
      <c r="D18" s="3" t="inlineStr">
        <is>
          <t>วัฒพงษ์</t>
        </is>
      </c>
      <c r="E18" s="3" t="inlineStr">
        <is>
          <t>ราเชน</t>
        </is>
      </c>
      <c r="I18" t="inlineStr">
        <is>
          <t>วันทำการ โรงพยาบาลเด็ก</t>
        </is>
      </c>
      <c r="O18" t="inlineStr">
        <is>
          <t>วันหยุด โรงพยาบาลเด็ก</t>
        </is>
      </c>
      <c r="U18" t="inlineStr">
        <is>
          <t>รวมโรงพยาบาลเด็ก</t>
        </is>
      </c>
    </row>
    <row r="19">
      <c r="A19" t="inlineStr">
        <is>
          <t>7</t>
        </is>
      </c>
      <c r="B19" t="inlineStr">
        <is>
          <t>08:00-16:00</t>
        </is>
      </c>
      <c r="H19" t="inlineStr">
        <is>
          <t>08:00-16:00</t>
        </is>
      </c>
      <c r="I19" t="inlineStr">
        <is>
          <t>16:00-24:00</t>
        </is>
      </c>
      <c r="J19" t="inlineStr">
        <is>
          <t>24:00-8:00</t>
        </is>
      </c>
      <c r="K19" t="inlineStr">
        <is>
          <t>รวม</t>
        </is>
      </c>
      <c r="N19" t="inlineStr">
        <is>
          <t>08:00-16:00</t>
        </is>
      </c>
      <c r="O19" t="inlineStr">
        <is>
          <t>16:00-24:00</t>
        </is>
      </c>
      <c r="P19" t="inlineStr">
        <is>
          <t>24:00-8:00</t>
        </is>
      </c>
      <c r="Q19" t="inlineStr">
        <is>
          <t>รวม</t>
        </is>
      </c>
      <c r="T19" t="inlineStr">
        <is>
          <t>08:00-16:00</t>
        </is>
      </c>
      <c r="U19" t="inlineStr">
        <is>
          <t>16:00-24:00</t>
        </is>
      </c>
      <c r="V19" t="inlineStr">
        <is>
          <t>24:00-8:00</t>
        </is>
      </c>
      <c r="W19" t="inlineStr">
        <is>
          <t>รวม</t>
        </is>
      </c>
    </row>
    <row r="20">
      <c r="B20" t="inlineStr">
        <is>
          <t>16:00-24:00</t>
        </is>
      </c>
      <c r="C20" s="2" t="inlineStr">
        <is>
          <t>ราเชนทร์</t>
        </is>
      </c>
      <c r="D20" s="3" t="inlineStr">
        <is>
          <t>นฤชิต</t>
        </is>
      </c>
      <c r="E20" s="2" t="inlineStr">
        <is>
          <t>พลกฤต</t>
        </is>
      </c>
      <c r="G20" s="2" t="inlineStr">
        <is>
          <t>ภูวเนตร</t>
        </is>
      </c>
      <c r="H20" t="n">
        <v>0</v>
      </c>
      <c r="I20" t="n">
        <v>2</v>
      </c>
      <c r="J20" t="n">
        <v>1</v>
      </c>
      <c r="K20" t="n">
        <v>3</v>
      </c>
      <c r="M20" s="2" t="inlineStr">
        <is>
          <t>ภูวเนตร</t>
        </is>
      </c>
      <c r="N20" t="n">
        <v>0</v>
      </c>
      <c r="O20" t="n">
        <v>1</v>
      </c>
      <c r="P20" t="n">
        <v>1</v>
      </c>
      <c r="Q20" t="n">
        <v>2</v>
      </c>
      <c r="S20" s="2" t="inlineStr">
        <is>
          <t>ภูวเนตร</t>
        </is>
      </c>
      <c r="T20" t="n">
        <v>0</v>
      </c>
      <c r="U20" t="n">
        <v>3</v>
      </c>
      <c r="V20" t="n">
        <v>2</v>
      </c>
      <c r="W20" t="n">
        <v>5</v>
      </c>
    </row>
    <row r="21">
      <c r="B21" t="inlineStr">
        <is>
          <t>24:00-8:00</t>
        </is>
      </c>
      <c r="C21" s="2" t="inlineStr">
        <is>
          <t>ราเชนทร์</t>
        </is>
      </c>
      <c r="D21" s="3" t="inlineStr">
        <is>
          <t>นฤชิต</t>
        </is>
      </c>
      <c r="E21" s="2" t="inlineStr">
        <is>
          <t>พลกฤต</t>
        </is>
      </c>
      <c r="G21" s="2" t="inlineStr">
        <is>
          <t>ราเชนทร์</t>
        </is>
      </c>
      <c r="H21" t="n">
        <v>0</v>
      </c>
      <c r="I21" t="n">
        <v>2</v>
      </c>
      <c r="J21" t="n">
        <v>1</v>
      </c>
      <c r="K21" t="n">
        <v>3</v>
      </c>
      <c r="M21" s="2" t="inlineStr">
        <is>
          <t>ราเชนทร์</t>
        </is>
      </c>
      <c r="N21" t="n">
        <v>1</v>
      </c>
      <c r="O21" t="n">
        <v>1</v>
      </c>
      <c r="P21" t="n">
        <v>1</v>
      </c>
      <c r="Q21" t="n">
        <v>3</v>
      </c>
      <c r="S21" s="2" t="inlineStr">
        <is>
          <t>ราเชนทร์</t>
        </is>
      </c>
      <c r="T21" t="n">
        <v>1</v>
      </c>
      <c r="U21" t="n">
        <v>3</v>
      </c>
      <c r="V21" t="n">
        <v>2</v>
      </c>
      <c r="W21" t="n">
        <v>6</v>
      </c>
    </row>
    <row r="22">
      <c r="A22" s="1" t="inlineStr">
        <is>
          <t>8*</t>
        </is>
      </c>
      <c r="B22" t="inlineStr">
        <is>
          <t>08:00-16:00</t>
        </is>
      </c>
      <c r="C22" s="2" t="inlineStr">
        <is>
          <t>ภูวเนตร</t>
        </is>
      </c>
      <c r="D22" s="3" t="inlineStr">
        <is>
          <t>นที</t>
        </is>
      </c>
      <c r="E22" s="2" t="inlineStr">
        <is>
          <t>ปรมะ</t>
        </is>
      </c>
      <c r="G22" s="2" t="inlineStr">
        <is>
          <t>พลกฤต</t>
        </is>
      </c>
      <c r="H22" t="n">
        <v>0</v>
      </c>
      <c r="I22" t="n">
        <v>1</v>
      </c>
      <c r="J22" t="n">
        <v>2</v>
      </c>
      <c r="K22" t="n">
        <v>3</v>
      </c>
      <c r="M22" s="2" t="inlineStr">
        <is>
          <t>พลกฤต</t>
        </is>
      </c>
      <c r="N22" t="n">
        <v>1</v>
      </c>
      <c r="O22" t="n">
        <v>1</v>
      </c>
      <c r="P22" t="n">
        <v>1</v>
      </c>
      <c r="Q22" t="n">
        <v>3</v>
      </c>
      <c r="S22" s="2" t="inlineStr">
        <is>
          <t>พลกฤต</t>
        </is>
      </c>
      <c r="T22" t="n">
        <v>1</v>
      </c>
      <c r="U22" t="n">
        <v>2</v>
      </c>
      <c r="V22" t="n">
        <v>3</v>
      </c>
      <c r="W22" t="n">
        <v>6</v>
      </c>
    </row>
    <row r="23">
      <c r="B23" t="inlineStr">
        <is>
          <t>16:00-24:00</t>
        </is>
      </c>
      <c r="C23" s="2" t="inlineStr">
        <is>
          <t>รณยุทธ</t>
        </is>
      </c>
      <c r="D23" s="3" t="inlineStr">
        <is>
          <t>ราเชน</t>
        </is>
      </c>
      <c r="E23" s="3" t="inlineStr">
        <is>
          <t>จีรวัฒน์</t>
        </is>
      </c>
      <c r="G23" s="2" t="inlineStr">
        <is>
          <t>ชานนท์</t>
        </is>
      </c>
      <c r="H23" t="n">
        <v>0</v>
      </c>
      <c r="I23" t="n">
        <v>1</v>
      </c>
      <c r="J23" t="n">
        <v>2</v>
      </c>
      <c r="K23" t="n">
        <v>3</v>
      </c>
      <c r="M23" s="2" t="inlineStr">
        <is>
          <t>ชานนท์</t>
        </is>
      </c>
      <c r="N23" t="n">
        <v>1</v>
      </c>
      <c r="O23" t="n">
        <v>0</v>
      </c>
      <c r="P23" t="n">
        <v>1</v>
      </c>
      <c r="Q23" t="n">
        <v>2</v>
      </c>
      <c r="S23" s="2" t="inlineStr">
        <is>
          <t>ชานนท์</t>
        </is>
      </c>
      <c r="T23" t="n">
        <v>1</v>
      </c>
      <c r="U23" t="n">
        <v>1</v>
      </c>
      <c r="V23" t="n">
        <v>3</v>
      </c>
      <c r="W23" t="n">
        <v>5</v>
      </c>
    </row>
    <row r="24">
      <c r="B24" t="inlineStr">
        <is>
          <t>24:00-8:00</t>
        </is>
      </c>
      <c r="C24" s="2" t="inlineStr">
        <is>
          <t>รณยุทธ</t>
        </is>
      </c>
      <c r="D24" s="3" t="inlineStr">
        <is>
          <t>ราเชน</t>
        </is>
      </c>
      <c r="E24" s="3" t="inlineStr">
        <is>
          <t>จีรวัฒน์</t>
        </is>
      </c>
      <c r="G24" s="2" t="inlineStr">
        <is>
          <t>ปรมะ</t>
        </is>
      </c>
      <c r="H24" t="n">
        <v>0</v>
      </c>
      <c r="I24" t="n">
        <v>2</v>
      </c>
      <c r="J24" t="n">
        <v>1</v>
      </c>
      <c r="K24" t="n">
        <v>3</v>
      </c>
      <c r="M24" s="2" t="inlineStr">
        <is>
          <t>ปรมะ</t>
        </is>
      </c>
      <c r="N24" t="n">
        <v>1</v>
      </c>
      <c r="O24" t="n">
        <v>1</v>
      </c>
      <c r="P24" t="n">
        <v>1</v>
      </c>
      <c r="Q24" t="n">
        <v>3</v>
      </c>
      <c r="S24" s="2" t="inlineStr">
        <is>
          <t>ปรมะ</t>
        </is>
      </c>
      <c r="T24" t="n">
        <v>1</v>
      </c>
      <c r="U24" t="n">
        <v>3</v>
      </c>
      <c r="V24" t="n">
        <v>2</v>
      </c>
      <c r="W24" t="n">
        <v>6</v>
      </c>
    </row>
    <row r="25">
      <c r="A25" s="1" t="inlineStr">
        <is>
          <t>9*</t>
        </is>
      </c>
      <c r="B25" t="inlineStr">
        <is>
          <t>08:00-16:00</t>
        </is>
      </c>
      <c r="C25" s="2" t="inlineStr">
        <is>
          <t>ชานนท์</t>
        </is>
      </c>
      <c r="D25" s="3" t="inlineStr">
        <is>
          <t>สุเมธร์</t>
        </is>
      </c>
      <c r="E25" s="2" t="inlineStr">
        <is>
          <t>พลกฤต</t>
        </is>
      </c>
      <c r="G25" s="2" t="inlineStr">
        <is>
          <t>สัญญา</t>
        </is>
      </c>
      <c r="H25" t="n">
        <v>0</v>
      </c>
      <c r="I25" t="n">
        <v>1</v>
      </c>
      <c r="J25" t="n">
        <v>2</v>
      </c>
      <c r="K25" t="n">
        <v>3</v>
      </c>
      <c r="M25" s="2" t="inlineStr">
        <is>
          <t>สัญญา</t>
        </is>
      </c>
      <c r="N25" t="n">
        <v>0</v>
      </c>
      <c r="O25" t="n">
        <v>1</v>
      </c>
      <c r="P25" t="n">
        <v>1</v>
      </c>
      <c r="Q25" t="n">
        <v>2</v>
      </c>
      <c r="S25" s="2" t="inlineStr">
        <is>
          <t>สัญญา</t>
        </is>
      </c>
      <c r="T25" t="n">
        <v>0</v>
      </c>
      <c r="U25" t="n">
        <v>2</v>
      </c>
      <c r="V25" t="n">
        <v>3</v>
      </c>
      <c r="W25" t="n">
        <v>5</v>
      </c>
    </row>
    <row r="26">
      <c r="B26" t="inlineStr">
        <is>
          <t>16:00-24:00</t>
        </is>
      </c>
      <c r="C26" s="2" t="inlineStr">
        <is>
          <t>ราเชนทร์</t>
        </is>
      </c>
      <c r="D26" s="3" t="inlineStr">
        <is>
          <t>วัฒพงษ์</t>
        </is>
      </c>
      <c r="E26" s="2" t="inlineStr">
        <is>
          <t>วินัย</t>
        </is>
      </c>
      <c r="G26" s="2" t="inlineStr">
        <is>
          <t>วินัย</t>
        </is>
      </c>
      <c r="H26" t="n">
        <v>0</v>
      </c>
      <c r="I26" t="n">
        <v>2</v>
      </c>
      <c r="J26" t="n">
        <v>1</v>
      </c>
      <c r="K26" t="n">
        <v>3</v>
      </c>
      <c r="M26" s="2" t="inlineStr">
        <is>
          <t>วินัย</t>
        </is>
      </c>
      <c r="N26" t="n">
        <v>1</v>
      </c>
      <c r="O26" t="n">
        <v>1</v>
      </c>
      <c r="P26" t="n">
        <v>1</v>
      </c>
      <c r="Q26" t="n">
        <v>3</v>
      </c>
      <c r="S26" s="2" t="inlineStr">
        <is>
          <t>วินัย</t>
        </is>
      </c>
      <c r="T26" t="n">
        <v>1</v>
      </c>
      <c r="U26" t="n">
        <v>3</v>
      </c>
      <c r="V26" t="n">
        <v>2</v>
      </c>
      <c r="W26" t="n">
        <v>6</v>
      </c>
    </row>
    <row r="27">
      <c r="B27" t="inlineStr">
        <is>
          <t>24:00-8:00</t>
        </is>
      </c>
      <c r="C27" s="2" t="inlineStr">
        <is>
          <t>ราเชนทร์</t>
        </is>
      </c>
      <c r="D27" s="3" t="inlineStr">
        <is>
          <t>วัฒพงษ์</t>
        </is>
      </c>
      <c r="E27" s="2" t="inlineStr">
        <is>
          <t>วินัย</t>
        </is>
      </c>
      <c r="G27" s="2" t="inlineStr">
        <is>
          <t>รณยุทธ</t>
        </is>
      </c>
      <c r="H27" t="n">
        <v>0</v>
      </c>
      <c r="I27" t="n">
        <v>1</v>
      </c>
      <c r="J27" t="n">
        <v>2</v>
      </c>
      <c r="K27" t="n">
        <v>3</v>
      </c>
      <c r="M27" s="2" t="inlineStr">
        <is>
          <t>รณยุทธ</t>
        </is>
      </c>
      <c r="N27" t="n">
        <v>0</v>
      </c>
      <c r="O27" t="n">
        <v>1</v>
      </c>
      <c r="P27" t="n">
        <v>0</v>
      </c>
      <c r="Q27" t="n">
        <v>1</v>
      </c>
      <c r="S27" s="2" t="inlineStr">
        <is>
          <t>รณยุทธ</t>
        </is>
      </c>
      <c r="T27" t="n">
        <v>0</v>
      </c>
      <c r="U27" t="n">
        <v>2</v>
      </c>
      <c r="V27" t="n">
        <v>2</v>
      </c>
      <c r="W27" t="n">
        <v>4</v>
      </c>
    </row>
    <row r="28">
      <c r="A28" t="inlineStr">
        <is>
          <t>10</t>
        </is>
      </c>
      <c r="B28" t="inlineStr">
        <is>
          <t>08:00-16:00</t>
        </is>
      </c>
      <c r="G28" s="3" t="inlineStr">
        <is>
          <t>วัฒพงษ์</t>
        </is>
      </c>
      <c r="H28" t="n">
        <v>0</v>
      </c>
      <c r="I28" t="n">
        <v>2</v>
      </c>
      <c r="J28" t="n">
        <v>1</v>
      </c>
      <c r="K28" t="n">
        <v>3</v>
      </c>
      <c r="M28" s="3" t="inlineStr">
        <is>
          <t>วัฒพงษ์</t>
        </is>
      </c>
      <c r="N28" t="n">
        <v>0</v>
      </c>
      <c r="O28" t="n">
        <v>1</v>
      </c>
      <c r="P28" t="n">
        <v>1</v>
      </c>
      <c r="Q28" t="n">
        <v>2</v>
      </c>
      <c r="S28" s="3" t="inlineStr">
        <is>
          <t>วัฒพงษ์</t>
        </is>
      </c>
      <c r="T28" t="n">
        <v>0</v>
      </c>
      <c r="U28" t="n">
        <v>3</v>
      </c>
      <c r="V28" t="n">
        <v>2</v>
      </c>
      <c r="W28" t="n">
        <v>5</v>
      </c>
    </row>
    <row r="29">
      <c r="B29" t="inlineStr">
        <is>
          <t>16:00-24:00</t>
        </is>
      </c>
      <c r="C29" s="2" t="inlineStr">
        <is>
          <t>รณยุทธ</t>
        </is>
      </c>
      <c r="D29" s="3" t="inlineStr">
        <is>
          <t>ราเชน</t>
        </is>
      </c>
      <c r="E29" s="2" t="inlineStr">
        <is>
          <t>ปรมะ</t>
        </is>
      </c>
      <c r="G29" s="3" t="inlineStr">
        <is>
          <t>ราเชน</t>
        </is>
      </c>
      <c r="H29" t="n">
        <v>0</v>
      </c>
      <c r="I29" t="n">
        <v>1</v>
      </c>
      <c r="J29" t="n">
        <v>2</v>
      </c>
      <c r="K29" t="n">
        <v>3</v>
      </c>
      <c r="M29" s="3" t="inlineStr">
        <is>
          <t>ราเชน</t>
        </is>
      </c>
      <c r="N29" t="n">
        <v>1</v>
      </c>
      <c r="O29" t="n">
        <v>1</v>
      </c>
      <c r="P29" t="n">
        <v>0</v>
      </c>
      <c r="Q29" t="n">
        <v>2</v>
      </c>
      <c r="S29" s="3" t="inlineStr">
        <is>
          <t>ราเชน</t>
        </is>
      </c>
      <c r="T29" t="n">
        <v>1</v>
      </c>
      <c r="U29" t="n">
        <v>2</v>
      </c>
      <c r="V29" t="n">
        <v>2</v>
      </c>
      <c r="W29" t="n">
        <v>5</v>
      </c>
    </row>
    <row r="30">
      <c r="B30" t="inlineStr">
        <is>
          <t>24:00-8:00</t>
        </is>
      </c>
      <c r="C30" s="2" t="inlineStr">
        <is>
          <t>รณยุทธ</t>
        </is>
      </c>
      <c r="D30" s="3" t="inlineStr">
        <is>
          <t>ราเชน</t>
        </is>
      </c>
      <c r="E30" s="2" t="inlineStr">
        <is>
          <t>ปรมะ</t>
        </is>
      </c>
      <c r="G30" s="3" t="inlineStr">
        <is>
          <t>นฤชิต</t>
        </is>
      </c>
      <c r="H30" t="n">
        <v>0</v>
      </c>
      <c r="I30" t="n">
        <v>2</v>
      </c>
      <c r="J30" t="n">
        <v>1</v>
      </c>
      <c r="K30" t="n">
        <v>3</v>
      </c>
      <c r="M30" s="3" t="inlineStr">
        <is>
          <t>นฤชิต</t>
        </is>
      </c>
      <c r="N30" t="n">
        <v>1</v>
      </c>
      <c r="O30" t="n">
        <v>0</v>
      </c>
      <c r="P30" t="n">
        <v>1</v>
      </c>
      <c r="Q30" t="n">
        <v>2</v>
      </c>
      <c r="S30" s="3" t="inlineStr">
        <is>
          <t>นฤชิต</t>
        </is>
      </c>
      <c r="T30" t="n">
        <v>1</v>
      </c>
      <c r="U30" t="n">
        <v>2</v>
      </c>
      <c r="V30" t="n">
        <v>2</v>
      </c>
      <c r="W30" t="n">
        <v>5</v>
      </c>
    </row>
    <row r="31">
      <c r="A31" t="inlineStr">
        <is>
          <t>11</t>
        </is>
      </c>
      <c r="B31" t="inlineStr">
        <is>
          <t>08:00-16:00</t>
        </is>
      </c>
      <c r="G31" s="3" t="inlineStr">
        <is>
          <t>จีรวัฒน์</t>
        </is>
      </c>
      <c r="H31" t="n">
        <v>0</v>
      </c>
      <c r="I31" t="n">
        <v>1</v>
      </c>
      <c r="J31" t="n">
        <v>2</v>
      </c>
      <c r="K31" t="n">
        <v>3</v>
      </c>
      <c r="M31" s="3" t="inlineStr">
        <is>
          <t>จีรวัฒน์</t>
        </is>
      </c>
      <c r="N31" t="n">
        <v>1</v>
      </c>
      <c r="O31" t="n">
        <v>1</v>
      </c>
      <c r="P31" t="n">
        <v>1</v>
      </c>
      <c r="Q31" t="n">
        <v>3</v>
      </c>
      <c r="S31" s="3" t="inlineStr">
        <is>
          <t>จีรวัฒน์</t>
        </is>
      </c>
      <c r="T31" t="n">
        <v>1</v>
      </c>
      <c r="U31" t="n">
        <v>2</v>
      </c>
      <c r="V31" t="n">
        <v>3</v>
      </c>
      <c r="W31" t="n">
        <v>6</v>
      </c>
    </row>
    <row r="32">
      <c r="B32" t="inlineStr">
        <is>
          <t>16:00-24:00</t>
        </is>
      </c>
      <c r="C32" s="2" t="inlineStr">
        <is>
          <t>สัญญา</t>
        </is>
      </c>
      <c r="D32" s="3" t="inlineStr">
        <is>
          <t>จีรวัฒน์</t>
        </is>
      </c>
      <c r="E32" s="2" t="inlineStr">
        <is>
          <t>ชานนท์</t>
        </is>
      </c>
      <c r="G32" s="3" t="inlineStr">
        <is>
          <t>สุเมธร์</t>
        </is>
      </c>
      <c r="H32" t="n">
        <v>0</v>
      </c>
      <c r="I32" t="n">
        <v>2</v>
      </c>
      <c r="J32" t="n">
        <v>1</v>
      </c>
      <c r="K32" t="n">
        <v>3</v>
      </c>
      <c r="M32" s="3" t="inlineStr">
        <is>
          <t>สุเมธร์</t>
        </is>
      </c>
      <c r="N32" t="n">
        <v>1</v>
      </c>
      <c r="O32" t="n">
        <v>0</v>
      </c>
      <c r="P32" t="n">
        <v>0</v>
      </c>
      <c r="Q32" t="n">
        <v>1</v>
      </c>
      <c r="S32" s="3" t="inlineStr">
        <is>
          <t>สุเมธร์</t>
        </is>
      </c>
      <c r="T32" t="n">
        <v>1</v>
      </c>
      <c r="U32" t="n">
        <v>2</v>
      </c>
      <c r="V32" t="n">
        <v>1</v>
      </c>
      <c r="W32" t="n">
        <v>4</v>
      </c>
    </row>
    <row r="33">
      <c r="B33" t="inlineStr">
        <is>
          <t>24:00-8:00</t>
        </is>
      </c>
      <c r="C33" s="2" t="inlineStr">
        <is>
          <t>สัญญา</t>
        </is>
      </c>
      <c r="D33" s="3" t="inlineStr">
        <is>
          <t>จีรวัฒน์</t>
        </is>
      </c>
      <c r="E33" s="2" t="inlineStr">
        <is>
          <t>ชานนท์</t>
        </is>
      </c>
      <c r="G33" s="3" t="inlineStr">
        <is>
          <t>นที</t>
        </is>
      </c>
      <c r="H33" t="n">
        <v>0</v>
      </c>
      <c r="I33" t="n">
        <v>1</v>
      </c>
      <c r="J33" t="n">
        <v>2</v>
      </c>
      <c r="K33" t="n">
        <v>3</v>
      </c>
      <c r="M33" s="3" t="inlineStr">
        <is>
          <t>นที</t>
        </is>
      </c>
      <c r="N33" t="n">
        <v>1</v>
      </c>
      <c r="O33" t="n">
        <v>0</v>
      </c>
      <c r="P33" t="n">
        <v>0</v>
      </c>
      <c r="Q33" t="n">
        <v>1</v>
      </c>
      <c r="S33" s="3" t="inlineStr">
        <is>
          <t>นที</t>
        </is>
      </c>
      <c r="T33" t="n">
        <v>1</v>
      </c>
      <c r="U33" t="n">
        <v>1</v>
      </c>
      <c r="V33" t="n">
        <v>2</v>
      </c>
      <c r="W33" t="n">
        <v>4</v>
      </c>
    </row>
    <row r="34">
      <c r="A34" t="inlineStr">
        <is>
          <t>12</t>
        </is>
      </c>
      <c r="B34" t="inlineStr">
        <is>
          <t>08:00-16:00</t>
        </is>
      </c>
    </row>
    <row r="35">
      <c r="B35" t="inlineStr">
        <is>
          <t>16:00-24:00</t>
        </is>
      </c>
      <c r="C35" s="2" t="inlineStr">
        <is>
          <t>รณยุทธ</t>
        </is>
      </c>
      <c r="D35" s="3" t="inlineStr">
        <is>
          <t>นฤชิต</t>
        </is>
      </c>
      <c r="E35" s="2" t="inlineStr">
        <is>
          <t>วินัย</t>
        </is>
      </c>
    </row>
    <row r="36">
      <c r="B36" t="inlineStr">
        <is>
          <t>24:00-8:00</t>
        </is>
      </c>
      <c r="C36" s="2" t="inlineStr">
        <is>
          <t>รณยุทธ</t>
        </is>
      </c>
      <c r="D36" s="3" t="inlineStr">
        <is>
          <t>นฤชิต</t>
        </is>
      </c>
      <c r="E36" s="2" t="inlineStr">
        <is>
          <t>วินัย</t>
        </is>
      </c>
      <c r="I36" t="inlineStr">
        <is>
          <t>สรุป</t>
        </is>
      </c>
    </row>
    <row r="37">
      <c r="A37" t="inlineStr">
        <is>
          <t>13</t>
        </is>
      </c>
      <c r="B37" t="inlineStr">
        <is>
          <t>08:00-16:00</t>
        </is>
      </c>
      <c r="H37" t="inlineStr">
        <is>
          <t>วันหยุดชดเชย</t>
        </is>
      </c>
      <c r="I37" t="inlineStr">
        <is>
          <t>วันหยุด</t>
        </is>
      </c>
      <c r="J37" t="inlineStr">
        <is>
          <t>วันทำการ</t>
        </is>
      </c>
      <c r="K37" t="inlineStr">
        <is>
          <t>รวม</t>
        </is>
      </c>
    </row>
    <row r="38">
      <c r="B38" t="inlineStr">
        <is>
          <t>16:00-24:00</t>
        </is>
      </c>
      <c r="C38" s="2" t="inlineStr">
        <is>
          <t>พลกฤต</t>
        </is>
      </c>
      <c r="D38" s="3" t="inlineStr">
        <is>
          <t>จีรวัฒน์</t>
        </is>
      </c>
      <c r="E38" s="2" t="inlineStr">
        <is>
          <t>ภูวเนตร</t>
        </is>
      </c>
      <c r="G38" s="2" t="inlineStr">
        <is>
          <t>ภูวเนตร</t>
        </is>
      </c>
      <c r="H38" t="n">
        <v>0</v>
      </c>
      <c r="I38" t="n">
        <v>7</v>
      </c>
      <c r="J38" t="n">
        <v>9</v>
      </c>
      <c r="K38" t="n">
        <v>16</v>
      </c>
    </row>
    <row r="39">
      <c r="B39" t="inlineStr">
        <is>
          <t>24:00-8:00</t>
        </is>
      </c>
      <c r="C39" s="2" t="inlineStr">
        <is>
          <t>พลกฤต</t>
        </is>
      </c>
      <c r="D39" s="3" t="inlineStr">
        <is>
          <t>จีรวัฒน์</t>
        </is>
      </c>
      <c r="E39" s="2" t="inlineStr">
        <is>
          <t>ภูวเนตร</t>
        </is>
      </c>
      <c r="G39" s="2" t="inlineStr">
        <is>
          <t>ราเชนทร์</t>
        </is>
      </c>
      <c r="H39" t="n">
        <v>0</v>
      </c>
      <c r="I39" t="n">
        <v>6</v>
      </c>
      <c r="J39" t="n">
        <v>9</v>
      </c>
      <c r="K39" t="n">
        <v>15</v>
      </c>
    </row>
    <row r="40">
      <c r="A40" t="inlineStr">
        <is>
          <t>14</t>
        </is>
      </c>
      <c r="B40" t="inlineStr">
        <is>
          <t>08:00-16:00</t>
        </is>
      </c>
      <c r="G40" s="2" t="inlineStr">
        <is>
          <t>พลกฤต</t>
        </is>
      </c>
      <c r="H40" t="n">
        <v>0</v>
      </c>
      <c r="I40" t="n">
        <v>6</v>
      </c>
      <c r="J40" t="n">
        <v>9</v>
      </c>
      <c r="K40" t="n">
        <v>15</v>
      </c>
    </row>
    <row r="41">
      <c r="B41" t="inlineStr">
        <is>
          <t>16:00-24:00</t>
        </is>
      </c>
      <c r="C41" s="2" t="inlineStr">
        <is>
          <t>ปรมะ</t>
        </is>
      </c>
      <c r="D41" s="3" t="inlineStr">
        <is>
          <t>วัฒพงษ์</t>
        </is>
      </c>
      <c r="E41" s="3" t="inlineStr">
        <is>
          <t>สุเมธร์</t>
        </is>
      </c>
      <c r="G41" s="2" t="inlineStr">
        <is>
          <t>ชานนท์</t>
        </is>
      </c>
      <c r="H41" t="n">
        <v>0</v>
      </c>
      <c r="I41" t="n">
        <v>6</v>
      </c>
      <c r="J41" t="n">
        <v>9</v>
      </c>
      <c r="K41" t="n">
        <v>15</v>
      </c>
    </row>
    <row r="42">
      <c r="B42" t="inlineStr">
        <is>
          <t>24:00-8:00</t>
        </is>
      </c>
      <c r="C42" s="2" t="inlineStr">
        <is>
          <t>ปรมะ</t>
        </is>
      </c>
      <c r="D42" s="3" t="inlineStr">
        <is>
          <t>วัฒพงษ์</t>
        </is>
      </c>
      <c r="E42" s="3" t="inlineStr">
        <is>
          <t>สุเมธร์</t>
        </is>
      </c>
      <c r="G42" s="2" t="inlineStr">
        <is>
          <t>ปรมะ</t>
        </is>
      </c>
      <c r="H42" t="n">
        <v>0</v>
      </c>
      <c r="I42" t="n">
        <v>6</v>
      </c>
      <c r="J42" t="n">
        <v>9</v>
      </c>
      <c r="K42" t="n">
        <v>15</v>
      </c>
    </row>
    <row r="43">
      <c r="A43" s="1" t="inlineStr">
        <is>
          <t>15*</t>
        </is>
      </c>
      <c r="B43" t="inlineStr">
        <is>
          <t>08:00-16:00</t>
        </is>
      </c>
      <c r="C43" s="2" t="inlineStr">
        <is>
          <t>พลกฤต</t>
        </is>
      </c>
      <c r="D43" s="3" t="inlineStr">
        <is>
          <t>จีรวัฒน์</t>
        </is>
      </c>
      <c r="E43" s="2" t="inlineStr">
        <is>
          <t>วินัย</t>
        </is>
      </c>
      <c r="G43" s="2" t="inlineStr">
        <is>
          <t>สัญญา</t>
        </is>
      </c>
      <c r="H43" t="n">
        <v>0</v>
      </c>
      <c r="I43" t="n">
        <v>6</v>
      </c>
      <c r="J43" t="n">
        <v>9</v>
      </c>
      <c r="K43" t="n">
        <v>15</v>
      </c>
    </row>
    <row r="44">
      <c r="B44" t="inlineStr">
        <is>
          <t>16:00-24:00</t>
        </is>
      </c>
      <c r="C44" s="2" t="inlineStr">
        <is>
          <t>ชานนท์</t>
        </is>
      </c>
      <c r="D44" s="3" t="inlineStr">
        <is>
          <t>นที</t>
        </is>
      </c>
      <c r="E44" s="2" t="inlineStr">
        <is>
          <t>ภูวเนตร</t>
        </is>
      </c>
      <c r="G44" s="2" t="inlineStr">
        <is>
          <t>วินัย</t>
        </is>
      </c>
      <c r="H44" t="n">
        <v>0</v>
      </c>
      <c r="I44" t="n">
        <v>6</v>
      </c>
      <c r="J44" t="n">
        <v>9</v>
      </c>
      <c r="K44" t="n">
        <v>15</v>
      </c>
    </row>
    <row r="45">
      <c r="B45" t="inlineStr">
        <is>
          <t>24:00-8:00</t>
        </is>
      </c>
      <c r="C45" s="2" t="inlineStr">
        <is>
          <t>ชานนท์</t>
        </is>
      </c>
      <c r="D45" s="3" t="inlineStr">
        <is>
          <t>นที</t>
        </is>
      </c>
      <c r="E45" s="2" t="inlineStr">
        <is>
          <t>ภูวเนตร</t>
        </is>
      </c>
      <c r="G45" s="2" t="inlineStr">
        <is>
          <t>รณยุทธ</t>
        </is>
      </c>
      <c r="H45" t="n">
        <v>0</v>
      </c>
      <c r="I45" t="n">
        <v>6</v>
      </c>
      <c r="J45" t="n">
        <v>9</v>
      </c>
      <c r="K45" t="n">
        <v>15</v>
      </c>
    </row>
    <row r="46">
      <c r="A46" s="1" t="inlineStr">
        <is>
          <t>16*</t>
        </is>
      </c>
      <c r="B46" t="inlineStr">
        <is>
          <t>08:00-16:00</t>
        </is>
      </c>
      <c r="C46" s="2" t="inlineStr">
        <is>
          <t>รณยุทธ</t>
        </is>
      </c>
      <c r="D46" s="3" t="inlineStr">
        <is>
          <t>ราเชน</t>
        </is>
      </c>
      <c r="E46" s="2" t="inlineStr">
        <is>
          <t>ราเชนทร์</t>
        </is>
      </c>
      <c r="G46" s="3" t="inlineStr">
        <is>
          <t>วัฒพงษ์</t>
        </is>
      </c>
      <c r="H46" t="n">
        <v>0</v>
      </c>
      <c r="I46" t="n">
        <v>7</v>
      </c>
      <c r="J46" t="n">
        <v>9</v>
      </c>
      <c r="K46" t="n">
        <v>16</v>
      </c>
    </row>
    <row r="47">
      <c r="B47" t="inlineStr">
        <is>
          <t>16:00-24:00</t>
        </is>
      </c>
      <c r="C47" s="2" t="inlineStr">
        <is>
          <t>สัญญา</t>
        </is>
      </c>
      <c r="D47" s="3" t="inlineStr">
        <is>
          <t>นฤชิต</t>
        </is>
      </c>
      <c r="E47" s="2" t="inlineStr">
        <is>
          <t>ปรมะ</t>
        </is>
      </c>
      <c r="G47" s="3" t="inlineStr">
        <is>
          <t>ราเชน</t>
        </is>
      </c>
      <c r="H47" t="n">
        <v>0</v>
      </c>
      <c r="I47" t="n">
        <v>7</v>
      </c>
      <c r="J47" t="n">
        <v>9</v>
      </c>
      <c r="K47" t="n">
        <v>16</v>
      </c>
    </row>
    <row r="48">
      <c r="B48" t="inlineStr">
        <is>
          <t>24:00-8:00</t>
        </is>
      </c>
      <c r="C48" s="2" t="inlineStr">
        <is>
          <t>สัญญา</t>
        </is>
      </c>
      <c r="D48" s="3" t="inlineStr">
        <is>
          <t>นฤชิต</t>
        </is>
      </c>
      <c r="E48" s="2" t="inlineStr">
        <is>
          <t>ปรมะ</t>
        </is>
      </c>
      <c r="G48" s="3" t="inlineStr">
        <is>
          <t>นฤชิต</t>
        </is>
      </c>
      <c r="H48" t="n">
        <v>0</v>
      </c>
      <c r="I48" t="n">
        <v>7</v>
      </c>
      <c r="J48" t="n">
        <v>9</v>
      </c>
      <c r="K48" t="n">
        <v>16</v>
      </c>
    </row>
    <row r="49">
      <c r="A49" t="inlineStr">
        <is>
          <t>17</t>
        </is>
      </c>
      <c r="B49" t="inlineStr">
        <is>
          <t>08:00-16:00</t>
        </is>
      </c>
      <c r="G49" s="3" t="inlineStr">
        <is>
          <t>จีรวัฒน์</t>
        </is>
      </c>
      <c r="H49" t="n">
        <v>0</v>
      </c>
      <c r="I49" t="n">
        <v>7</v>
      </c>
      <c r="J49" t="n">
        <v>9</v>
      </c>
      <c r="K49" t="n">
        <v>16</v>
      </c>
    </row>
    <row r="50">
      <c r="B50" t="inlineStr">
        <is>
          <t>16:00-24:00</t>
        </is>
      </c>
      <c r="C50" s="2" t="inlineStr">
        <is>
          <t>พลกฤต</t>
        </is>
      </c>
      <c r="D50" s="3" t="inlineStr">
        <is>
          <t>นที</t>
        </is>
      </c>
      <c r="E50" s="3" t="inlineStr">
        <is>
          <t>จีรวัฒน์</t>
        </is>
      </c>
      <c r="G50" s="3" t="inlineStr">
        <is>
          <t>สุเมธร์</t>
        </is>
      </c>
      <c r="H50" t="n">
        <v>0</v>
      </c>
      <c r="I50" t="n">
        <v>6</v>
      </c>
      <c r="J50" t="n">
        <v>9</v>
      </c>
      <c r="K50" t="n">
        <v>15</v>
      </c>
    </row>
    <row r="51">
      <c r="B51" t="inlineStr">
        <is>
          <t>24:00-8:00</t>
        </is>
      </c>
      <c r="C51" s="2" t="inlineStr">
        <is>
          <t>พลกฤต</t>
        </is>
      </c>
      <c r="D51" s="3" t="inlineStr">
        <is>
          <t>นที</t>
        </is>
      </c>
      <c r="E51" s="3" t="inlineStr">
        <is>
          <t>จีรวัฒน์</t>
        </is>
      </c>
      <c r="G51" s="3" t="inlineStr">
        <is>
          <t>นที</t>
        </is>
      </c>
      <c r="H51" t="n">
        <v>0</v>
      </c>
      <c r="I51" t="n">
        <v>7</v>
      </c>
      <c r="J51" t="n">
        <v>9</v>
      </c>
      <c r="K51" t="n">
        <v>16</v>
      </c>
    </row>
    <row r="52">
      <c r="A52" t="inlineStr">
        <is>
          <t>18</t>
        </is>
      </c>
      <c r="B52" t="inlineStr">
        <is>
          <t>08:00-16:00</t>
        </is>
      </c>
    </row>
    <row r="53">
      <c r="B53" t="inlineStr">
        <is>
          <t>16:00-24:00</t>
        </is>
      </c>
      <c r="C53" s="2" t="inlineStr">
        <is>
          <t>ภูวเนตร</t>
        </is>
      </c>
      <c r="D53" s="3" t="inlineStr">
        <is>
          <t>ราเชน</t>
        </is>
      </c>
      <c r="E53" s="2" t="inlineStr">
        <is>
          <t>สัญญา</t>
        </is>
      </c>
    </row>
    <row r="54">
      <c r="B54" t="inlineStr">
        <is>
          <t>24:00-8:00</t>
        </is>
      </c>
      <c r="C54" s="2" t="inlineStr">
        <is>
          <t>ภูวเนตร</t>
        </is>
      </c>
      <c r="D54" s="3" t="inlineStr">
        <is>
          <t>ราเชน</t>
        </is>
      </c>
      <c r="E54" s="2" t="inlineStr">
        <is>
          <t>สัญญา</t>
        </is>
      </c>
    </row>
    <row r="55">
      <c r="A55" t="inlineStr">
        <is>
          <t>19</t>
        </is>
      </c>
      <c r="B55" t="inlineStr">
        <is>
          <t>08:00-16:00</t>
        </is>
      </c>
    </row>
    <row r="56">
      <c r="B56" t="inlineStr">
        <is>
          <t>16:00-24:00</t>
        </is>
      </c>
      <c r="C56" s="2" t="inlineStr">
        <is>
          <t>ชานนท์</t>
        </is>
      </c>
      <c r="D56" s="3" t="inlineStr">
        <is>
          <t>นฤชิต</t>
        </is>
      </c>
      <c r="E56" s="3" t="inlineStr">
        <is>
          <t>นที</t>
        </is>
      </c>
    </row>
    <row r="57">
      <c r="B57" t="inlineStr">
        <is>
          <t>24:00-8:00</t>
        </is>
      </c>
      <c r="C57" s="2" t="inlineStr">
        <is>
          <t>ชานนท์</t>
        </is>
      </c>
      <c r="D57" s="3" t="inlineStr">
        <is>
          <t>นฤชิต</t>
        </is>
      </c>
      <c r="E57" s="3" t="inlineStr">
        <is>
          <t>นที</t>
        </is>
      </c>
    </row>
    <row r="58">
      <c r="A58" t="inlineStr">
        <is>
          <t>20</t>
        </is>
      </c>
      <c r="B58" t="inlineStr">
        <is>
          <t>08:00-16:00</t>
        </is>
      </c>
    </row>
    <row r="59">
      <c r="B59" t="inlineStr">
        <is>
          <t>16:00-24:00</t>
        </is>
      </c>
      <c r="C59" s="2" t="inlineStr">
        <is>
          <t>ภูวเนตร</t>
        </is>
      </c>
      <c r="D59" s="3" t="inlineStr">
        <is>
          <t>ราเชน</t>
        </is>
      </c>
      <c r="E59" s="2" t="inlineStr">
        <is>
          <t>ราเชนทร์</t>
        </is>
      </c>
    </row>
    <row r="60">
      <c r="B60" t="inlineStr">
        <is>
          <t>24:00-8:00</t>
        </is>
      </c>
      <c r="C60" s="2" t="inlineStr">
        <is>
          <t>ภูวเนตร</t>
        </is>
      </c>
      <c r="D60" s="3" t="inlineStr">
        <is>
          <t>ราเชน</t>
        </is>
      </c>
      <c r="E60" s="2" t="inlineStr">
        <is>
          <t>ราเชนทร์</t>
        </is>
      </c>
    </row>
    <row r="61">
      <c r="A61" t="inlineStr">
        <is>
          <t>21</t>
        </is>
      </c>
      <c r="B61" t="inlineStr">
        <is>
          <t>08:00-16:00</t>
        </is>
      </c>
    </row>
    <row r="62">
      <c r="B62" t="inlineStr">
        <is>
          <t>16:00-24:00</t>
        </is>
      </c>
      <c r="C62" s="2" t="inlineStr">
        <is>
          <t>วินัย</t>
        </is>
      </c>
      <c r="D62" s="3" t="inlineStr">
        <is>
          <t>สุเมธร์</t>
        </is>
      </c>
      <c r="E62" s="3" t="inlineStr">
        <is>
          <t>นฤชิต</t>
        </is>
      </c>
    </row>
    <row r="63">
      <c r="B63" t="inlineStr">
        <is>
          <t>24:00-8:00</t>
        </is>
      </c>
      <c r="C63" s="2" t="inlineStr">
        <is>
          <t>วินัย</t>
        </is>
      </c>
      <c r="D63" s="3" t="inlineStr">
        <is>
          <t>วัฒพงษ์</t>
        </is>
      </c>
      <c r="E63" s="3" t="inlineStr">
        <is>
          <t>จีรวัฒน์</t>
        </is>
      </c>
    </row>
    <row r="64">
      <c r="A64" s="1" t="inlineStr">
        <is>
          <t>22*</t>
        </is>
      </c>
      <c r="B64" t="inlineStr">
        <is>
          <t>08:00-16:00</t>
        </is>
      </c>
      <c r="C64" s="2" t="inlineStr">
        <is>
          <t>ภูวเนตร</t>
        </is>
      </c>
      <c r="D64" s="3" t="inlineStr">
        <is>
          <t>นที</t>
        </is>
      </c>
      <c r="E64" s="3" t="inlineStr">
        <is>
          <t>ราเชน</t>
        </is>
      </c>
    </row>
    <row r="65">
      <c r="B65" t="inlineStr">
        <is>
          <t>16:00-24:00</t>
        </is>
      </c>
      <c r="C65" s="2" t="inlineStr">
        <is>
          <t>พลกฤต</t>
        </is>
      </c>
      <c r="D65" s="3" t="inlineStr">
        <is>
          <t>วัฒพงษ์</t>
        </is>
      </c>
      <c r="E65" s="2" t="inlineStr">
        <is>
          <t>สัญญา</t>
        </is>
      </c>
    </row>
    <row r="66">
      <c r="B66" t="inlineStr">
        <is>
          <t>24:00-8:00</t>
        </is>
      </c>
      <c r="C66" s="2" t="inlineStr">
        <is>
          <t>ปรมะ</t>
        </is>
      </c>
      <c r="D66" s="3" t="inlineStr">
        <is>
          <t>สุเมธร์</t>
        </is>
      </c>
      <c r="E66" s="2" t="inlineStr">
        <is>
          <t>ราเชนทร์</t>
        </is>
      </c>
    </row>
    <row r="67">
      <c r="A67" s="1" t="inlineStr">
        <is>
          <t>23*</t>
        </is>
      </c>
      <c r="B67" t="inlineStr">
        <is>
          <t>08:00-16:00</t>
        </is>
      </c>
      <c r="C67" s="2" t="inlineStr">
        <is>
          <t>วินัย</t>
        </is>
      </c>
      <c r="D67" s="3" t="inlineStr">
        <is>
          <t>วัฒพงษ์</t>
        </is>
      </c>
      <c r="E67" s="3" t="inlineStr">
        <is>
          <t>นฤชิต</t>
        </is>
      </c>
    </row>
    <row r="68">
      <c r="B68" t="inlineStr">
        <is>
          <t>16:00-24:00</t>
        </is>
      </c>
      <c r="C68" s="2" t="inlineStr">
        <is>
          <t>ปรมะ</t>
        </is>
      </c>
      <c r="D68" s="3" t="inlineStr">
        <is>
          <t>จีรวัฒน์</t>
        </is>
      </c>
      <c r="E68" s="2" t="inlineStr">
        <is>
          <t>รณยุทธ</t>
        </is>
      </c>
    </row>
    <row r="69">
      <c r="B69" t="inlineStr">
        <is>
          <t>24:00-8:00</t>
        </is>
      </c>
      <c r="C69" s="2" t="inlineStr">
        <is>
          <t>พลกฤต</t>
        </is>
      </c>
      <c r="D69" s="3" t="inlineStr">
        <is>
          <t>สุเมธร์</t>
        </is>
      </c>
      <c r="E69" s="2" t="inlineStr">
        <is>
          <t>สัญญา</t>
        </is>
      </c>
    </row>
    <row r="70">
      <c r="A70" t="inlineStr">
        <is>
          <t>24</t>
        </is>
      </c>
      <c r="B70" t="inlineStr">
        <is>
          <t>08:00-16:00</t>
        </is>
      </c>
    </row>
    <row r="71">
      <c r="B71" t="inlineStr">
        <is>
          <t>16:00-24:00</t>
        </is>
      </c>
      <c r="C71" s="2" t="inlineStr">
        <is>
          <t>ราเชนทร์</t>
        </is>
      </c>
      <c r="D71" s="3" t="inlineStr">
        <is>
          <t>จีรวัฒน์</t>
        </is>
      </c>
      <c r="E71" s="3" t="inlineStr">
        <is>
          <t>วัฒพงษ์</t>
        </is>
      </c>
    </row>
    <row r="72">
      <c r="B72" t="inlineStr">
        <is>
          <t>24:00-8:00</t>
        </is>
      </c>
      <c r="C72" s="2" t="inlineStr">
        <is>
          <t>วินัย</t>
        </is>
      </c>
      <c r="D72" s="3" t="inlineStr">
        <is>
          <t>สุเมธร์</t>
        </is>
      </c>
      <c r="E72" s="2" t="inlineStr">
        <is>
          <t>สัญญา</t>
        </is>
      </c>
    </row>
    <row r="73">
      <c r="A73" t="inlineStr">
        <is>
          <t>25</t>
        </is>
      </c>
      <c r="B73" t="inlineStr">
        <is>
          <t>08:00-16:00</t>
        </is>
      </c>
    </row>
    <row r="74">
      <c r="B74" t="inlineStr">
        <is>
          <t>16:00-24:00</t>
        </is>
      </c>
      <c r="C74" s="2" t="inlineStr">
        <is>
          <t>ภูวเนตร</t>
        </is>
      </c>
      <c r="D74" s="3" t="inlineStr">
        <is>
          <t>นที</t>
        </is>
      </c>
      <c r="E74" s="2" t="inlineStr">
        <is>
          <t>ปรมะ</t>
        </is>
      </c>
    </row>
    <row r="75">
      <c r="B75" t="inlineStr">
        <is>
          <t>24:00-8:00</t>
        </is>
      </c>
      <c r="C75" s="2" t="inlineStr">
        <is>
          <t>ราเชนทร์</t>
        </is>
      </c>
      <c r="D75" s="3" t="inlineStr">
        <is>
          <t>นที</t>
        </is>
      </c>
      <c r="E75" s="2" t="inlineStr">
        <is>
          <t>ชานนท์</t>
        </is>
      </c>
    </row>
    <row r="76">
      <c r="A76" t="inlineStr">
        <is>
          <t>26</t>
        </is>
      </c>
      <c r="B76" t="inlineStr">
        <is>
          <t>08:00-16:00</t>
        </is>
      </c>
    </row>
    <row r="77">
      <c r="B77" t="inlineStr">
        <is>
          <t>16:00-24:00</t>
        </is>
      </c>
      <c r="C77" s="2" t="inlineStr">
        <is>
          <t>วินัย</t>
        </is>
      </c>
      <c r="D77" s="3" t="inlineStr">
        <is>
          <t>วัฒพงษ์</t>
        </is>
      </c>
      <c r="E77" s="2" t="inlineStr">
        <is>
          <t>ภูวเนตร</t>
        </is>
      </c>
    </row>
    <row r="78">
      <c r="B78" t="inlineStr">
        <is>
          <t>24:00-8:00</t>
        </is>
      </c>
      <c r="C78" s="2" t="inlineStr">
        <is>
          <t>ปรมะ</t>
        </is>
      </c>
      <c r="D78" s="3" t="inlineStr">
        <is>
          <t>จีรวัฒน์</t>
        </is>
      </c>
      <c r="E78" s="3" t="inlineStr">
        <is>
          <t>ราเชน</t>
        </is>
      </c>
    </row>
    <row r="79">
      <c r="A79" t="inlineStr">
        <is>
          <t>27</t>
        </is>
      </c>
      <c r="B79" t="inlineStr">
        <is>
          <t>08:00-16:00</t>
        </is>
      </c>
    </row>
    <row r="80">
      <c r="B80" t="inlineStr">
        <is>
          <t>16:00-24:00</t>
        </is>
      </c>
      <c r="C80" s="2" t="inlineStr">
        <is>
          <t>พลกฤต</t>
        </is>
      </c>
      <c r="D80" s="2" t="inlineStr">
        <is>
          <t>ปรมะ</t>
        </is>
      </c>
      <c r="E80" s="2" t="inlineStr">
        <is>
          <t>ราเชนทร์</t>
        </is>
      </c>
    </row>
    <row r="81">
      <c r="B81" t="inlineStr">
        <is>
          <t>24:00-8:00</t>
        </is>
      </c>
      <c r="C81" s="2" t="inlineStr">
        <is>
          <t>พลกฤต</t>
        </is>
      </c>
      <c r="D81" s="2" t="inlineStr">
        <is>
          <t>สัญญา</t>
        </is>
      </c>
      <c r="E81" s="2" t="inlineStr">
        <is>
          <t>รณยุทธ</t>
        </is>
      </c>
    </row>
    <row r="82">
      <c r="A82" t="inlineStr">
        <is>
          <t>28</t>
        </is>
      </c>
      <c r="B82" t="inlineStr">
        <is>
          <t>08:00-16:00</t>
        </is>
      </c>
    </row>
    <row r="83">
      <c r="B83" t="inlineStr">
        <is>
          <t>16:00-24:00</t>
        </is>
      </c>
      <c r="C83" s="2" t="inlineStr">
        <is>
          <t>ชานนท์</t>
        </is>
      </c>
      <c r="D83" s="2" t="inlineStr">
        <is>
          <t>สัญญา</t>
        </is>
      </c>
      <c r="E83" s="2" t="inlineStr">
        <is>
          <t>วินัย</t>
        </is>
      </c>
    </row>
    <row r="84">
      <c r="B84" t="inlineStr">
        <is>
          <t>24:00-8:00</t>
        </is>
      </c>
      <c r="C84" s="2" t="inlineStr">
        <is>
          <t>ภูวเนตร</t>
        </is>
      </c>
      <c r="D84" s="2" t="inlineStr">
        <is>
          <t>วินัย</t>
        </is>
      </c>
      <c r="E84" s="3" t="inlineStr">
        <is>
          <t>นที</t>
        </is>
      </c>
    </row>
    <row r="85">
      <c r="A85" s="1" t="inlineStr">
        <is>
          <t>29*</t>
        </is>
      </c>
      <c r="B85" t="inlineStr">
        <is>
          <t>08:00-16:00</t>
        </is>
      </c>
      <c r="C85" s="2" t="inlineStr">
        <is>
          <t>ปรมะ</t>
        </is>
      </c>
      <c r="D85" s="3" t="inlineStr">
        <is>
          <t>นฤชิต</t>
        </is>
      </c>
      <c r="E85" s="3" t="inlineStr">
        <is>
          <t>จีรวัฒน์</t>
        </is>
      </c>
    </row>
    <row r="86">
      <c r="B86" t="inlineStr">
        <is>
          <t>16:00-24:00</t>
        </is>
      </c>
      <c r="C86" s="2" t="inlineStr">
        <is>
          <t>ภูวเนตร</t>
        </is>
      </c>
      <c r="D86" s="3" t="inlineStr">
        <is>
          <t>สุเมธร์</t>
        </is>
      </c>
      <c r="E86" s="3" t="inlineStr">
        <is>
          <t>ราเชน</t>
        </is>
      </c>
    </row>
    <row r="87">
      <c r="B87" t="inlineStr">
        <is>
          <t>24:00-8:00</t>
        </is>
      </c>
      <c r="C87" s="2" t="inlineStr">
        <is>
          <t>สัญญา</t>
        </is>
      </c>
      <c r="D87" s="3" t="inlineStr">
        <is>
          <t>นที</t>
        </is>
      </c>
      <c r="E87" s="2" t="inlineStr">
        <is>
          <t>ชานนท์</t>
        </is>
      </c>
    </row>
    <row r="88">
      <c r="A88" s="1" t="inlineStr">
        <is>
          <t>30*</t>
        </is>
      </c>
      <c r="B88" t="inlineStr">
        <is>
          <t>08:00-16:00</t>
        </is>
      </c>
      <c r="C88" s="2" t="inlineStr">
        <is>
          <t>ราเชนทร์</t>
        </is>
      </c>
      <c r="D88" s="3" t="inlineStr">
        <is>
          <t>วัฒพงษ์</t>
        </is>
      </c>
      <c r="E88" s="3" t="inlineStr">
        <is>
          <t>สุเมธร์</t>
        </is>
      </c>
    </row>
    <row r="89">
      <c r="B89" t="inlineStr">
        <is>
          <t>16:00-24:00</t>
        </is>
      </c>
      <c r="C89" s="2" t="inlineStr">
        <is>
          <t>รณยุทธ</t>
        </is>
      </c>
      <c r="D89" s="3" t="inlineStr">
        <is>
          <t>นที</t>
        </is>
      </c>
      <c r="E89" s="2" t="inlineStr">
        <is>
          <t>ราเชนทร์</t>
        </is>
      </c>
    </row>
    <row r="90">
      <c r="B90" t="inlineStr">
        <is>
          <t>24:00-8:00</t>
        </is>
      </c>
      <c r="C90" s="2" t="inlineStr">
        <is>
          <t>ชานนท์</t>
        </is>
      </c>
      <c r="D90" s="3" t="inlineStr">
        <is>
          <t>จีรวัฒน์</t>
        </is>
      </c>
      <c r="E90" s="3" t="inlineStr">
        <is>
          <t>นฤชิต</t>
        </is>
      </c>
    </row>
    <row r="91">
      <c r="A91" t="inlineStr">
        <is>
          <t>31</t>
        </is>
      </c>
      <c r="B91" t="inlineStr">
        <is>
          <t>08:00-16:00</t>
        </is>
      </c>
    </row>
    <row r="92">
      <c r="B92" t="inlineStr">
        <is>
          <t>16:00-24:00</t>
        </is>
      </c>
      <c r="C92" s="2" t="inlineStr">
        <is>
          <t>ปรมะ</t>
        </is>
      </c>
      <c r="D92" s="2" t="inlineStr">
        <is>
          <t>วินัย</t>
        </is>
      </c>
      <c r="E92" s="3" t="inlineStr">
        <is>
          <t>สุเมธร์</t>
        </is>
      </c>
    </row>
    <row r="93">
      <c r="B93" t="inlineStr">
        <is>
          <t>24:00-8:00</t>
        </is>
      </c>
      <c r="C93" s="2" t="inlineStr">
        <is>
          <t>ชานนท์</t>
        </is>
      </c>
      <c r="D93" s="2" t="inlineStr">
        <is>
          <t>ปรมะ</t>
        </is>
      </c>
      <c r="E93" s="2" t="inlineStr">
        <is>
          <t>พลกฤต</t>
        </is>
      </c>
    </row>
    <row r="97">
      <c r="A97" s="1" t="inlineStr">
        <is>
          <t>1*</t>
        </is>
      </c>
      <c r="B97" t="inlineStr">
        <is>
          <t>08:00-16:00</t>
        </is>
      </c>
      <c r="C97" s="4" t="inlineStr">
        <is>
          <t>รณยุทธ</t>
        </is>
      </c>
      <c r="D97" s="5" t="inlineStr">
        <is>
          <t>สุเมธร์</t>
        </is>
      </c>
      <c r="E97" s="6" t="inlineStr">
        <is>
          <t>ชานนท์</t>
        </is>
      </c>
    </row>
    <row r="98">
      <c r="B98" t="inlineStr">
        <is>
          <t>16:00-24:00</t>
        </is>
      </c>
      <c r="C98" s="7" t="inlineStr">
        <is>
          <t>วินัย</t>
        </is>
      </c>
      <c r="D98" s="8" t="inlineStr">
        <is>
          <t>ราเชน</t>
        </is>
      </c>
      <c r="E98" s="9" t="inlineStr">
        <is>
          <t>วัฒพงษ์</t>
        </is>
      </c>
      <c r="I98" t="inlineStr">
        <is>
          <t>วันทำการ</t>
        </is>
      </c>
      <c r="O98" t="inlineStr">
        <is>
          <t>วันหยุด</t>
        </is>
      </c>
      <c r="U98" t="inlineStr">
        <is>
          <t>รวมโรงพยาบาลหลัก</t>
        </is>
      </c>
    </row>
    <row r="99">
      <c r="B99" t="inlineStr">
        <is>
          <t>24:00-8:00</t>
        </is>
      </c>
      <c r="C99" s="7" t="inlineStr">
        <is>
          <t>วินัย</t>
        </is>
      </c>
      <c r="D99" s="8" t="inlineStr">
        <is>
          <t>ราเชน</t>
        </is>
      </c>
      <c r="E99" s="9" t="inlineStr">
        <is>
          <t>วัฒพงษ์</t>
        </is>
      </c>
      <c r="H99" t="inlineStr">
        <is>
          <t>08:00-16:00</t>
        </is>
      </c>
      <c r="I99" t="inlineStr">
        <is>
          <t>16:00-24:00</t>
        </is>
      </c>
      <c r="J99" t="inlineStr">
        <is>
          <t>24:00-8:00</t>
        </is>
      </c>
      <c r="K99" t="inlineStr">
        <is>
          <t>รวม</t>
        </is>
      </c>
      <c r="N99" t="inlineStr">
        <is>
          <t>08:00-16:00</t>
        </is>
      </c>
      <c r="O99" t="inlineStr">
        <is>
          <t>16:00-24:00</t>
        </is>
      </c>
      <c r="P99" t="inlineStr">
        <is>
          <t>24:00-8:00</t>
        </is>
      </c>
      <c r="Q99" t="inlineStr">
        <is>
          <t>รวม</t>
        </is>
      </c>
      <c r="T99" t="inlineStr">
        <is>
          <t>08:00-16:00</t>
        </is>
      </c>
      <c r="U99" t="inlineStr">
        <is>
          <t>16:00-24:00</t>
        </is>
      </c>
      <c r="V99" t="inlineStr">
        <is>
          <t>24:00-8:00</t>
        </is>
      </c>
      <c r="W99" t="inlineStr">
        <is>
          <t>รวม</t>
        </is>
      </c>
    </row>
    <row r="100">
      <c r="A100" s="1" t="inlineStr">
        <is>
          <t>2*</t>
        </is>
      </c>
      <c r="B100" t="inlineStr">
        <is>
          <t>08:00-16:00</t>
        </is>
      </c>
      <c r="C100" s="10" t="inlineStr">
        <is>
          <t>สัญญา</t>
        </is>
      </c>
      <c r="D100" s="11" t="inlineStr">
        <is>
          <t>จีรวัฒน์</t>
        </is>
      </c>
      <c r="E100" s="12" t="inlineStr">
        <is>
          <t>นที</t>
        </is>
      </c>
      <c r="G100" s="2" t="inlineStr">
        <is>
          <t>ภูวเนตร</t>
        </is>
      </c>
      <c r="H100" t="inlineStr"/>
      <c r="I100">
        <f>COUNTIF($C$104:$D$104,"ภูวเนตร")+COUNTIF($C$107:$D$107,"ภูวเนตร")+COUNTIF($C$110:$D$110,"ภูวเนตร")+COUNTIF($C$113:$D$113,"ภูวเนตร")+COUNTIF($C$116:$D$116,"ภูวเนตร")+COUNTIF($C$125:$D$125,"ภูวเนตร")+COUNTIF($C$128:$D$128,"ภูวเนตร")+COUNTIF($C$131:$D$131,"ภูวเนตร")+COUNTIF($C$134:$D$134,"ภูวเนตร")+COUNTIF($C$137:$D$137,"ภูวเนตร")+COUNTIF($C$146:$D$146,"ภูวเนตร")+COUNTIF($C$149:$D$149,"ภูวเนตร")+COUNTIF($C$152:$D$152,"ภูวเนตร")+COUNTIF($C$155:$D$155,"ภูวเนตร")+COUNTIF($C$158:$D$158,"ภูวเนตร")+COUNTIF($C$167:$D$167,"ภูวเนตร")+COUNTIF($C$170:$D$170,"ภูวเนตร")+COUNTIF($C$173:$D$173,"ภูวเนตร")+COUNTIF($C$176:$D$176,"ภูวเนตร")+COUNTIF($C$179:$D$179,"ภูวเนตร")+COUNTIF($C$188:$D$188,"ภูวเนตร")</f>
        <v/>
      </c>
      <c r="J100">
        <f>COUNTIF($C$105:$D$105,"ภูวเนตร")+COUNTIF($C$108:$D$108,"ภูวเนตร")+COUNTIF($C$111:$D$111,"ภูวเนตร")+COUNTIF($C$114:$D$114,"ภูวเนตร")+COUNTIF($C$117:$D$117,"ภูวเนตร")+COUNTIF($C$126:$D$126,"ภูวเนตร")+COUNTIF($C$129:$D$129,"ภูวเนตร")+COUNTIF($C$132:$D$132,"ภูวเนตร")+COUNTIF($C$135:$D$135,"ภูวเนตร")+COUNTIF($C$138:$D$138,"ภูวเนตร")+COUNTIF($C$147:$D$147,"ภูวเนตร")+COUNTIF($C$150:$D$150,"ภูวเนตร")+COUNTIF($C$153:$D$153,"ภูวเนตร")+COUNTIF($C$156:$D$156,"ภูวเนตร")+COUNTIF($C$159:$D$159,"ภูวเนตร")+COUNTIF($C$168:$D$168,"ภูวเนตร")+COUNTIF($C$171:$D$171,"ภูวเนตร")+COUNTIF($C$174:$D$174,"ภูวเนตร")+COUNTIF($C$177:$D$177,"ภูวเนตร")+COUNTIF($C$180:$D$180,"ภูวเนตร")+COUNTIF($C$189:$D$189,"ภูวเนตร")</f>
        <v/>
      </c>
      <c r="K100">
        <f>SUM(H100:J100)</f>
        <v/>
      </c>
      <c r="M100" s="2" t="inlineStr">
        <is>
          <t>ภูวเนตร</t>
        </is>
      </c>
      <c r="N100">
        <f>COUNTIF($C$97:$D$97,"ภูวเนตร")+COUNTIF($C$100:$D$100,"ภูวเนตร")+COUNTIF($C$118:$D$118,"ภูวเนตร")+COUNTIF($C$121:$D$121,"ภูวเนตร")+COUNTIF($C$139:$D$139,"ภูวเนตร")+COUNTIF($C$142:$D$142,"ภูวเนตร")+COUNTIF($C$160:$D$160,"ภูวเนตร")+COUNTIF($C$163:$D$163,"ภูวเนตร")+COUNTIF($C$181:$D$181,"ภูวเนตร")+COUNTIF($C$184:$D$184,"ภูวเนตร")</f>
        <v/>
      </c>
      <c r="O100">
        <f>COUNTIF($C$98:$D$98,"ภูวเนตร")+COUNTIF($C$101:$D$101,"ภูวเนตร")+COUNTIF($C$119:$D$119,"ภูวเนตร")+COUNTIF($C$122:$D$122,"ภูวเนตร")+COUNTIF($C$140:$D$140,"ภูวเนตร")+COUNTIF($C$143:$D$143,"ภูวเนตร")+COUNTIF($C$161:$D$161,"ภูวเนตร")+COUNTIF($C$164:$D$164,"ภูวเนตร")+COUNTIF($C$182:$D$182,"ภูวเนตร")+COUNTIF($C$185:$D$185,"ภูวเนตร")</f>
        <v/>
      </c>
      <c r="P100">
        <f>COUNTIF($C$99:$D$99,"ภูวเนตร")+COUNTIF($C$102:$D$102,"ภูวเนตร")+COUNTIF($C$120:$D$120,"ภูวเนตร")+COUNTIF($C$123:$D$123,"ภูวเนตร")+COUNTIF($C$141:$D$141,"ภูวเนตร")+COUNTIF($C$144:$D$144,"ภูวเนตร")+COUNTIF($C$162:$D$162,"ภูวเนตร")+COUNTIF($C$165:$D$165,"ภูวเนตร")+COUNTIF($C$183:$D$183,"ภูวเนตร")+COUNTIF($C$186:$D$186,"ภูวเนตร")</f>
        <v/>
      </c>
      <c r="Q100">
        <f>SUM(N100:P100)</f>
        <v/>
      </c>
      <c r="S100" s="2" t="inlineStr">
        <is>
          <t>ภูวเนตร</t>
        </is>
      </c>
      <c r="T100">
        <f>SUM(H100,N100)</f>
        <v/>
      </c>
      <c r="U100">
        <f>SUM(I100,O100)</f>
        <v/>
      </c>
      <c r="V100">
        <f>SUM(J100,P100)</f>
        <v/>
      </c>
      <c r="W100">
        <f>SUM(K100,Q100)</f>
        <v/>
      </c>
    </row>
    <row r="101">
      <c r="B101" t="inlineStr">
        <is>
          <t>16:00-24:00</t>
        </is>
      </c>
      <c r="C101" s="13" t="inlineStr">
        <is>
          <t>ภูวเนตร</t>
        </is>
      </c>
      <c r="D101" s="14" t="inlineStr">
        <is>
          <t>นฤชิต</t>
        </is>
      </c>
      <c r="E101" s="15" t="inlineStr">
        <is>
          <t>พลกฤต</t>
        </is>
      </c>
      <c r="G101" s="2" t="inlineStr">
        <is>
          <t>ราเชนทร์</t>
        </is>
      </c>
      <c r="H101" t="inlineStr"/>
      <c r="I101">
        <f>COUNTIF($C$104:$D$104,"ราเชนทร์")+COUNTIF($C$107:$D$107,"ราเชนทร์")+COUNTIF($C$110:$D$110,"ราเชนทร์")+COUNTIF($C$113:$D$113,"ราเชนทร์")+COUNTIF($C$116:$D$116,"ราเชนทร์")+COUNTIF($C$125:$D$125,"ราเชนทร์")+COUNTIF($C$128:$D$128,"ราเชนทร์")+COUNTIF($C$131:$D$131,"ราเชนทร์")+COUNTIF($C$134:$D$134,"ราเชนทร์")+COUNTIF($C$137:$D$137,"ราเชนทร์")+COUNTIF($C$146:$D$146,"ราเชนทร์")+COUNTIF($C$149:$D$149,"ราเชนทร์")+COUNTIF($C$152:$D$152,"ราเชนทร์")+COUNTIF($C$155:$D$155,"ราเชนทร์")+COUNTIF($C$158:$D$158,"ราเชนทร์")+COUNTIF($C$167:$D$167,"ราเชนทร์")+COUNTIF($C$170:$D$170,"ราเชนทร์")+COUNTIF($C$173:$D$173,"ราเชนทร์")+COUNTIF($C$176:$D$176,"ราเชนทร์")+COUNTIF($C$179:$D$179,"ราเชนทร์")+COUNTIF($C$188:$D$188,"ราเชนทร์")</f>
        <v/>
      </c>
      <c r="J101">
        <f>COUNTIF($C$105:$D$105,"ราเชนทร์")+COUNTIF($C$108:$D$108,"ราเชนทร์")+COUNTIF($C$111:$D$111,"ราเชนทร์")+COUNTIF($C$114:$D$114,"ราเชนทร์")+COUNTIF($C$117:$D$117,"ราเชนทร์")+COUNTIF($C$126:$D$126,"ราเชนทร์")+COUNTIF($C$129:$D$129,"ราเชนทร์")+COUNTIF($C$132:$D$132,"ราเชนทร์")+COUNTIF($C$135:$D$135,"ราเชนทร์")+COUNTIF($C$138:$D$138,"ราเชนทร์")+COUNTIF($C$147:$D$147,"ราเชนทร์")+COUNTIF($C$150:$D$150,"ราเชนทร์")+COUNTIF($C$153:$D$153,"ราเชนทร์")+COUNTIF($C$156:$D$156,"ราเชนทร์")+COUNTIF($C$159:$D$159,"ราเชนทร์")+COUNTIF($C$168:$D$168,"ราเชนทร์")+COUNTIF($C$171:$D$171,"ราเชนทร์")+COUNTIF($C$174:$D$174,"ราเชนทร์")+COUNTIF($C$177:$D$177,"ราเชนทร์")+COUNTIF($C$180:$D$180,"ราเชนทร์")+COUNTIF($C$189:$D$189,"ราเชนทร์")</f>
        <v/>
      </c>
      <c r="K101">
        <f>SUM(H101:J101)</f>
        <v/>
      </c>
      <c r="M101" s="2" t="inlineStr">
        <is>
          <t>ราเชนทร์</t>
        </is>
      </c>
      <c r="N101">
        <f>COUNTIF($C$97:$D$97,"ราเชนทร์")+COUNTIF($C$100:$D$100,"ราเชนทร์")+COUNTIF($C$118:$D$118,"ราเชนทร์")+COUNTIF($C$121:$D$121,"ราเชนทร์")+COUNTIF($C$139:$D$139,"ราเชนทร์")+COUNTIF($C$142:$D$142,"ราเชนทร์")+COUNTIF($C$160:$D$160,"ราเชนทร์")+COUNTIF($C$163:$D$163,"ราเชนทร์")+COUNTIF($C$181:$D$181,"ราเชนทร์")+COUNTIF($C$184:$D$184,"ราเชนทร์")</f>
        <v/>
      </c>
      <c r="O101">
        <f>COUNTIF($C$98:$D$98,"ราเชนทร์")+COUNTIF($C$101:$D$101,"ราเชนทร์")+COUNTIF($C$119:$D$119,"ราเชนทร์")+COUNTIF($C$122:$D$122,"ราเชนทร์")+COUNTIF($C$140:$D$140,"ราเชนทร์")+COUNTIF($C$143:$D$143,"ราเชนทร์")+COUNTIF($C$161:$D$161,"ราเชนทร์")+COUNTIF($C$164:$D$164,"ราเชนทร์")+COUNTIF($C$182:$D$182,"ราเชนทร์")+COUNTIF($C$185:$D$185,"ราเชนทร์")</f>
        <v/>
      </c>
      <c r="P101">
        <f>COUNTIF($C$99:$D$99,"ราเชนทร์")+COUNTIF($C$102:$D$102,"ราเชนทร์")+COUNTIF($C$120:$D$120,"ราเชนทร์")+COUNTIF($C$123:$D$123,"ราเชนทร์")+COUNTIF($C$141:$D$141,"ราเชนทร์")+COUNTIF($C$144:$D$144,"ราเชนทร์")+COUNTIF($C$162:$D$162,"ราเชนทร์")+COUNTIF($C$165:$D$165,"ราเชนทร์")+COUNTIF($C$183:$D$183,"ราเชนทร์")+COUNTIF($C$186:$D$186,"ราเชนทร์")</f>
        <v/>
      </c>
      <c r="Q101">
        <f>SUM(N101:P101)</f>
        <v/>
      </c>
      <c r="S101" s="2" t="inlineStr">
        <is>
          <t>ราเชนทร์</t>
        </is>
      </c>
      <c r="T101">
        <f>SUM(H101,N101)</f>
        <v/>
      </c>
      <c r="U101">
        <f>SUM(I101,O101)</f>
        <v/>
      </c>
      <c r="V101">
        <f>SUM(J101,P101)</f>
        <v/>
      </c>
      <c r="W101">
        <f>SUM(K101,Q101)</f>
        <v/>
      </c>
    </row>
    <row r="102">
      <c r="B102" t="inlineStr">
        <is>
          <t>24:00-8:00</t>
        </is>
      </c>
      <c r="C102" s="13" t="inlineStr">
        <is>
          <t>ภูวเนตร</t>
        </is>
      </c>
      <c r="D102" s="14" t="inlineStr">
        <is>
          <t>นฤชิต</t>
        </is>
      </c>
      <c r="E102" s="15" t="inlineStr">
        <is>
          <t>พลกฤต</t>
        </is>
      </c>
      <c r="G102" s="2" t="inlineStr">
        <is>
          <t>พลกฤต</t>
        </is>
      </c>
      <c r="H102" t="inlineStr"/>
      <c r="I102">
        <f>COUNTIF($C$104:$D$104,"พลกฤต")+COUNTIF($C$107:$D$107,"พลกฤต")+COUNTIF($C$110:$D$110,"พลกฤต")+COUNTIF($C$113:$D$113,"พลกฤต")+COUNTIF($C$116:$D$116,"พลกฤต")+COUNTIF($C$125:$D$125,"พลกฤต")+COUNTIF($C$128:$D$128,"พลกฤต")+COUNTIF($C$131:$D$131,"พลกฤต")+COUNTIF($C$134:$D$134,"พลกฤต")+COUNTIF($C$137:$D$137,"พลกฤต")+COUNTIF($C$146:$D$146,"พลกฤต")+COUNTIF($C$149:$D$149,"พลกฤต")+COUNTIF($C$152:$D$152,"พลกฤต")+COUNTIF($C$155:$D$155,"พลกฤต")+COUNTIF($C$158:$D$158,"พลกฤต")+COUNTIF($C$167:$D$167,"พลกฤต")+COUNTIF($C$170:$D$170,"พลกฤต")+COUNTIF($C$173:$D$173,"พลกฤต")+COUNTIF($C$176:$D$176,"พลกฤต")+COUNTIF($C$179:$D$179,"พลกฤต")+COUNTIF($C$188:$D$188,"พลกฤต")</f>
        <v/>
      </c>
      <c r="J102">
        <f>COUNTIF($C$105:$D$105,"พลกฤต")+COUNTIF($C$108:$D$108,"พลกฤต")+COUNTIF($C$111:$D$111,"พลกฤต")+COUNTIF($C$114:$D$114,"พลกฤต")+COUNTIF($C$117:$D$117,"พลกฤต")+COUNTIF($C$126:$D$126,"พลกฤต")+COUNTIF($C$129:$D$129,"พลกฤต")+COUNTIF($C$132:$D$132,"พลกฤต")+COUNTIF($C$135:$D$135,"พลกฤต")+COUNTIF($C$138:$D$138,"พลกฤต")+COUNTIF($C$147:$D$147,"พลกฤต")+COUNTIF($C$150:$D$150,"พลกฤต")+COUNTIF($C$153:$D$153,"พลกฤต")+COUNTIF($C$156:$D$156,"พลกฤต")+COUNTIF($C$159:$D$159,"พลกฤต")+COUNTIF($C$168:$D$168,"พลกฤต")+COUNTIF($C$171:$D$171,"พลกฤต")+COUNTIF($C$174:$D$174,"พลกฤต")+COUNTIF($C$177:$D$177,"พลกฤต")+COUNTIF($C$180:$D$180,"พลกฤต")+COUNTIF($C$189:$D$189,"พลกฤต")</f>
        <v/>
      </c>
      <c r="K102">
        <f>SUM(H102:J102)</f>
        <v/>
      </c>
      <c r="M102" s="2" t="inlineStr">
        <is>
          <t>พลกฤต</t>
        </is>
      </c>
      <c r="N102">
        <f>COUNTIF($C$97:$D$97,"พลกฤต")+COUNTIF($C$100:$D$100,"พลกฤต")+COUNTIF($C$118:$D$118,"พลกฤต")+COUNTIF($C$121:$D$121,"พลกฤต")+COUNTIF($C$139:$D$139,"พลกฤต")+COUNTIF($C$142:$D$142,"พลกฤต")+COUNTIF($C$160:$D$160,"พลกฤต")+COUNTIF($C$163:$D$163,"พลกฤต")+COUNTIF($C$181:$D$181,"พลกฤต")+COUNTIF($C$184:$D$184,"พลกฤต")</f>
        <v/>
      </c>
      <c r="O102">
        <f>COUNTIF($C$98:$D$98,"พลกฤต")+COUNTIF($C$101:$D$101,"พลกฤต")+COUNTIF($C$119:$D$119,"พลกฤต")+COUNTIF($C$122:$D$122,"พลกฤต")+COUNTIF($C$140:$D$140,"พลกฤต")+COUNTIF($C$143:$D$143,"พลกฤต")+COUNTIF($C$161:$D$161,"พลกฤต")+COUNTIF($C$164:$D$164,"พลกฤต")+COUNTIF($C$182:$D$182,"พลกฤต")+COUNTIF($C$185:$D$185,"พลกฤต")</f>
        <v/>
      </c>
      <c r="P102">
        <f>COUNTIF($C$99:$D$99,"พลกฤต")+COUNTIF($C$102:$D$102,"พลกฤต")+COUNTIF($C$120:$D$120,"พลกฤต")+COUNTIF($C$123:$D$123,"พลกฤต")+COUNTIF($C$141:$D$141,"พลกฤต")+COUNTIF($C$144:$D$144,"พลกฤต")+COUNTIF($C$162:$D$162,"พลกฤต")+COUNTIF($C$165:$D$165,"พลกฤต")+COUNTIF($C$183:$D$183,"พลกฤต")+COUNTIF($C$186:$D$186,"พลกฤต")</f>
        <v/>
      </c>
      <c r="Q102">
        <f>SUM(N102:P102)</f>
        <v/>
      </c>
      <c r="S102" s="2" t="inlineStr">
        <is>
          <t>พลกฤต</t>
        </is>
      </c>
      <c r="T102">
        <f>SUM(H102,N102)</f>
        <v/>
      </c>
      <c r="U102">
        <f>SUM(I102,O102)</f>
        <v/>
      </c>
      <c r="V102">
        <f>SUM(J102,P102)</f>
        <v/>
      </c>
      <c r="W102">
        <f>SUM(K102,Q102)</f>
        <v/>
      </c>
    </row>
    <row r="103">
      <c r="A103" t="inlineStr">
        <is>
          <t>3</t>
        </is>
      </c>
      <c r="B103" t="inlineStr">
        <is>
          <t>08:00-16:00</t>
        </is>
      </c>
      <c r="G103" s="2" t="inlineStr">
        <is>
          <t>ชานนท์</t>
        </is>
      </c>
      <c r="H103" t="inlineStr"/>
      <c r="I103">
        <f>COUNTIF($C$104:$D$104,"ชานนท์")+COUNTIF($C$107:$D$107,"ชานนท์")+COUNTIF($C$110:$D$110,"ชานนท์")+COUNTIF($C$113:$D$113,"ชานนท์")+COUNTIF($C$116:$D$116,"ชานนท์")+COUNTIF($C$125:$D$125,"ชานนท์")+COUNTIF($C$128:$D$128,"ชานนท์")+COUNTIF($C$131:$D$131,"ชานนท์")+COUNTIF($C$134:$D$134,"ชานนท์")+COUNTIF($C$137:$D$137,"ชานนท์")+COUNTIF($C$146:$D$146,"ชานนท์")+COUNTIF($C$149:$D$149,"ชานนท์")+COUNTIF($C$152:$D$152,"ชานนท์")+COUNTIF($C$155:$D$155,"ชานนท์")+COUNTIF($C$158:$D$158,"ชานนท์")+COUNTIF($C$167:$D$167,"ชานนท์")+COUNTIF($C$170:$D$170,"ชานนท์")+COUNTIF($C$173:$D$173,"ชานนท์")+COUNTIF($C$176:$D$176,"ชานนท์")+COUNTIF($C$179:$D$179,"ชานนท์")+COUNTIF($C$188:$D$188,"ชานนท์")</f>
        <v/>
      </c>
      <c r="J103">
        <f>COUNTIF($C$105:$D$105,"ชานนท์")+COUNTIF($C$108:$D$108,"ชานนท์")+COUNTIF($C$111:$D$111,"ชานนท์")+COUNTIF($C$114:$D$114,"ชานนท์")+COUNTIF($C$117:$D$117,"ชานนท์")+COUNTIF($C$126:$D$126,"ชานนท์")+COUNTIF($C$129:$D$129,"ชานนท์")+COUNTIF($C$132:$D$132,"ชานนท์")+COUNTIF($C$135:$D$135,"ชานนท์")+COUNTIF($C$138:$D$138,"ชานนท์")+COUNTIF($C$147:$D$147,"ชานนท์")+COUNTIF($C$150:$D$150,"ชานนท์")+COUNTIF($C$153:$D$153,"ชานนท์")+COUNTIF($C$156:$D$156,"ชานนท์")+COUNTIF($C$159:$D$159,"ชานนท์")+COUNTIF($C$168:$D$168,"ชานนท์")+COUNTIF($C$171:$D$171,"ชานนท์")+COUNTIF($C$174:$D$174,"ชานนท์")+COUNTIF($C$177:$D$177,"ชานนท์")+COUNTIF($C$180:$D$180,"ชานนท์")+COUNTIF($C$189:$D$189,"ชานนท์")</f>
        <v/>
      </c>
      <c r="K103">
        <f>SUM(H103:J103)</f>
        <v/>
      </c>
      <c r="M103" s="2" t="inlineStr">
        <is>
          <t>ชานนท์</t>
        </is>
      </c>
      <c r="N103">
        <f>COUNTIF($C$97:$D$97,"ชานนท์")+COUNTIF($C$100:$D$100,"ชานนท์")+COUNTIF($C$118:$D$118,"ชานนท์")+COUNTIF($C$121:$D$121,"ชานนท์")+COUNTIF($C$139:$D$139,"ชานนท์")+COUNTIF($C$142:$D$142,"ชานนท์")+COUNTIF($C$160:$D$160,"ชานนท์")+COUNTIF($C$163:$D$163,"ชานนท์")+COUNTIF($C$181:$D$181,"ชานนท์")+COUNTIF($C$184:$D$184,"ชานนท์")</f>
        <v/>
      </c>
      <c r="O103">
        <f>COUNTIF($C$98:$D$98,"ชานนท์")+COUNTIF($C$101:$D$101,"ชานนท์")+COUNTIF($C$119:$D$119,"ชานนท์")+COUNTIF($C$122:$D$122,"ชานนท์")+COUNTIF($C$140:$D$140,"ชานนท์")+COUNTIF($C$143:$D$143,"ชานนท์")+COUNTIF($C$161:$D$161,"ชานนท์")+COUNTIF($C$164:$D$164,"ชานนท์")+COUNTIF($C$182:$D$182,"ชานนท์")+COUNTIF($C$185:$D$185,"ชานนท์")</f>
        <v/>
      </c>
      <c r="P103">
        <f>COUNTIF($C$99:$D$99,"ชานนท์")+COUNTIF($C$102:$D$102,"ชานนท์")+COUNTIF($C$120:$D$120,"ชานนท์")+COUNTIF($C$123:$D$123,"ชานนท์")+COUNTIF($C$141:$D$141,"ชานนท์")+COUNTIF($C$144:$D$144,"ชานนท์")+COUNTIF($C$162:$D$162,"ชานนท์")+COUNTIF($C$165:$D$165,"ชานนท์")+COUNTIF($C$183:$D$183,"ชานนท์")+COUNTIF($C$186:$D$186,"ชานนท์")</f>
        <v/>
      </c>
      <c r="Q103">
        <f>SUM(N103:P103)</f>
        <v/>
      </c>
      <c r="S103" s="2" t="inlineStr">
        <is>
          <t>ชานนท์</t>
        </is>
      </c>
      <c r="T103">
        <f>SUM(H103,N103)</f>
        <v/>
      </c>
      <c r="U103">
        <f>SUM(I103,O103)</f>
        <v/>
      </c>
      <c r="V103">
        <f>SUM(J103,P103)</f>
        <v/>
      </c>
      <c r="W103">
        <f>SUM(K103,Q103)</f>
        <v/>
      </c>
    </row>
    <row r="104">
      <c r="B104" t="inlineStr">
        <is>
          <t>16:00-24:00</t>
        </is>
      </c>
      <c r="C104" s="6" t="inlineStr">
        <is>
          <t>ชานนท์</t>
        </is>
      </c>
      <c r="D104" s="5" t="inlineStr">
        <is>
          <t>สุเมธร์</t>
        </is>
      </c>
      <c r="E104" s="4" t="inlineStr">
        <is>
          <t>รณยุทธ</t>
        </is>
      </c>
      <c r="G104" s="2" t="inlineStr">
        <is>
          <t>ปรมะ</t>
        </is>
      </c>
      <c r="H104" t="inlineStr"/>
      <c r="I104">
        <f>COUNTIF($C$104:$D$104,"ปรมะ")+COUNTIF($C$107:$D$107,"ปรมะ")+COUNTIF($C$110:$D$110,"ปรมะ")+COUNTIF($C$113:$D$113,"ปรมะ")+COUNTIF($C$116:$D$116,"ปรมะ")+COUNTIF($C$125:$D$125,"ปรมะ")+COUNTIF($C$128:$D$128,"ปรมะ")+COUNTIF($C$131:$D$131,"ปรมะ")+COUNTIF($C$134:$D$134,"ปรมะ")+COUNTIF($C$137:$D$137,"ปรมะ")+COUNTIF($C$146:$D$146,"ปรมะ")+COUNTIF($C$149:$D$149,"ปรมะ")+COUNTIF($C$152:$D$152,"ปรมะ")+COUNTIF($C$155:$D$155,"ปรมะ")+COUNTIF($C$158:$D$158,"ปรมะ")+COUNTIF($C$167:$D$167,"ปรมะ")+COUNTIF($C$170:$D$170,"ปรมะ")+COUNTIF($C$173:$D$173,"ปรมะ")+COUNTIF($C$176:$D$176,"ปรมะ")+COUNTIF($C$179:$D$179,"ปรมะ")+COUNTIF($C$188:$D$188,"ปรมะ")</f>
        <v/>
      </c>
      <c r="J104">
        <f>COUNTIF($C$105:$D$105,"ปรมะ")+COUNTIF($C$108:$D$108,"ปรมะ")+COUNTIF($C$111:$D$111,"ปรมะ")+COUNTIF($C$114:$D$114,"ปรมะ")+COUNTIF($C$117:$D$117,"ปรมะ")+COUNTIF($C$126:$D$126,"ปรมะ")+COUNTIF($C$129:$D$129,"ปรมะ")+COUNTIF($C$132:$D$132,"ปรมะ")+COUNTIF($C$135:$D$135,"ปรมะ")+COUNTIF($C$138:$D$138,"ปรมะ")+COUNTIF($C$147:$D$147,"ปรมะ")+COUNTIF($C$150:$D$150,"ปรมะ")+COUNTIF($C$153:$D$153,"ปรมะ")+COUNTIF($C$156:$D$156,"ปรมะ")+COUNTIF($C$159:$D$159,"ปรมะ")+COUNTIF($C$168:$D$168,"ปรมะ")+COUNTIF($C$171:$D$171,"ปรมะ")+COUNTIF($C$174:$D$174,"ปรมะ")+COUNTIF($C$177:$D$177,"ปรมะ")+COUNTIF($C$180:$D$180,"ปรมะ")+COUNTIF($C$189:$D$189,"ปรมะ")</f>
        <v/>
      </c>
      <c r="K104">
        <f>SUM(H104:J104)</f>
        <v/>
      </c>
      <c r="M104" s="2" t="inlineStr">
        <is>
          <t>ปรมะ</t>
        </is>
      </c>
      <c r="N104">
        <f>COUNTIF($C$97:$D$97,"ปรมะ")+COUNTIF($C$100:$D$100,"ปรมะ")+COUNTIF($C$118:$D$118,"ปรมะ")+COUNTIF($C$121:$D$121,"ปรมะ")+COUNTIF($C$139:$D$139,"ปรมะ")+COUNTIF($C$142:$D$142,"ปรมะ")+COUNTIF($C$160:$D$160,"ปรมะ")+COUNTIF($C$163:$D$163,"ปรมะ")+COUNTIF($C$181:$D$181,"ปรมะ")+COUNTIF($C$184:$D$184,"ปรมะ")</f>
        <v/>
      </c>
      <c r="O104">
        <f>COUNTIF($C$98:$D$98,"ปรมะ")+COUNTIF($C$101:$D$101,"ปรมะ")+COUNTIF($C$119:$D$119,"ปรมะ")+COUNTIF($C$122:$D$122,"ปรมะ")+COUNTIF($C$140:$D$140,"ปรมะ")+COUNTIF($C$143:$D$143,"ปรมะ")+COUNTIF($C$161:$D$161,"ปรมะ")+COUNTIF($C$164:$D$164,"ปรมะ")+COUNTIF($C$182:$D$182,"ปรมะ")+COUNTIF($C$185:$D$185,"ปรมะ")</f>
        <v/>
      </c>
      <c r="P104">
        <f>COUNTIF($C$99:$D$99,"ปรมะ")+COUNTIF($C$102:$D$102,"ปรมะ")+COUNTIF($C$120:$D$120,"ปรมะ")+COUNTIF($C$123:$D$123,"ปรมะ")+COUNTIF($C$141:$D$141,"ปรมะ")+COUNTIF($C$144:$D$144,"ปรมะ")+COUNTIF($C$162:$D$162,"ปรมะ")+COUNTIF($C$165:$D$165,"ปรมะ")+COUNTIF($C$183:$D$183,"ปรมะ")+COUNTIF($C$186:$D$186,"ปรมะ")</f>
        <v/>
      </c>
      <c r="Q104">
        <f>SUM(N104:P104)</f>
        <v/>
      </c>
      <c r="S104" s="2" t="inlineStr">
        <is>
          <t>ปรมะ</t>
        </is>
      </c>
      <c r="T104">
        <f>SUM(H104,N104)</f>
        <v/>
      </c>
      <c r="U104">
        <f>SUM(I104,O104)</f>
        <v/>
      </c>
      <c r="V104">
        <f>SUM(J104,P104)</f>
        <v/>
      </c>
      <c r="W104">
        <f>SUM(K104,Q104)</f>
        <v/>
      </c>
    </row>
    <row r="105">
      <c r="B105" t="inlineStr">
        <is>
          <t>24:00-8:00</t>
        </is>
      </c>
      <c r="C105" s="6" t="inlineStr">
        <is>
          <t>ชานนท์</t>
        </is>
      </c>
      <c r="D105" s="5" t="inlineStr">
        <is>
          <t>สุเมธร์</t>
        </is>
      </c>
      <c r="E105" s="4" t="inlineStr">
        <is>
          <t>รณยุทธ</t>
        </is>
      </c>
      <c r="G105" s="2" t="inlineStr">
        <is>
          <t>สัญญา</t>
        </is>
      </c>
      <c r="H105" t="inlineStr"/>
      <c r="I105">
        <f>COUNTIF($C$104:$D$104,"สัญญา")+COUNTIF($C$107:$D$107,"สัญญา")+COUNTIF($C$110:$D$110,"สัญญา")+COUNTIF($C$113:$D$113,"สัญญา")+COUNTIF($C$116:$D$116,"สัญญา")+COUNTIF($C$125:$D$125,"สัญญา")+COUNTIF($C$128:$D$128,"สัญญา")+COUNTIF($C$131:$D$131,"สัญญา")+COUNTIF($C$134:$D$134,"สัญญา")+COUNTIF($C$137:$D$137,"สัญญา")+COUNTIF($C$146:$D$146,"สัญญา")+COUNTIF($C$149:$D$149,"สัญญา")+COUNTIF($C$152:$D$152,"สัญญา")+COUNTIF($C$155:$D$155,"สัญญา")+COUNTIF($C$158:$D$158,"สัญญา")+COUNTIF($C$167:$D$167,"สัญญา")+COUNTIF($C$170:$D$170,"สัญญา")+COUNTIF($C$173:$D$173,"สัญญา")+COUNTIF($C$176:$D$176,"สัญญา")+COUNTIF($C$179:$D$179,"สัญญา")+COUNTIF($C$188:$D$188,"สัญญา")</f>
        <v/>
      </c>
      <c r="J105">
        <f>COUNTIF($C$105:$D$105,"สัญญา")+COUNTIF($C$108:$D$108,"สัญญา")+COUNTIF($C$111:$D$111,"สัญญา")+COUNTIF($C$114:$D$114,"สัญญา")+COUNTIF($C$117:$D$117,"สัญญา")+COUNTIF($C$126:$D$126,"สัญญา")+COUNTIF($C$129:$D$129,"สัญญา")+COUNTIF($C$132:$D$132,"สัญญา")+COUNTIF($C$135:$D$135,"สัญญา")+COUNTIF($C$138:$D$138,"สัญญา")+COUNTIF($C$147:$D$147,"สัญญา")+COUNTIF($C$150:$D$150,"สัญญา")+COUNTIF($C$153:$D$153,"สัญญา")+COUNTIF($C$156:$D$156,"สัญญา")+COUNTIF($C$159:$D$159,"สัญญา")+COUNTIF($C$168:$D$168,"สัญญา")+COUNTIF($C$171:$D$171,"สัญญา")+COUNTIF($C$174:$D$174,"สัญญา")+COUNTIF($C$177:$D$177,"สัญญา")+COUNTIF($C$180:$D$180,"สัญญา")+COUNTIF($C$189:$D$189,"สัญญา")</f>
        <v/>
      </c>
      <c r="K105">
        <f>SUM(H105:J105)</f>
        <v/>
      </c>
      <c r="M105" s="2" t="inlineStr">
        <is>
          <t>สัญญา</t>
        </is>
      </c>
      <c r="N105">
        <f>COUNTIF($C$97:$D$97,"สัญญา")+COUNTIF($C$100:$D$100,"สัญญา")+COUNTIF($C$118:$D$118,"สัญญา")+COUNTIF($C$121:$D$121,"สัญญา")+COUNTIF($C$139:$D$139,"สัญญา")+COUNTIF($C$142:$D$142,"สัญญา")+COUNTIF($C$160:$D$160,"สัญญา")+COUNTIF($C$163:$D$163,"สัญญา")+COUNTIF($C$181:$D$181,"สัญญา")+COUNTIF($C$184:$D$184,"สัญญา")</f>
        <v/>
      </c>
      <c r="O105">
        <f>COUNTIF($C$98:$D$98,"สัญญา")+COUNTIF($C$101:$D$101,"สัญญา")+COUNTIF($C$119:$D$119,"สัญญา")+COUNTIF($C$122:$D$122,"สัญญา")+COUNTIF($C$140:$D$140,"สัญญา")+COUNTIF($C$143:$D$143,"สัญญา")+COUNTIF($C$161:$D$161,"สัญญา")+COUNTIF($C$164:$D$164,"สัญญา")+COUNTIF($C$182:$D$182,"สัญญา")+COUNTIF($C$185:$D$185,"สัญญา")</f>
        <v/>
      </c>
      <c r="P105">
        <f>COUNTIF($C$99:$D$99,"สัญญา")+COUNTIF($C$102:$D$102,"สัญญา")+COUNTIF($C$120:$D$120,"สัญญา")+COUNTIF($C$123:$D$123,"สัญญา")+COUNTIF($C$141:$D$141,"สัญญา")+COUNTIF($C$144:$D$144,"สัญญา")+COUNTIF($C$162:$D$162,"สัญญา")+COUNTIF($C$165:$D$165,"สัญญา")+COUNTIF($C$183:$D$183,"สัญญา")+COUNTIF($C$186:$D$186,"สัญญา")</f>
        <v/>
      </c>
      <c r="Q105">
        <f>SUM(N105:P105)</f>
        <v/>
      </c>
      <c r="S105" s="2" t="inlineStr">
        <is>
          <t>สัญญา</t>
        </is>
      </c>
      <c r="T105">
        <f>SUM(H105,N105)</f>
        <v/>
      </c>
      <c r="U105">
        <f>SUM(I105,O105)</f>
        <v/>
      </c>
      <c r="V105">
        <f>SUM(J105,P105)</f>
        <v/>
      </c>
      <c r="W105">
        <f>SUM(K105,Q105)</f>
        <v/>
      </c>
    </row>
    <row r="106">
      <c r="A106" t="inlineStr">
        <is>
          <t>4</t>
        </is>
      </c>
      <c r="B106" t="inlineStr">
        <is>
          <t>08:00-16:00</t>
        </is>
      </c>
      <c r="G106" s="2" t="inlineStr">
        <is>
          <t>วินัย</t>
        </is>
      </c>
      <c r="H106" t="inlineStr"/>
      <c r="I106">
        <f>COUNTIF($C$104:$D$104,"วินัย")+COUNTIF($C$107:$D$107,"วินัย")+COUNTIF($C$110:$D$110,"วินัย")+COUNTIF($C$113:$D$113,"วินัย")+COUNTIF($C$116:$D$116,"วินัย")+COUNTIF($C$125:$D$125,"วินัย")+COUNTIF($C$128:$D$128,"วินัย")+COUNTIF($C$131:$D$131,"วินัย")+COUNTIF($C$134:$D$134,"วินัย")+COUNTIF($C$137:$D$137,"วินัย")+COUNTIF($C$146:$D$146,"วินัย")+COUNTIF($C$149:$D$149,"วินัย")+COUNTIF($C$152:$D$152,"วินัย")+COUNTIF($C$155:$D$155,"วินัย")+COUNTIF($C$158:$D$158,"วินัย")+COUNTIF($C$167:$D$167,"วินัย")+COUNTIF($C$170:$D$170,"วินัย")+COUNTIF($C$173:$D$173,"วินัย")+COUNTIF($C$176:$D$176,"วินัย")+COUNTIF($C$179:$D$179,"วินัย")+COUNTIF($C$188:$D$188,"วินัย")</f>
        <v/>
      </c>
      <c r="J106">
        <f>COUNTIF($C$105:$D$105,"วินัย")+COUNTIF($C$108:$D$108,"วินัย")+COUNTIF($C$111:$D$111,"วินัย")+COUNTIF($C$114:$D$114,"วินัย")+COUNTIF($C$117:$D$117,"วินัย")+COUNTIF($C$126:$D$126,"วินัย")+COUNTIF($C$129:$D$129,"วินัย")+COUNTIF($C$132:$D$132,"วินัย")+COUNTIF($C$135:$D$135,"วินัย")+COUNTIF($C$138:$D$138,"วินัย")+COUNTIF($C$147:$D$147,"วินัย")+COUNTIF($C$150:$D$150,"วินัย")+COUNTIF($C$153:$D$153,"วินัย")+COUNTIF($C$156:$D$156,"วินัย")+COUNTIF($C$159:$D$159,"วินัย")+COUNTIF($C$168:$D$168,"วินัย")+COUNTIF($C$171:$D$171,"วินัย")+COUNTIF($C$174:$D$174,"วินัย")+COUNTIF($C$177:$D$177,"วินัย")+COUNTIF($C$180:$D$180,"วินัย")+COUNTIF($C$189:$D$189,"วินัย")</f>
        <v/>
      </c>
      <c r="K106">
        <f>SUM(H106:J106)</f>
        <v/>
      </c>
      <c r="M106" s="2" t="inlineStr">
        <is>
          <t>วินัย</t>
        </is>
      </c>
      <c r="N106">
        <f>COUNTIF($C$97:$D$97,"วินัย")+COUNTIF($C$100:$D$100,"วินัย")+COUNTIF($C$118:$D$118,"วินัย")+COUNTIF($C$121:$D$121,"วินัย")+COUNTIF($C$139:$D$139,"วินัย")+COUNTIF($C$142:$D$142,"วินัย")+COUNTIF($C$160:$D$160,"วินัย")+COUNTIF($C$163:$D$163,"วินัย")+COUNTIF($C$181:$D$181,"วินัย")+COUNTIF($C$184:$D$184,"วินัย")</f>
        <v/>
      </c>
      <c r="O106">
        <f>COUNTIF($C$98:$D$98,"วินัย")+COUNTIF($C$101:$D$101,"วินัย")+COUNTIF($C$119:$D$119,"วินัย")+COUNTIF($C$122:$D$122,"วินัย")+COUNTIF($C$140:$D$140,"วินัย")+COUNTIF($C$143:$D$143,"วินัย")+COUNTIF($C$161:$D$161,"วินัย")+COUNTIF($C$164:$D$164,"วินัย")+COUNTIF($C$182:$D$182,"วินัย")+COUNTIF($C$185:$D$185,"วินัย")</f>
        <v/>
      </c>
      <c r="P106">
        <f>COUNTIF($C$99:$D$99,"วินัย")+COUNTIF($C$102:$D$102,"วินัย")+COUNTIF($C$120:$D$120,"วินัย")+COUNTIF($C$123:$D$123,"วินัย")+COUNTIF($C$141:$D$141,"วินัย")+COUNTIF($C$144:$D$144,"วินัย")+COUNTIF($C$162:$D$162,"วินัย")+COUNTIF($C$165:$D$165,"วินัย")+COUNTIF($C$183:$D$183,"วินัย")+COUNTIF($C$186:$D$186,"วินัย")</f>
        <v/>
      </c>
      <c r="Q106">
        <f>SUM(N106:P106)</f>
        <v/>
      </c>
      <c r="S106" s="2" t="inlineStr">
        <is>
          <t>วินัย</t>
        </is>
      </c>
      <c r="T106">
        <f>SUM(H106,N106)</f>
        <v/>
      </c>
      <c r="U106">
        <f>SUM(I106,O106)</f>
        <v/>
      </c>
      <c r="V106">
        <f>SUM(J106,P106)</f>
        <v/>
      </c>
      <c r="W106">
        <f>SUM(K106,Q106)</f>
        <v/>
      </c>
    </row>
    <row r="107">
      <c r="B107" t="inlineStr">
        <is>
          <t>16:00-24:00</t>
        </is>
      </c>
      <c r="C107" s="16" t="inlineStr">
        <is>
          <t>ราเชนทร์</t>
        </is>
      </c>
      <c r="D107" s="12" t="inlineStr">
        <is>
          <t>นที</t>
        </is>
      </c>
      <c r="E107" s="9" t="inlineStr">
        <is>
          <t>วัฒพงษ์</t>
        </is>
      </c>
      <c r="G107" s="2" t="inlineStr">
        <is>
          <t>รณยุทธ</t>
        </is>
      </c>
      <c r="H107" t="inlineStr"/>
      <c r="I107">
        <f>COUNTIF($C$104:$D$104,"รณยุทธ")+COUNTIF($C$107:$D$107,"รณยุทธ")+COUNTIF($C$110:$D$110,"รณยุทธ")+COUNTIF($C$113:$D$113,"รณยุทธ")+COUNTIF($C$116:$D$116,"รณยุทธ")+COUNTIF($C$125:$D$125,"รณยุทธ")+COUNTIF($C$128:$D$128,"รณยุทธ")+COUNTIF($C$131:$D$131,"รณยุทธ")+COUNTIF($C$134:$D$134,"รณยุทธ")+COUNTIF($C$137:$D$137,"รณยุทธ")+COUNTIF($C$146:$D$146,"รณยุทธ")+COUNTIF($C$149:$D$149,"รณยุทธ")+COUNTIF($C$152:$D$152,"รณยุทธ")+COUNTIF($C$155:$D$155,"รณยุทธ")+COUNTIF($C$158:$D$158,"รณยุทธ")+COUNTIF($C$167:$D$167,"รณยุทธ")+COUNTIF($C$170:$D$170,"รณยุทธ")+COUNTIF($C$173:$D$173,"รณยุทธ")+COUNTIF($C$176:$D$176,"รณยุทธ")+COUNTIF($C$179:$D$179,"รณยุทธ")+COUNTIF($C$188:$D$188,"รณยุทธ")</f>
        <v/>
      </c>
      <c r="J107">
        <f>COUNTIF($C$105:$D$105,"รณยุทธ")+COUNTIF($C$108:$D$108,"รณยุทธ")+COUNTIF($C$111:$D$111,"รณยุทธ")+COUNTIF($C$114:$D$114,"รณยุทธ")+COUNTIF($C$117:$D$117,"รณยุทธ")+COUNTIF($C$126:$D$126,"รณยุทธ")+COUNTIF($C$129:$D$129,"รณยุทธ")+COUNTIF($C$132:$D$132,"รณยุทธ")+COUNTIF($C$135:$D$135,"รณยุทธ")+COUNTIF($C$138:$D$138,"รณยุทธ")+COUNTIF($C$147:$D$147,"รณยุทธ")+COUNTIF($C$150:$D$150,"รณยุทธ")+COUNTIF($C$153:$D$153,"รณยุทธ")+COUNTIF($C$156:$D$156,"รณยุทธ")+COUNTIF($C$159:$D$159,"รณยุทธ")+COUNTIF($C$168:$D$168,"รณยุทธ")+COUNTIF($C$171:$D$171,"รณยุทธ")+COUNTIF($C$174:$D$174,"รณยุทธ")+COUNTIF($C$177:$D$177,"รณยุทธ")+COUNTIF($C$180:$D$180,"รณยุทธ")+COUNTIF($C$189:$D$189,"รณยุทธ")</f>
        <v/>
      </c>
      <c r="K107">
        <f>SUM(H107:J107)</f>
        <v/>
      </c>
      <c r="M107" s="2" t="inlineStr">
        <is>
          <t>รณยุทธ</t>
        </is>
      </c>
      <c r="N107">
        <f>COUNTIF($C$97:$D$97,"รณยุทธ")+COUNTIF($C$100:$D$100,"รณยุทธ")+COUNTIF($C$118:$D$118,"รณยุทธ")+COUNTIF($C$121:$D$121,"รณยุทธ")+COUNTIF($C$139:$D$139,"รณยุทธ")+COUNTIF($C$142:$D$142,"รณยุทธ")+COUNTIF($C$160:$D$160,"รณยุทธ")+COUNTIF($C$163:$D$163,"รณยุทธ")+COUNTIF($C$181:$D$181,"รณยุทธ")+COUNTIF($C$184:$D$184,"รณยุทธ")</f>
        <v/>
      </c>
      <c r="O107">
        <f>COUNTIF($C$98:$D$98,"รณยุทธ")+COUNTIF($C$101:$D$101,"รณยุทธ")+COUNTIF($C$119:$D$119,"รณยุทธ")+COUNTIF($C$122:$D$122,"รณยุทธ")+COUNTIF($C$140:$D$140,"รณยุทธ")+COUNTIF($C$143:$D$143,"รณยุทธ")+COUNTIF($C$161:$D$161,"รณยุทธ")+COUNTIF($C$164:$D$164,"รณยุทธ")+COUNTIF($C$182:$D$182,"รณยุทธ")+COUNTIF($C$185:$D$185,"รณยุทธ")</f>
        <v/>
      </c>
      <c r="P107">
        <f>COUNTIF($C$99:$D$99,"รณยุทธ")+COUNTIF($C$102:$D$102,"รณยุทธ")+COUNTIF($C$120:$D$120,"รณยุทธ")+COUNTIF($C$123:$D$123,"รณยุทธ")+COUNTIF($C$141:$D$141,"รณยุทธ")+COUNTIF($C$144:$D$144,"รณยุทธ")+COUNTIF($C$162:$D$162,"รณยุทธ")+COUNTIF($C$165:$D$165,"รณยุทธ")+COUNTIF($C$183:$D$183,"รณยุทธ")+COUNTIF($C$186:$D$186,"รณยุทธ")</f>
        <v/>
      </c>
      <c r="Q107">
        <f>SUM(N107:P107)</f>
        <v/>
      </c>
      <c r="S107" s="2" t="inlineStr">
        <is>
          <t>รณยุทธ</t>
        </is>
      </c>
      <c r="T107">
        <f>SUM(H107,N107)</f>
        <v/>
      </c>
      <c r="U107">
        <f>SUM(I107,O107)</f>
        <v/>
      </c>
      <c r="V107">
        <f>SUM(J107,P107)</f>
        <v/>
      </c>
      <c r="W107">
        <f>SUM(K107,Q107)</f>
        <v/>
      </c>
    </row>
    <row r="108">
      <c r="B108" t="inlineStr">
        <is>
          <t>24:00-8:00</t>
        </is>
      </c>
      <c r="C108" s="16" t="inlineStr">
        <is>
          <t>ราเชนทร์</t>
        </is>
      </c>
      <c r="D108" s="12" t="inlineStr">
        <is>
          <t>นที</t>
        </is>
      </c>
      <c r="E108" s="9" t="inlineStr">
        <is>
          <t>วัฒพงษ์</t>
        </is>
      </c>
      <c r="G108" s="3" t="inlineStr">
        <is>
          <t>วัฒพงษ์</t>
        </is>
      </c>
      <c r="H108" t="inlineStr"/>
      <c r="I108">
        <f>COUNTIF($C$104:$D$104,"วัฒพงษ์")+COUNTIF($C$107:$D$107,"วัฒพงษ์")+COUNTIF($C$110:$D$110,"วัฒพงษ์")+COUNTIF($C$113:$D$113,"วัฒพงษ์")+COUNTIF($C$116:$D$116,"วัฒพงษ์")+COUNTIF($C$125:$D$125,"วัฒพงษ์")+COUNTIF($C$128:$D$128,"วัฒพงษ์")+COUNTIF($C$131:$D$131,"วัฒพงษ์")+COUNTIF($C$134:$D$134,"วัฒพงษ์")+COUNTIF($C$137:$D$137,"วัฒพงษ์")+COUNTIF($C$146:$D$146,"วัฒพงษ์")+COUNTIF($C$149:$D$149,"วัฒพงษ์")+COUNTIF($C$152:$D$152,"วัฒพงษ์")+COUNTIF($C$155:$D$155,"วัฒพงษ์")+COUNTIF($C$158:$D$158,"วัฒพงษ์")+COUNTIF($C$167:$D$167,"วัฒพงษ์")+COUNTIF($C$170:$D$170,"วัฒพงษ์")+COUNTIF($C$173:$D$173,"วัฒพงษ์")+COUNTIF($C$176:$D$176,"วัฒพงษ์")+COUNTIF($C$179:$D$179,"วัฒพงษ์")+COUNTIF($C$188:$D$188,"วัฒพงษ์")</f>
        <v/>
      </c>
      <c r="J108">
        <f>COUNTIF($C$105:$D$105,"วัฒพงษ์")+COUNTIF($C$108:$D$108,"วัฒพงษ์")+COUNTIF($C$111:$D$111,"วัฒพงษ์")+COUNTIF($C$114:$D$114,"วัฒพงษ์")+COUNTIF($C$117:$D$117,"วัฒพงษ์")+COUNTIF($C$126:$D$126,"วัฒพงษ์")+COUNTIF($C$129:$D$129,"วัฒพงษ์")+COUNTIF($C$132:$D$132,"วัฒพงษ์")+COUNTIF($C$135:$D$135,"วัฒพงษ์")+COUNTIF($C$138:$D$138,"วัฒพงษ์")+COUNTIF($C$147:$D$147,"วัฒพงษ์")+COUNTIF($C$150:$D$150,"วัฒพงษ์")+COUNTIF($C$153:$D$153,"วัฒพงษ์")+COUNTIF($C$156:$D$156,"วัฒพงษ์")+COUNTIF($C$159:$D$159,"วัฒพงษ์")+COUNTIF($C$168:$D$168,"วัฒพงษ์")+COUNTIF($C$171:$D$171,"วัฒพงษ์")+COUNTIF($C$174:$D$174,"วัฒพงษ์")+COUNTIF($C$177:$D$177,"วัฒพงษ์")+COUNTIF($C$180:$D$180,"วัฒพงษ์")+COUNTIF($C$189:$D$189,"วัฒพงษ์")</f>
        <v/>
      </c>
      <c r="K108">
        <f>SUM(H108:J108)</f>
        <v/>
      </c>
      <c r="M108" s="3" t="inlineStr">
        <is>
          <t>วัฒพงษ์</t>
        </is>
      </c>
      <c r="N108">
        <f>COUNTIF($C$97:$D$97,"วัฒพงษ์")+COUNTIF($C$100:$D$100,"วัฒพงษ์")+COUNTIF($C$118:$D$118,"วัฒพงษ์")+COUNTIF($C$121:$D$121,"วัฒพงษ์")+COUNTIF($C$139:$D$139,"วัฒพงษ์")+COUNTIF($C$142:$D$142,"วัฒพงษ์")+COUNTIF($C$160:$D$160,"วัฒพงษ์")+COUNTIF($C$163:$D$163,"วัฒพงษ์")+COUNTIF($C$181:$D$181,"วัฒพงษ์")+COUNTIF($C$184:$D$184,"วัฒพงษ์")</f>
        <v/>
      </c>
      <c r="O108">
        <f>COUNTIF($C$98:$D$98,"วัฒพงษ์")+COUNTIF($C$101:$D$101,"วัฒพงษ์")+COUNTIF($C$119:$D$119,"วัฒพงษ์")+COUNTIF($C$122:$D$122,"วัฒพงษ์")+COUNTIF($C$140:$D$140,"วัฒพงษ์")+COUNTIF($C$143:$D$143,"วัฒพงษ์")+COUNTIF($C$161:$D$161,"วัฒพงษ์")+COUNTIF($C$164:$D$164,"วัฒพงษ์")+COUNTIF($C$182:$D$182,"วัฒพงษ์")+COUNTIF($C$185:$D$185,"วัฒพงษ์")</f>
        <v/>
      </c>
      <c r="P108">
        <f>COUNTIF($C$99:$D$99,"วัฒพงษ์")+COUNTIF($C$102:$D$102,"วัฒพงษ์")+COUNTIF($C$120:$D$120,"วัฒพงษ์")+COUNTIF($C$123:$D$123,"วัฒพงษ์")+COUNTIF($C$141:$D$141,"วัฒพงษ์")+COUNTIF($C$144:$D$144,"วัฒพงษ์")+COUNTIF($C$162:$D$162,"วัฒพงษ์")+COUNTIF($C$165:$D$165,"วัฒพงษ์")+COUNTIF($C$183:$D$183,"วัฒพงษ์")+COUNTIF($C$186:$D$186,"วัฒพงษ์")</f>
        <v/>
      </c>
      <c r="Q108">
        <f>SUM(N108:P108)</f>
        <v/>
      </c>
      <c r="S108" s="3" t="inlineStr">
        <is>
          <t>วัฒพงษ์</t>
        </is>
      </c>
      <c r="T108">
        <f>SUM(H108,N108)</f>
        <v/>
      </c>
      <c r="U108">
        <f>SUM(I108,O108)</f>
        <v/>
      </c>
      <c r="V108">
        <f>SUM(J108,P108)</f>
        <v/>
      </c>
      <c r="W108">
        <f>SUM(K108,Q108)</f>
        <v/>
      </c>
    </row>
    <row r="109">
      <c r="A109" t="inlineStr">
        <is>
          <t>5</t>
        </is>
      </c>
      <c r="B109" t="inlineStr">
        <is>
          <t>08:00-16:00</t>
        </is>
      </c>
      <c r="G109" s="3" t="inlineStr">
        <is>
          <t>ราเชน</t>
        </is>
      </c>
      <c r="H109" t="inlineStr"/>
      <c r="I109">
        <f>COUNTIF($C$104:$D$104,"ราเชน")+COUNTIF($C$107:$D$107,"ราเชน")+COUNTIF($C$110:$D$110,"ราเชน")+COUNTIF($C$113:$D$113,"ราเชน")+COUNTIF($C$116:$D$116,"ราเชน")+COUNTIF($C$125:$D$125,"ราเชน")+COUNTIF($C$128:$D$128,"ราเชน")+COUNTIF($C$131:$D$131,"ราเชน")+COUNTIF($C$134:$D$134,"ราเชน")+COUNTIF($C$137:$D$137,"ราเชน")+COUNTIF($C$146:$D$146,"ราเชน")+COUNTIF($C$149:$D$149,"ราเชน")+COUNTIF($C$152:$D$152,"ราเชน")+COUNTIF($C$155:$D$155,"ราเชน")+COUNTIF($C$158:$D$158,"ราเชน")+COUNTIF($C$167:$D$167,"ราเชน")+COUNTIF($C$170:$D$170,"ราเชน")+COUNTIF($C$173:$D$173,"ราเชน")+COUNTIF($C$176:$D$176,"ราเชน")+COUNTIF($C$179:$D$179,"ราเชน")+COUNTIF($C$188:$D$188,"ราเชน")</f>
        <v/>
      </c>
      <c r="J109">
        <f>COUNTIF($C$105:$D$105,"ราเชน")+COUNTIF($C$108:$D$108,"ราเชน")+COUNTIF($C$111:$D$111,"ราเชน")+COUNTIF($C$114:$D$114,"ราเชน")+COUNTIF($C$117:$D$117,"ราเชน")+COUNTIF($C$126:$D$126,"ราเชน")+COUNTIF($C$129:$D$129,"ราเชน")+COUNTIF($C$132:$D$132,"ราเชน")+COUNTIF($C$135:$D$135,"ราเชน")+COUNTIF($C$138:$D$138,"ราเชน")+COUNTIF($C$147:$D$147,"ราเชน")+COUNTIF($C$150:$D$150,"ราเชน")+COUNTIF($C$153:$D$153,"ราเชน")+COUNTIF($C$156:$D$156,"ราเชน")+COUNTIF($C$159:$D$159,"ราเชน")+COUNTIF($C$168:$D$168,"ราเชน")+COUNTIF($C$171:$D$171,"ราเชน")+COUNTIF($C$174:$D$174,"ราเชน")+COUNTIF($C$177:$D$177,"ราเชน")+COUNTIF($C$180:$D$180,"ราเชน")+COUNTIF($C$189:$D$189,"ราเชน")</f>
        <v/>
      </c>
      <c r="K109">
        <f>SUM(H109:J109)</f>
        <v/>
      </c>
      <c r="M109" s="3" t="inlineStr">
        <is>
          <t>ราเชน</t>
        </is>
      </c>
      <c r="N109">
        <f>COUNTIF($C$97:$D$97,"ราเชน")+COUNTIF($C$100:$D$100,"ราเชน")+COUNTIF($C$118:$D$118,"ราเชน")+COUNTIF($C$121:$D$121,"ราเชน")+COUNTIF($C$139:$D$139,"ราเชน")+COUNTIF($C$142:$D$142,"ราเชน")+COUNTIF($C$160:$D$160,"ราเชน")+COUNTIF($C$163:$D$163,"ราเชน")+COUNTIF($C$181:$D$181,"ราเชน")+COUNTIF($C$184:$D$184,"ราเชน")</f>
        <v/>
      </c>
      <c r="O109">
        <f>COUNTIF($C$98:$D$98,"ราเชน")+COUNTIF($C$101:$D$101,"ราเชน")+COUNTIF($C$119:$D$119,"ราเชน")+COUNTIF($C$122:$D$122,"ราเชน")+COUNTIF($C$140:$D$140,"ราเชน")+COUNTIF($C$143:$D$143,"ราเชน")+COUNTIF($C$161:$D$161,"ราเชน")+COUNTIF($C$164:$D$164,"ราเชน")+COUNTIF($C$182:$D$182,"ราเชน")+COUNTIF($C$185:$D$185,"ราเชน")</f>
        <v/>
      </c>
      <c r="P109">
        <f>COUNTIF($C$99:$D$99,"ราเชน")+COUNTIF($C$102:$D$102,"ราเชน")+COUNTIF($C$120:$D$120,"ราเชน")+COUNTIF($C$123:$D$123,"ราเชน")+COUNTIF($C$141:$D$141,"ราเชน")+COUNTIF($C$144:$D$144,"ราเชน")+COUNTIF($C$162:$D$162,"ราเชน")+COUNTIF($C$165:$D$165,"ราเชน")+COUNTIF($C$183:$D$183,"ราเชน")+COUNTIF($C$186:$D$186,"ราเชน")</f>
        <v/>
      </c>
      <c r="Q109">
        <f>SUM(N109:P109)</f>
        <v/>
      </c>
      <c r="S109" s="3" t="inlineStr">
        <is>
          <t>ราเชน</t>
        </is>
      </c>
      <c r="T109">
        <f>SUM(H109,N109)</f>
        <v/>
      </c>
      <c r="U109">
        <f>SUM(I109,O109)</f>
        <v/>
      </c>
      <c r="V109">
        <f>SUM(J109,P109)</f>
        <v/>
      </c>
      <c r="W109">
        <f>SUM(K109,Q109)</f>
        <v/>
      </c>
    </row>
    <row r="110">
      <c r="B110" t="inlineStr">
        <is>
          <t>16:00-24:00</t>
        </is>
      </c>
      <c r="C110" s="4" t="inlineStr">
        <is>
          <t>รณยุทธ</t>
        </is>
      </c>
      <c r="D110" s="5" t="inlineStr">
        <is>
          <t>สุเมธร์</t>
        </is>
      </c>
      <c r="E110" s="14" t="inlineStr">
        <is>
          <t>นฤชิต</t>
        </is>
      </c>
      <c r="G110" s="3" t="inlineStr">
        <is>
          <t>นฤชิต</t>
        </is>
      </c>
      <c r="H110" t="inlineStr"/>
      <c r="I110">
        <f>COUNTIF($C$104:$D$104,"นฤชิต")+COUNTIF($C$107:$D$107,"นฤชิต")+COUNTIF($C$110:$D$110,"นฤชิต")+COUNTIF($C$113:$D$113,"นฤชิต")+COUNTIF($C$116:$D$116,"นฤชิต")+COUNTIF($C$125:$D$125,"นฤชิต")+COUNTIF($C$128:$D$128,"นฤชิต")+COUNTIF($C$131:$D$131,"นฤชิต")+COUNTIF($C$134:$D$134,"นฤชิต")+COUNTIF($C$137:$D$137,"นฤชิต")+COUNTIF($C$146:$D$146,"นฤชิต")+COUNTIF($C$149:$D$149,"นฤชิต")+COUNTIF($C$152:$D$152,"นฤชิต")+COUNTIF($C$155:$D$155,"นฤชิต")+COUNTIF($C$158:$D$158,"นฤชิต")+COUNTIF($C$167:$D$167,"นฤชิต")+COUNTIF($C$170:$D$170,"นฤชิต")+COUNTIF($C$173:$D$173,"นฤชิต")+COUNTIF($C$176:$D$176,"นฤชิต")+COUNTIF($C$179:$D$179,"นฤชิต")+COUNTIF($C$188:$D$188,"นฤชิต")</f>
        <v/>
      </c>
      <c r="J110">
        <f>COUNTIF($C$105:$D$105,"นฤชิต")+COUNTIF($C$108:$D$108,"นฤชิต")+COUNTIF($C$111:$D$111,"นฤชิต")+COUNTIF($C$114:$D$114,"นฤชิต")+COUNTIF($C$117:$D$117,"นฤชิต")+COUNTIF($C$126:$D$126,"นฤชิต")+COUNTIF($C$129:$D$129,"นฤชิต")+COUNTIF($C$132:$D$132,"นฤชิต")+COUNTIF($C$135:$D$135,"นฤชิต")+COUNTIF($C$138:$D$138,"นฤชิต")+COUNTIF($C$147:$D$147,"นฤชิต")+COUNTIF($C$150:$D$150,"นฤชิต")+COUNTIF($C$153:$D$153,"นฤชิต")+COUNTIF($C$156:$D$156,"นฤชิต")+COUNTIF($C$159:$D$159,"นฤชิต")+COUNTIF($C$168:$D$168,"นฤชิต")+COUNTIF($C$171:$D$171,"นฤชิต")+COUNTIF($C$174:$D$174,"นฤชิต")+COUNTIF($C$177:$D$177,"นฤชิต")+COUNTIF($C$180:$D$180,"นฤชิต")+COUNTIF($C$189:$D$189,"นฤชิต")</f>
        <v/>
      </c>
      <c r="K110">
        <f>SUM(H110:J110)</f>
        <v/>
      </c>
      <c r="M110" s="3" t="inlineStr">
        <is>
          <t>นฤชิต</t>
        </is>
      </c>
      <c r="N110">
        <f>COUNTIF($C$97:$D$97,"นฤชิต")+COUNTIF($C$100:$D$100,"นฤชิต")+COUNTIF($C$118:$D$118,"นฤชิต")+COUNTIF($C$121:$D$121,"นฤชิต")+COUNTIF($C$139:$D$139,"นฤชิต")+COUNTIF($C$142:$D$142,"นฤชิต")+COUNTIF($C$160:$D$160,"นฤชิต")+COUNTIF($C$163:$D$163,"นฤชิต")+COUNTIF($C$181:$D$181,"นฤชิต")+COUNTIF($C$184:$D$184,"นฤชิต")</f>
        <v/>
      </c>
      <c r="O110">
        <f>COUNTIF($C$98:$D$98,"นฤชิต")+COUNTIF($C$101:$D$101,"นฤชิต")+COUNTIF($C$119:$D$119,"นฤชิต")+COUNTIF($C$122:$D$122,"นฤชิต")+COUNTIF($C$140:$D$140,"นฤชิต")+COUNTIF($C$143:$D$143,"นฤชิต")+COUNTIF($C$161:$D$161,"นฤชิต")+COUNTIF($C$164:$D$164,"นฤชิต")+COUNTIF($C$182:$D$182,"นฤชิต")+COUNTIF($C$185:$D$185,"นฤชิต")</f>
        <v/>
      </c>
      <c r="P110">
        <f>COUNTIF($C$99:$D$99,"นฤชิต")+COUNTIF($C$102:$D$102,"นฤชิต")+COUNTIF($C$120:$D$120,"นฤชิต")+COUNTIF($C$123:$D$123,"นฤชิต")+COUNTIF($C$141:$D$141,"นฤชิต")+COUNTIF($C$144:$D$144,"นฤชิต")+COUNTIF($C$162:$D$162,"นฤชิต")+COUNTIF($C$165:$D$165,"นฤชิต")+COUNTIF($C$183:$D$183,"นฤชิต")+COUNTIF($C$186:$D$186,"นฤชิต")</f>
        <v/>
      </c>
      <c r="Q110">
        <f>SUM(N110:P110)</f>
        <v/>
      </c>
      <c r="S110" s="3" t="inlineStr">
        <is>
          <t>นฤชิต</t>
        </is>
      </c>
      <c r="T110">
        <f>SUM(H110,N110)</f>
        <v/>
      </c>
      <c r="U110">
        <f>SUM(I110,O110)</f>
        <v/>
      </c>
      <c r="V110">
        <f>SUM(J110,P110)</f>
        <v/>
      </c>
      <c r="W110">
        <f>SUM(K110,Q110)</f>
        <v/>
      </c>
    </row>
    <row r="111">
      <c r="B111" t="inlineStr">
        <is>
          <t>24:00-8:00</t>
        </is>
      </c>
      <c r="C111" s="4" t="inlineStr">
        <is>
          <t>รณยุทธ</t>
        </is>
      </c>
      <c r="D111" s="5" t="inlineStr">
        <is>
          <t>สุเมธร์</t>
        </is>
      </c>
      <c r="E111" s="14" t="inlineStr">
        <is>
          <t>นฤชิต</t>
        </is>
      </c>
      <c r="G111" s="3" t="inlineStr">
        <is>
          <t>จีรวัฒน์</t>
        </is>
      </c>
      <c r="H111" t="inlineStr"/>
      <c r="I111">
        <f>COUNTIF($C$104:$D$104,"จีรวัฒน์")+COUNTIF($C$107:$D$107,"จีรวัฒน์")+COUNTIF($C$110:$D$110,"จีรวัฒน์")+COUNTIF($C$113:$D$113,"จีรวัฒน์")+COUNTIF($C$116:$D$116,"จีรวัฒน์")+COUNTIF($C$125:$D$125,"จีรวัฒน์")+COUNTIF($C$128:$D$128,"จีรวัฒน์")+COUNTIF($C$131:$D$131,"จีรวัฒน์")+COUNTIF($C$134:$D$134,"จีรวัฒน์")+COUNTIF($C$137:$D$137,"จีรวัฒน์")+COUNTIF($C$146:$D$146,"จีรวัฒน์")+COUNTIF($C$149:$D$149,"จีรวัฒน์")+COUNTIF($C$152:$D$152,"จีรวัฒน์")+COUNTIF($C$155:$D$155,"จีรวัฒน์")+COUNTIF($C$158:$D$158,"จีรวัฒน์")+COUNTIF($C$167:$D$167,"จีรวัฒน์")+COUNTIF($C$170:$D$170,"จีรวัฒน์")+COUNTIF($C$173:$D$173,"จีรวัฒน์")+COUNTIF($C$176:$D$176,"จีรวัฒน์")+COUNTIF($C$179:$D$179,"จีรวัฒน์")+COUNTIF($C$188:$D$188,"จีรวัฒน์")</f>
        <v/>
      </c>
      <c r="J111">
        <f>COUNTIF($C$105:$D$105,"จีรวัฒน์")+COUNTIF($C$108:$D$108,"จีรวัฒน์")+COUNTIF($C$111:$D$111,"จีรวัฒน์")+COUNTIF($C$114:$D$114,"จีรวัฒน์")+COUNTIF($C$117:$D$117,"จีรวัฒน์")+COUNTIF($C$126:$D$126,"จีรวัฒน์")+COUNTIF($C$129:$D$129,"จีรวัฒน์")+COUNTIF($C$132:$D$132,"จีรวัฒน์")+COUNTIF($C$135:$D$135,"จีรวัฒน์")+COUNTIF($C$138:$D$138,"จีรวัฒน์")+COUNTIF($C$147:$D$147,"จีรวัฒน์")+COUNTIF($C$150:$D$150,"จีรวัฒน์")+COUNTIF($C$153:$D$153,"จีรวัฒน์")+COUNTIF($C$156:$D$156,"จีรวัฒน์")+COUNTIF($C$159:$D$159,"จีรวัฒน์")+COUNTIF($C$168:$D$168,"จีรวัฒน์")+COUNTIF($C$171:$D$171,"จีรวัฒน์")+COUNTIF($C$174:$D$174,"จีรวัฒน์")+COUNTIF($C$177:$D$177,"จีรวัฒน์")+COUNTIF($C$180:$D$180,"จีรวัฒน์")+COUNTIF($C$189:$D$189,"จีรวัฒน์")</f>
        <v/>
      </c>
      <c r="K111">
        <f>SUM(H111:J111)</f>
        <v/>
      </c>
      <c r="M111" s="3" t="inlineStr">
        <is>
          <t>จีรวัฒน์</t>
        </is>
      </c>
      <c r="N111">
        <f>COUNTIF($C$97:$D$97,"จีรวัฒน์")+COUNTIF($C$100:$D$100,"จีรวัฒน์")+COUNTIF($C$118:$D$118,"จีรวัฒน์")+COUNTIF($C$121:$D$121,"จีรวัฒน์")+COUNTIF($C$139:$D$139,"จีรวัฒน์")+COUNTIF($C$142:$D$142,"จีรวัฒน์")+COUNTIF($C$160:$D$160,"จีรวัฒน์")+COUNTIF($C$163:$D$163,"จีรวัฒน์")+COUNTIF($C$181:$D$181,"จีรวัฒน์")+COUNTIF($C$184:$D$184,"จีรวัฒน์")</f>
        <v/>
      </c>
      <c r="O111">
        <f>COUNTIF($C$98:$D$98,"จีรวัฒน์")+COUNTIF($C$101:$D$101,"จีรวัฒน์")+COUNTIF($C$119:$D$119,"จีรวัฒน์")+COUNTIF($C$122:$D$122,"จีรวัฒน์")+COUNTIF($C$140:$D$140,"จีรวัฒน์")+COUNTIF($C$143:$D$143,"จีรวัฒน์")+COUNTIF($C$161:$D$161,"จีรวัฒน์")+COUNTIF($C$164:$D$164,"จีรวัฒน์")+COUNTIF($C$182:$D$182,"จีรวัฒน์")+COUNTIF($C$185:$D$185,"จีรวัฒน์")</f>
        <v/>
      </c>
      <c r="P111">
        <f>COUNTIF($C$99:$D$99,"จีรวัฒน์")+COUNTIF($C$102:$D$102,"จีรวัฒน์")+COUNTIF($C$120:$D$120,"จีรวัฒน์")+COUNTIF($C$123:$D$123,"จีรวัฒน์")+COUNTIF($C$141:$D$141,"จีรวัฒน์")+COUNTIF($C$144:$D$144,"จีรวัฒน์")+COUNTIF($C$162:$D$162,"จีรวัฒน์")+COUNTIF($C$165:$D$165,"จีรวัฒน์")+COUNTIF($C$183:$D$183,"จีรวัฒน์")+COUNTIF($C$186:$D$186,"จีรวัฒน์")</f>
        <v/>
      </c>
      <c r="Q111">
        <f>SUM(N111:P111)</f>
        <v/>
      </c>
      <c r="S111" s="3" t="inlineStr">
        <is>
          <t>จีรวัฒน์</t>
        </is>
      </c>
      <c r="T111">
        <f>SUM(H111,N111)</f>
        <v/>
      </c>
      <c r="U111">
        <f>SUM(I111,O111)</f>
        <v/>
      </c>
      <c r="V111">
        <f>SUM(J111,P111)</f>
        <v/>
      </c>
      <c r="W111">
        <f>SUM(K111,Q111)</f>
        <v/>
      </c>
    </row>
    <row r="112">
      <c r="A112" t="inlineStr">
        <is>
          <t>6</t>
        </is>
      </c>
      <c r="B112" t="inlineStr">
        <is>
          <t>08:00-16:00</t>
        </is>
      </c>
      <c r="G112" s="3" t="inlineStr">
        <is>
          <t>สุเมธร์</t>
        </is>
      </c>
      <c r="H112" t="inlineStr"/>
      <c r="I112">
        <f>COUNTIF($C$104:$D$104,"สุเมธร์")+COUNTIF($C$107:$D$107,"สุเมธร์")+COUNTIF($C$110:$D$110,"สุเมธร์")+COUNTIF($C$113:$D$113,"สุเมธร์")+COUNTIF($C$116:$D$116,"สุเมธร์")+COUNTIF($C$125:$D$125,"สุเมธร์")+COUNTIF($C$128:$D$128,"สุเมธร์")+COUNTIF($C$131:$D$131,"สุเมธร์")+COUNTIF($C$134:$D$134,"สุเมธร์")+COUNTIF($C$137:$D$137,"สุเมธร์")+COUNTIF($C$146:$D$146,"สุเมธร์")+COUNTIF($C$149:$D$149,"สุเมธร์")+COUNTIF($C$152:$D$152,"สุเมธร์")+COUNTIF($C$155:$D$155,"สุเมธร์")+COUNTIF($C$158:$D$158,"สุเมธร์")+COUNTIF($C$167:$D$167,"สุเมธร์")+COUNTIF($C$170:$D$170,"สุเมธร์")+COUNTIF($C$173:$D$173,"สุเมธร์")+COUNTIF($C$176:$D$176,"สุเมธร์")+COUNTIF($C$179:$D$179,"สุเมธร์")+COUNTIF($C$188:$D$188,"สุเมธร์")</f>
        <v/>
      </c>
      <c r="J112">
        <f>COUNTIF($C$105:$D$105,"สุเมธร์")+COUNTIF($C$108:$D$108,"สุเมธร์")+COUNTIF($C$111:$D$111,"สุเมธร์")+COUNTIF($C$114:$D$114,"สุเมธร์")+COUNTIF($C$117:$D$117,"สุเมธร์")+COUNTIF($C$126:$D$126,"สุเมธร์")+COUNTIF($C$129:$D$129,"สุเมธร์")+COUNTIF($C$132:$D$132,"สุเมธร์")+COUNTIF($C$135:$D$135,"สุเมธร์")+COUNTIF($C$138:$D$138,"สุเมธร์")+COUNTIF($C$147:$D$147,"สุเมธร์")+COUNTIF($C$150:$D$150,"สุเมธร์")+COUNTIF($C$153:$D$153,"สุเมธร์")+COUNTIF($C$156:$D$156,"สุเมธร์")+COUNTIF($C$159:$D$159,"สุเมธร์")+COUNTIF($C$168:$D$168,"สุเมธร์")+COUNTIF($C$171:$D$171,"สุเมธร์")+COUNTIF($C$174:$D$174,"สุเมธร์")+COUNTIF($C$177:$D$177,"สุเมธร์")+COUNTIF($C$180:$D$180,"สุเมธร์")+COUNTIF($C$189:$D$189,"สุเมธร์")</f>
        <v/>
      </c>
      <c r="K112">
        <f>SUM(H112:J112)</f>
        <v/>
      </c>
      <c r="M112" s="3" t="inlineStr">
        <is>
          <t>สุเมธร์</t>
        </is>
      </c>
      <c r="N112">
        <f>COUNTIF($C$97:$D$97,"สุเมธร์")+COUNTIF($C$100:$D$100,"สุเมธร์")+COUNTIF($C$118:$D$118,"สุเมธร์")+COUNTIF($C$121:$D$121,"สุเมธร์")+COUNTIF($C$139:$D$139,"สุเมธร์")+COUNTIF($C$142:$D$142,"สุเมธร์")+COUNTIF($C$160:$D$160,"สุเมธร์")+COUNTIF($C$163:$D$163,"สุเมธร์")+COUNTIF($C$181:$D$181,"สุเมธร์")+COUNTIF($C$184:$D$184,"สุเมธร์")</f>
        <v/>
      </c>
      <c r="O112">
        <f>COUNTIF($C$98:$D$98,"สุเมธร์")+COUNTIF($C$101:$D$101,"สุเมธร์")+COUNTIF($C$119:$D$119,"สุเมธร์")+COUNTIF($C$122:$D$122,"สุเมธร์")+COUNTIF($C$140:$D$140,"สุเมธร์")+COUNTIF($C$143:$D$143,"สุเมธร์")+COUNTIF($C$161:$D$161,"สุเมธร์")+COUNTIF($C$164:$D$164,"สุเมธร์")+COUNTIF($C$182:$D$182,"สุเมธร์")+COUNTIF($C$185:$D$185,"สุเมธร์")</f>
        <v/>
      </c>
      <c r="P112">
        <f>COUNTIF($C$99:$D$99,"สุเมธร์")+COUNTIF($C$102:$D$102,"สุเมธร์")+COUNTIF($C$120:$D$120,"สุเมธร์")+COUNTIF($C$123:$D$123,"สุเมธร์")+COUNTIF($C$141:$D$141,"สุเมธร์")+COUNTIF($C$144:$D$144,"สุเมธร์")+COUNTIF($C$162:$D$162,"สุเมธร์")+COUNTIF($C$165:$D$165,"สุเมธร์")+COUNTIF($C$183:$D$183,"สุเมธร์")+COUNTIF($C$186:$D$186,"สุเมธร์")</f>
        <v/>
      </c>
      <c r="Q112">
        <f>SUM(N112:P112)</f>
        <v/>
      </c>
      <c r="S112" s="3" t="inlineStr">
        <is>
          <t>สุเมธร์</t>
        </is>
      </c>
      <c r="T112">
        <f>SUM(H112,N112)</f>
        <v/>
      </c>
      <c r="U112">
        <f>SUM(I112,O112)</f>
        <v/>
      </c>
      <c r="V112">
        <f>SUM(J112,P112)</f>
        <v/>
      </c>
      <c r="W112">
        <f>SUM(K112,Q112)</f>
        <v/>
      </c>
    </row>
    <row r="113">
      <c r="B113" t="inlineStr">
        <is>
          <t>16:00-24:00</t>
        </is>
      </c>
      <c r="C113" s="10" t="inlineStr">
        <is>
          <t>สัญญา</t>
        </is>
      </c>
      <c r="D113" s="9" t="inlineStr">
        <is>
          <t>วัฒพงษ์</t>
        </is>
      </c>
      <c r="E113" s="8" t="inlineStr">
        <is>
          <t>ราเชน</t>
        </is>
      </c>
      <c r="G113" s="3" t="inlineStr">
        <is>
          <t>นที</t>
        </is>
      </c>
      <c r="H113" t="inlineStr"/>
      <c r="I113">
        <f>COUNTIF($C$104:$D$104,"นที")+COUNTIF($C$107:$D$107,"นที")+COUNTIF($C$110:$D$110,"นที")+COUNTIF($C$113:$D$113,"นที")+COUNTIF($C$116:$D$116,"นที")+COUNTIF($C$125:$D$125,"นที")+COUNTIF($C$128:$D$128,"นที")+COUNTIF($C$131:$D$131,"นที")+COUNTIF($C$134:$D$134,"นที")+COUNTIF($C$137:$D$137,"นที")+COUNTIF($C$146:$D$146,"นที")+COUNTIF($C$149:$D$149,"นที")+COUNTIF($C$152:$D$152,"นที")+COUNTIF($C$155:$D$155,"นที")+COUNTIF($C$158:$D$158,"นที")+COUNTIF($C$167:$D$167,"นที")+COUNTIF($C$170:$D$170,"นที")+COUNTIF($C$173:$D$173,"นที")+COUNTIF($C$176:$D$176,"นที")+COUNTIF($C$179:$D$179,"นที")+COUNTIF($C$188:$D$188,"นที")</f>
        <v/>
      </c>
      <c r="J113">
        <f>COUNTIF($C$105:$D$105,"นที")+COUNTIF($C$108:$D$108,"นที")+COUNTIF($C$111:$D$111,"นที")+COUNTIF($C$114:$D$114,"นที")+COUNTIF($C$117:$D$117,"นที")+COUNTIF($C$126:$D$126,"นที")+COUNTIF($C$129:$D$129,"นที")+COUNTIF($C$132:$D$132,"นที")+COUNTIF($C$135:$D$135,"นที")+COUNTIF($C$138:$D$138,"นที")+COUNTIF($C$147:$D$147,"นที")+COUNTIF($C$150:$D$150,"นที")+COUNTIF($C$153:$D$153,"นที")+COUNTIF($C$156:$D$156,"นที")+COUNTIF($C$159:$D$159,"นที")+COUNTIF($C$168:$D$168,"นที")+COUNTIF($C$171:$D$171,"นที")+COUNTIF($C$174:$D$174,"นที")+COUNTIF($C$177:$D$177,"นที")+COUNTIF($C$180:$D$180,"นที")+COUNTIF($C$189:$D$189,"นที")</f>
        <v/>
      </c>
      <c r="K113">
        <f>SUM(H113:J113)</f>
        <v/>
      </c>
      <c r="M113" s="3" t="inlineStr">
        <is>
          <t>นที</t>
        </is>
      </c>
      <c r="N113">
        <f>COUNTIF($C$97:$D$97,"นที")+COUNTIF($C$100:$D$100,"นที")+COUNTIF($C$118:$D$118,"นที")+COUNTIF($C$121:$D$121,"นที")+COUNTIF($C$139:$D$139,"นที")+COUNTIF($C$142:$D$142,"นที")+COUNTIF($C$160:$D$160,"นที")+COUNTIF($C$163:$D$163,"นที")+COUNTIF($C$181:$D$181,"นที")+COUNTIF($C$184:$D$184,"นที")</f>
        <v/>
      </c>
      <c r="O113">
        <f>COUNTIF($C$98:$D$98,"นที")+COUNTIF($C$101:$D$101,"นที")+COUNTIF($C$119:$D$119,"นที")+COUNTIF($C$122:$D$122,"นที")+COUNTIF($C$140:$D$140,"นที")+COUNTIF($C$143:$D$143,"นที")+COUNTIF($C$161:$D$161,"นที")+COUNTIF($C$164:$D$164,"นที")+COUNTIF($C$182:$D$182,"นที")+COUNTIF($C$185:$D$185,"นที")</f>
        <v/>
      </c>
      <c r="P113">
        <f>COUNTIF($C$99:$D$99,"นที")+COUNTIF($C$102:$D$102,"นที")+COUNTIF($C$120:$D$120,"นที")+COUNTIF($C$123:$D$123,"นที")+COUNTIF($C$141:$D$141,"นที")+COUNTIF($C$144:$D$144,"นที")+COUNTIF($C$162:$D$162,"นที")+COUNTIF($C$165:$D$165,"นที")+COUNTIF($C$183:$D$183,"นที")+COUNTIF($C$186:$D$186,"นที")</f>
        <v/>
      </c>
      <c r="Q113">
        <f>SUM(N113:P113)</f>
        <v/>
      </c>
      <c r="S113" s="3" t="inlineStr">
        <is>
          <t>นที</t>
        </is>
      </c>
      <c r="T113">
        <f>SUM(H113,N113)</f>
        <v/>
      </c>
      <c r="U113">
        <f>SUM(I113,O113)</f>
        <v/>
      </c>
      <c r="V113">
        <f>SUM(J113,P113)</f>
        <v/>
      </c>
      <c r="W113">
        <f>SUM(K113,Q113)</f>
        <v/>
      </c>
    </row>
    <row r="114">
      <c r="B114" t="inlineStr">
        <is>
          <t>24:00-8:00</t>
        </is>
      </c>
      <c r="C114" s="10" t="inlineStr">
        <is>
          <t>สัญญา</t>
        </is>
      </c>
      <c r="D114" s="9" t="inlineStr">
        <is>
          <t>วัฒพงษ์</t>
        </is>
      </c>
      <c r="E114" s="8" t="inlineStr">
        <is>
          <t>ราเชน</t>
        </is>
      </c>
    </row>
    <row r="115">
      <c r="A115" t="inlineStr">
        <is>
          <t>7</t>
        </is>
      </c>
      <c r="B115" t="inlineStr">
        <is>
          <t>08:00-16:00</t>
        </is>
      </c>
      <c r="I115" t="inlineStr">
        <is>
          <t>วันทำการ โรงพยาบาลเด็ก</t>
        </is>
      </c>
      <c r="O115" t="inlineStr">
        <is>
          <t>วันหยุด โรงพยาบาลเด็ก</t>
        </is>
      </c>
      <c r="U115" t="inlineStr">
        <is>
          <t>รวมโรงพยาบาลเด็ก</t>
        </is>
      </c>
    </row>
    <row r="116">
      <c r="B116" t="inlineStr">
        <is>
          <t>16:00-24:00</t>
        </is>
      </c>
      <c r="C116" s="16" t="inlineStr">
        <is>
          <t>ราเชนทร์</t>
        </is>
      </c>
      <c r="D116" s="14" t="inlineStr">
        <is>
          <t>นฤชิต</t>
        </is>
      </c>
      <c r="E116" s="15" t="inlineStr">
        <is>
          <t>พลกฤต</t>
        </is>
      </c>
      <c r="H116" t="inlineStr">
        <is>
          <t>08:00-16:00</t>
        </is>
      </c>
      <c r="I116" t="inlineStr">
        <is>
          <t>16:00-24:00</t>
        </is>
      </c>
      <c r="J116" t="inlineStr">
        <is>
          <t>24:00-8:00</t>
        </is>
      </c>
      <c r="K116" t="inlineStr">
        <is>
          <t>รวม</t>
        </is>
      </c>
      <c r="N116" t="inlineStr">
        <is>
          <t>08:00-16:00</t>
        </is>
      </c>
      <c r="O116" t="inlineStr">
        <is>
          <t>16:00-24:00</t>
        </is>
      </c>
      <c r="P116" t="inlineStr">
        <is>
          <t>24:00-8:00</t>
        </is>
      </c>
      <c r="Q116" t="inlineStr">
        <is>
          <t>รวม</t>
        </is>
      </c>
      <c r="T116" t="inlineStr">
        <is>
          <t>08:00-16:00</t>
        </is>
      </c>
      <c r="U116" t="inlineStr">
        <is>
          <t>16:00-24:00</t>
        </is>
      </c>
      <c r="V116" t="inlineStr">
        <is>
          <t>24:00-8:00</t>
        </is>
      </c>
      <c r="W116" t="inlineStr">
        <is>
          <t>รวม</t>
        </is>
      </c>
    </row>
    <row r="117">
      <c r="B117" t="inlineStr">
        <is>
          <t>24:00-8:00</t>
        </is>
      </c>
      <c r="C117" s="16" t="inlineStr">
        <is>
          <t>ราเชนทร์</t>
        </is>
      </c>
      <c r="D117" s="14" t="inlineStr">
        <is>
          <t>นฤชิต</t>
        </is>
      </c>
      <c r="E117" s="15" t="inlineStr">
        <is>
          <t>พลกฤต</t>
        </is>
      </c>
      <c r="G117" s="2" t="inlineStr">
        <is>
          <t>ภูวเนตร</t>
        </is>
      </c>
      <c r="H117" t="inlineStr"/>
      <c r="I117">
        <f>COUNTIF($E$104,"ภูวเนตร")+COUNTIF($E$107,"ภูวเนตร")+COUNTIF($E$110,"ภูวเนตร")+COUNTIF($E$113,"ภูวเนตร")+COUNTIF($E$116,"ภูวเนตร")+COUNTIF($E$125,"ภูวเนตร")+COUNTIF($E$128,"ภูวเนตร")+COUNTIF($E$131,"ภูวเนตร")+COUNTIF($E$134,"ภูวเนตร")+COUNTIF($E$137,"ภูวเนตร")+COUNTIF($E$146,"ภูวเนตร")+COUNTIF($E$149,"ภูวเนตร")+COUNTIF($E$152,"ภูวเนตร")+COUNTIF($E$155,"ภูวเนตร")+COUNTIF($E$158,"ภูวเนตร")+COUNTIF($E$167,"ภูวเนตร")+COUNTIF($E$170,"ภูวเนตร")+COUNTIF($E$173,"ภูวเนตร")+COUNTIF($E$176,"ภูวเนตร")+COUNTIF($E$179,"ภูวเนตร")+COUNTIF($E$188,"ภูวเนตร")</f>
        <v/>
      </c>
      <c r="J117">
        <f>COUNTIF($E$105,"ภูวเนตร")+COUNTIF($E$108,"ภูวเนตร")+COUNTIF($E$111,"ภูวเนตร")+COUNTIF($E$114,"ภูวเนตร")+COUNTIF($E$117,"ภูวเนตร")+COUNTIF($E$126,"ภูวเนตร")+COUNTIF($E$129,"ภูวเนตร")+COUNTIF($E$132,"ภูวเนตร")+COUNTIF($E$135,"ภูวเนตร")+COUNTIF($E$138,"ภูวเนตร")+COUNTIF($E$147,"ภูวเนตร")+COUNTIF($E$150,"ภูวเนตร")+COUNTIF($E$153,"ภูวเนตร")+COUNTIF($E$156,"ภูวเนตร")+COUNTIF($E$159,"ภูวเนตร")+COUNTIF($E$168,"ภูวเนตร")+COUNTIF($E$171,"ภูวเนตร")+COUNTIF($E$174,"ภูวเนตร")+COUNTIF($E$177,"ภูวเนตร")+COUNTIF($E$180,"ภูวเนตร")+COUNTIF($E$189,"ภูวเนตร")</f>
        <v/>
      </c>
      <c r="K117">
        <f>SUM(H117:J117)</f>
        <v/>
      </c>
      <c r="M117" s="2" t="inlineStr">
        <is>
          <t>ภูวเนตร</t>
        </is>
      </c>
      <c r="N117">
        <f>COUNTIF($E$97,"ภูวเนตร")+COUNTIF($E$100,"ภูวเนตร")+COUNTIF($E$118,"ภูวเนตร")+COUNTIF($E$121,"ภูวเนตร")+COUNTIF($E$139,"ภูวเนตร")+COUNTIF($E$142,"ภูวเนตร")+COUNTIF($E$160,"ภูวเนตร")+COUNTIF($E$163,"ภูวเนตร")+COUNTIF($E$181,"ภูวเนตร")+COUNTIF($E$184,"ภูวเนตร")</f>
        <v/>
      </c>
      <c r="O117">
        <f>COUNTIF($E$98,"ภูวเนตร")+COUNTIF($E$101,"ภูวเนตร")+COUNTIF($E$119,"ภูวเนตร")+COUNTIF($E$122,"ภูวเนตร")+COUNTIF($E$140,"ภูวเนตร")+COUNTIF($E$143,"ภูวเนตร")+COUNTIF($E$161,"ภูวเนตร")+COUNTIF($E$164,"ภูวเนตร")+COUNTIF($E$182,"ภูวเนตร")+COUNTIF($E$185,"ภูวเนตร")</f>
        <v/>
      </c>
      <c r="P117">
        <f>COUNTIF($E$99,"ภูวเนตร")+COUNTIF($E$102,"ภูวเนตร")+COUNTIF($E$120,"ภูวเนตร")+COUNTIF($E$123,"ภูวเนตร")+COUNTIF($E$141,"ภูวเนตร")+COUNTIF($E$144,"ภูวเนตร")+COUNTIF($E$162,"ภูวเนตร")+COUNTIF($E$165,"ภูวเนตร")+COUNTIF($E$183,"ภูวเนตร")+COUNTIF($E$186,"ภูวเนตร")</f>
        <v/>
      </c>
      <c r="Q117">
        <f>SUM(N117:P117)</f>
        <v/>
      </c>
      <c r="S117" s="2" t="inlineStr">
        <is>
          <t>ภูวเนตร</t>
        </is>
      </c>
      <c r="T117">
        <f>SUM(H117,N117)</f>
        <v/>
      </c>
      <c r="U117">
        <f>SUM(I117,O117)</f>
        <v/>
      </c>
      <c r="V117">
        <f>SUM(J117,P117)</f>
        <v/>
      </c>
      <c r="W117">
        <f>SUM(K117,Q117)</f>
        <v/>
      </c>
    </row>
    <row r="118">
      <c r="A118" s="1" t="inlineStr">
        <is>
          <t>8*</t>
        </is>
      </c>
      <c r="B118" t="inlineStr">
        <is>
          <t>08:00-16:00</t>
        </is>
      </c>
      <c r="C118" s="13" t="inlineStr">
        <is>
          <t>ภูวเนตร</t>
        </is>
      </c>
      <c r="D118" s="12" t="inlineStr">
        <is>
          <t>นที</t>
        </is>
      </c>
      <c r="E118" s="17" t="inlineStr">
        <is>
          <t>ปรมะ</t>
        </is>
      </c>
      <c r="G118" s="2" t="inlineStr">
        <is>
          <t>ราเชนทร์</t>
        </is>
      </c>
      <c r="H118" t="inlineStr"/>
      <c r="I118">
        <f>COUNTIF($E$104,"ราเชนทร์")+COUNTIF($E$107,"ราเชนทร์")+COUNTIF($E$110,"ราเชนทร์")+COUNTIF($E$113,"ราเชนทร์")+COUNTIF($E$116,"ราเชนทร์")+COUNTIF($E$125,"ราเชนทร์")+COUNTIF($E$128,"ราเชนทร์")+COUNTIF($E$131,"ราเชนทร์")+COUNTIF($E$134,"ราเชนทร์")+COUNTIF($E$137,"ราเชนทร์")+COUNTIF($E$146,"ราเชนทร์")+COUNTIF($E$149,"ราเชนทร์")+COUNTIF($E$152,"ราเชนทร์")+COUNTIF($E$155,"ราเชนทร์")+COUNTIF($E$158,"ราเชนทร์")+COUNTIF($E$167,"ราเชนทร์")+COUNTIF($E$170,"ราเชนทร์")+COUNTIF($E$173,"ราเชนทร์")+COUNTIF($E$176,"ราเชนทร์")+COUNTIF($E$179,"ราเชนทร์")+COUNTIF($E$188,"ราเชนทร์")</f>
        <v/>
      </c>
      <c r="J118">
        <f>COUNTIF($E$105,"ราเชนทร์")+COUNTIF($E$108,"ราเชนทร์")+COUNTIF($E$111,"ราเชนทร์")+COUNTIF($E$114,"ราเชนทร์")+COUNTIF($E$117,"ราเชนทร์")+COUNTIF($E$126,"ราเชนทร์")+COUNTIF($E$129,"ราเชนทร์")+COUNTIF($E$132,"ราเชนทร์")+COUNTIF($E$135,"ราเชนทร์")+COUNTIF($E$138,"ราเชนทร์")+COUNTIF($E$147,"ราเชนทร์")+COUNTIF($E$150,"ราเชนทร์")+COUNTIF($E$153,"ราเชนทร์")+COUNTIF($E$156,"ราเชนทร์")+COUNTIF($E$159,"ราเชนทร์")+COUNTIF($E$168,"ราเชนทร์")+COUNTIF($E$171,"ราเชนทร์")+COUNTIF($E$174,"ราเชนทร์")+COUNTIF($E$177,"ราเชนทร์")+COUNTIF($E$180,"ราเชนทร์")+COUNTIF($E$189,"ราเชนทร์")</f>
        <v/>
      </c>
      <c r="K118">
        <f>SUM(H118:J118)</f>
        <v/>
      </c>
      <c r="M118" s="2" t="inlineStr">
        <is>
          <t>ราเชนทร์</t>
        </is>
      </c>
      <c r="N118">
        <f>COUNTIF($E$97,"ราเชนทร์")+COUNTIF($E$100,"ราเชนทร์")+COUNTIF($E$118,"ราเชนทร์")+COUNTIF($E$121,"ราเชนทร์")+COUNTIF($E$139,"ราเชนทร์")+COUNTIF($E$142,"ราเชนทร์")+COUNTIF($E$160,"ราเชนทร์")+COUNTIF($E$163,"ราเชนทร์")+COUNTIF($E$181,"ราเชนทร์")+COUNTIF($E$184,"ราเชนทร์")</f>
        <v/>
      </c>
      <c r="O118">
        <f>COUNTIF($E$98,"ราเชนทร์")+COUNTIF($E$101,"ราเชนทร์")+COUNTIF($E$119,"ราเชนทร์")+COUNTIF($E$122,"ราเชนทร์")+COUNTIF($E$140,"ราเชนทร์")+COUNTIF($E$143,"ราเชนทร์")+COUNTIF($E$161,"ราเชนทร์")+COUNTIF($E$164,"ราเชนทร์")+COUNTIF($E$182,"ราเชนทร์")+COUNTIF($E$185,"ราเชนทร์")</f>
        <v/>
      </c>
      <c r="P118">
        <f>COUNTIF($E$99,"ราเชนทร์")+COUNTIF($E$102,"ราเชนทร์")+COUNTIF($E$120,"ราเชนทร์")+COUNTIF($E$123,"ราเชนทร์")+COUNTIF($E$141,"ราเชนทร์")+COUNTIF($E$144,"ราเชนทร์")+COUNTIF($E$162,"ราเชนทร์")+COUNTIF($E$165,"ราเชนทร์")+COUNTIF($E$183,"ราเชนทร์")+COUNTIF($E$186,"ราเชนทร์")</f>
        <v/>
      </c>
      <c r="Q118">
        <f>SUM(N118:P118)</f>
        <v/>
      </c>
      <c r="S118" s="2" t="inlineStr">
        <is>
          <t>ราเชนทร์</t>
        </is>
      </c>
      <c r="T118">
        <f>SUM(H118,N118)</f>
        <v/>
      </c>
      <c r="U118">
        <f>SUM(I118,O118)</f>
        <v/>
      </c>
      <c r="V118">
        <f>SUM(J118,P118)</f>
        <v/>
      </c>
      <c r="W118">
        <f>SUM(K118,Q118)</f>
        <v/>
      </c>
    </row>
    <row r="119">
      <c r="B119" t="inlineStr">
        <is>
          <t>16:00-24:00</t>
        </is>
      </c>
      <c r="C119" s="4" t="inlineStr">
        <is>
          <t>รณยุทธ</t>
        </is>
      </c>
      <c r="D119" s="8" t="inlineStr">
        <is>
          <t>ราเชน</t>
        </is>
      </c>
      <c r="E119" s="11" t="inlineStr">
        <is>
          <t>จีรวัฒน์</t>
        </is>
      </c>
      <c r="G119" s="2" t="inlineStr">
        <is>
          <t>พลกฤต</t>
        </is>
      </c>
      <c r="H119" t="inlineStr"/>
      <c r="I119">
        <f>COUNTIF($E$104,"พลกฤต")+COUNTIF($E$107,"พลกฤต")+COUNTIF($E$110,"พลกฤต")+COUNTIF($E$113,"พลกฤต")+COUNTIF($E$116,"พลกฤต")+COUNTIF($E$125,"พลกฤต")+COUNTIF($E$128,"พลกฤต")+COUNTIF($E$131,"พลกฤต")+COUNTIF($E$134,"พลกฤต")+COUNTIF($E$137,"พลกฤต")+COUNTIF($E$146,"พลกฤต")+COUNTIF($E$149,"พลกฤต")+COUNTIF($E$152,"พลกฤต")+COUNTIF($E$155,"พลกฤต")+COUNTIF($E$158,"พลกฤต")+COUNTIF($E$167,"พลกฤต")+COUNTIF($E$170,"พลกฤต")+COUNTIF($E$173,"พลกฤต")+COUNTIF($E$176,"พลกฤต")+COUNTIF($E$179,"พลกฤต")+COUNTIF($E$188,"พลกฤต")</f>
        <v/>
      </c>
      <c r="J119">
        <f>COUNTIF($E$105,"พลกฤต")+COUNTIF($E$108,"พลกฤต")+COUNTIF($E$111,"พลกฤต")+COUNTIF($E$114,"พลกฤต")+COUNTIF($E$117,"พลกฤต")+COUNTIF($E$126,"พลกฤต")+COUNTIF($E$129,"พลกฤต")+COUNTIF($E$132,"พลกฤต")+COUNTIF($E$135,"พลกฤต")+COUNTIF($E$138,"พลกฤต")+COUNTIF($E$147,"พลกฤต")+COUNTIF($E$150,"พลกฤต")+COUNTIF($E$153,"พลกฤต")+COUNTIF($E$156,"พลกฤต")+COUNTIF($E$159,"พลกฤต")+COUNTIF($E$168,"พลกฤต")+COUNTIF($E$171,"พลกฤต")+COUNTIF($E$174,"พลกฤต")+COUNTIF($E$177,"พลกฤต")+COUNTIF($E$180,"พลกฤต")+COUNTIF($E$189,"พลกฤต")</f>
        <v/>
      </c>
      <c r="K119">
        <f>SUM(H119:J119)</f>
        <v/>
      </c>
      <c r="M119" s="2" t="inlineStr">
        <is>
          <t>พลกฤต</t>
        </is>
      </c>
      <c r="N119">
        <f>COUNTIF($E$97,"พลกฤต")+COUNTIF($E$100,"พลกฤต")+COUNTIF($E$118,"พลกฤต")+COUNTIF($E$121,"พลกฤต")+COUNTIF($E$139,"พลกฤต")+COUNTIF($E$142,"พลกฤต")+COUNTIF($E$160,"พลกฤต")+COUNTIF($E$163,"พลกฤต")+COUNTIF($E$181,"พลกฤต")+COUNTIF($E$184,"พลกฤต")</f>
        <v/>
      </c>
      <c r="O119">
        <f>COUNTIF($E$98,"พลกฤต")+COUNTIF($E$101,"พลกฤต")+COUNTIF($E$119,"พลกฤต")+COUNTIF($E$122,"พลกฤต")+COUNTIF($E$140,"พลกฤต")+COUNTIF($E$143,"พลกฤต")+COUNTIF($E$161,"พลกฤต")+COUNTIF($E$164,"พลกฤต")+COUNTIF($E$182,"พลกฤต")+COUNTIF($E$185,"พลกฤต")</f>
        <v/>
      </c>
      <c r="P119">
        <f>COUNTIF($E$99,"พลกฤต")+COUNTIF($E$102,"พลกฤต")+COUNTIF($E$120,"พลกฤต")+COUNTIF($E$123,"พลกฤต")+COUNTIF($E$141,"พลกฤต")+COUNTIF($E$144,"พลกฤต")+COUNTIF($E$162,"พลกฤต")+COUNTIF($E$165,"พลกฤต")+COUNTIF($E$183,"พลกฤต")+COUNTIF($E$186,"พลกฤต")</f>
        <v/>
      </c>
      <c r="Q119">
        <f>SUM(N119:P119)</f>
        <v/>
      </c>
      <c r="S119" s="2" t="inlineStr">
        <is>
          <t>พลกฤต</t>
        </is>
      </c>
      <c r="T119">
        <f>SUM(H119,N119)</f>
        <v/>
      </c>
      <c r="U119">
        <f>SUM(I119,O119)</f>
        <v/>
      </c>
      <c r="V119">
        <f>SUM(J119,P119)</f>
        <v/>
      </c>
      <c r="W119">
        <f>SUM(K119,Q119)</f>
        <v/>
      </c>
    </row>
    <row r="120">
      <c r="B120" t="inlineStr">
        <is>
          <t>24:00-8:00</t>
        </is>
      </c>
      <c r="C120" s="4" t="inlineStr">
        <is>
          <t>รณยุทธ</t>
        </is>
      </c>
      <c r="D120" s="8" t="inlineStr">
        <is>
          <t>ราเชน</t>
        </is>
      </c>
      <c r="E120" s="11" t="inlineStr">
        <is>
          <t>จีรวัฒน์</t>
        </is>
      </c>
      <c r="G120" s="2" t="inlineStr">
        <is>
          <t>ชานนท์</t>
        </is>
      </c>
      <c r="H120" t="inlineStr"/>
      <c r="I120">
        <f>COUNTIF($E$104,"ชานนท์")+COUNTIF($E$107,"ชานนท์")+COUNTIF($E$110,"ชานนท์")+COUNTIF($E$113,"ชานนท์")+COUNTIF($E$116,"ชานนท์")+COUNTIF($E$125,"ชานนท์")+COUNTIF($E$128,"ชานนท์")+COUNTIF($E$131,"ชานนท์")+COUNTIF($E$134,"ชานนท์")+COUNTIF($E$137,"ชานนท์")+COUNTIF($E$146,"ชานนท์")+COUNTIF($E$149,"ชานนท์")+COUNTIF($E$152,"ชานนท์")+COUNTIF($E$155,"ชานนท์")+COUNTIF($E$158,"ชานนท์")+COUNTIF($E$167,"ชานนท์")+COUNTIF($E$170,"ชานนท์")+COUNTIF($E$173,"ชานนท์")+COUNTIF($E$176,"ชานนท์")+COUNTIF($E$179,"ชานนท์")+COUNTIF($E$188,"ชานนท์")</f>
        <v/>
      </c>
      <c r="J120">
        <f>COUNTIF($E$105,"ชานนท์")+COUNTIF($E$108,"ชานนท์")+COUNTIF($E$111,"ชานนท์")+COUNTIF($E$114,"ชานนท์")+COUNTIF($E$117,"ชานนท์")+COUNTIF($E$126,"ชานนท์")+COUNTIF($E$129,"ชานนท์")+COUNTIF($E$132,"ชานนท์")+COUNTIF($E$135,"ชานนท์")+COUNTIF($E$138,"ชานนท์")+COUNTIF($E$147,"ชานนท์")+COUNTIF($E$150,"ชานนท์")+COUNTIF($E$153,"ชานนท์")+COUNTIF($E$156,"ชานนท์")+COUNTIF($E$159,"ชานนท์")+COUNTIF($E$168,"ชานนท์")+COUNTIF($E$171,"ชานนท์")+COUNTIF($E$174,"ชานนท์")+COUNTIF($E$177,"ชานนท์")+COUNTIF($E$180,"ชานนท์")+COUNTIF($E$189,"ชานนท์")</f>
        <v/>
      </c>
      <c r="K120">
        <f>SUM(H120:J120)</f>
        <v/>
      </c>
      <c r="M120" s="2" t="inlineStr">
        <is>
          <t>ชานนท์</t>
        </is>
      </c>
      <c r="N120">
        <f>COUNTIF($E$97,"ชานนท์")+COUNTIF($E$100,"ชานนท์")+COUNTIF($E$118,"ชานนท์")+COUNTIF($E$121,"ชานนท์")+COUNTIF($E$139,"ชานนท์")+COUNTIF($E$142,"ชานนท์")+COUNTIF($E$160,"ชานนท์")+COUNTIF($E$163,"ชานนท์")+COUNTIF($E$181,"ชานนท์")+COUNTIF($E$184,"ชานนท์")</f>
        <v/>
      </c>
      <c r="O120">
        <f>COUNTIF($E$98,"ชานนท์")+COUNTIF($E$101,"ชานนท์")+COUNTIF($E$119,"ชานนท์")+COUNTIF($E$122,"ชานนท์")+COUNTIF($E$140,"ชานนท์")+COUNTIF($E$143,"ชานนท์")+COUNTIF($E$161,"ชานนท์")+COUNTIF($E$164,"ชานนท์")+COUNTIF($E$182,"ชานนท์")+COUNTIF($E$185,"ชานนท์")</f>
        <v/>
      </c>
      <c r="P120">
        <f>COUNTIF($E$99,"ชานนท์")+COUNTIF($E$102,"ชานนท์")+COUNTIF($E$120,"ชานนท์")+COUNTIF($E$123,"ชานนท์")+COUNTIF($E$141,"ชานนท์")+COUNTIF($E$144,"ชานนท์")+COUNTIF($E$162,"ชานนท์")+COUNTIF($E$165,"ชานนท์")+COUNTIF($E$183,"ชานนท์")+COUNTIF($E$186,"ชานนท์")</f>
        <v/>
      </c>
      <c r="Q120">
        <f>SUM(N120:P120)</f>
        <v/>
      </c>
      <c r="S120" s="2" t="inlineStr">
        <is>
          <t>ชานนท์</t>
        </is>
      </c>
      <c r="T120">
        <f>SUM(H120,N120)</f>
        <v/>
      </c>
      <c r="U120">
        <f>SUM(I120,O120)</f>
        <v/>
      </c>
      <c r="V120">
        <f>SUM(J120,P120)</f>
        <v/>
      </c>
      <c r="W120">
        <f>SUM(K120,Q120)</f>
        <v/>
      </c>
    </row>
    <row r="121">
      <c r="A121" s="1" t="inlineStr">
        <is>
          <t>9*</t>
        </is>
      </c>
      <c r="B121" t="inlineStr">
        <is>
          <t>08:00-16:00</t>
        </is>
      </c>
      <c r="C121" s="6" t="inlineStr">
        <is>
          <t>ชานนท์</t>
        </is>
      </c>
      <c r="D121" s="5" t="inlineStr">
        <is>
          <t>สุเมธร์</t>
        </is>
      </c>
      <c r="E121" s="15" t="inlineStr">
        <is>
          <t>พลกฤต</t>
        </is>
      </c>
      <c r="G121" s="2" t="inlineStr">
        <is>
          <t>ปรมะ</t>
        </is>
      </c>
      <c r="H121" t="inlineStr"/>
      <c r="I121">
        <f>COUNTIF($E$104,"ปรมะ")+COUNTIF($E$107,"ปรมะ")+COUNTIF($E$110,"ปรมะ")+COUNTIF($E$113,"ปรมะ")+COUNTIF($E$116,"ปรมะ")+COUNTIF($E$125,"ปรมะ")+COUNTIF($E$128,"ปรมะ")+COUNTIF($E$131,"ปรมะ")+COUNTIF($E$134,"ปรมะ")+COUNTIF($E$137,"ปรมะ")+COUNTIF($E$146,"ปรมะ")+COUNTIF($E$149,"ปรมะ")+COUNTIF($E$152,"ปรมะ")+COUNTIF($E$155,"ปรมะ")+COUNTIF($E$158,"ปรมะ")+COUNTIF($E$167,"ปรมะ")+COUNTIF($E$170,"ปรมะ")+COUNTIF($E$173,"ปรมะ")+COUNTIF($E$176,"ปรมะ")+COUNTIF($E$179,"ปรมะ")+COUNTIF($E$188,"ปรมะ")</f>
        <v/>
      </c>
      <c r="J121">
        <f>COUNTIF($E$105,"ปรมะ")+COUNTIF($E$108,"ปรมะ")+COUNTIF($E$111,"ปรมะ")+COUNTIF($E$114,"ปรมะ")+COUNTIF($E$117,"ปรมะ")+COUNTIF($E$126,"ปรมะ")+COUNTIF($E$129,"ปรมะ")+COUNTIF($E$132,"ปรมะ")+COUNTIF($E$135,"ปรมะ")+COUNTIF($E$138,"ปรมะ")+COUNTIF($E$147,"ปรมะ")+COUNTIF($E$150,"ปรมะ")+COUNTIF($E$153,"ปรมะ")+COUNTIF($E$156,"ปรมะ")+COUNTIF($E$159,"ปรมะ")+COUNTIF($E$168,"ปรมะ")+COUNTIF($E$171,"ปรมะ")+COUNTIF($E$174,"ปรมะ")+COUNTIF($E$177,"ปรมะ")+COUNTIF($E$180,"ปรมะ")+COUNTIF($E$189,"ปรมะ")</f>
        <v/>
      </c>
      <c r="K121">
        <f>SUM(H121:J121)</f>
        <v/>
      </c>
      <c r="M121" s="2" t="inlineStr">
        <is>
          <t>ปรมะ</t>
        </is>
      </c>
      <c r="N121">
        <f>COUNTIF($E$97,"ปรมะ")+COUNTIF($E$100,"ปรมะ")+COUNTIF($E$118,"ปรมะ")+COUNTIF($E$121,"ปรมะ")+COUNTIF($E$139,"ปรมะ")+COUNTIF($E$142,"ปรมะ")+COUNTIF($E$160,"ปรมะ")+COUNTIF($E$163,"ปรมะ")+COUNTIF($E$181,"ปรมะ")+COUNTIF($E$184,"ปรมะ")</f>
        <v/>
      </c>
      <c r="O121">
        <f>COUNTIF($E$98,"ปรมะ")+COUNTIF($E$101,"ปรมะ")+COUNTIF($E$119,"ปรมะ")+COUNTIF($E$122,"ปรมะ")+COUNTIF($E$140,"ปรมะ")+COUNTIF($E$143,"ปรมะ")+COUNTIF($E$161,"ปรมะ")+COUNTIF($E$164,"ปรมะ")+COUNTIF($E$182,"ปรมะ")+COUNTIF($E$185,"ปรมะ")</f>
        <v/>
      </c>
      <c r="P121">
        <f>COUNTIF($E$99,"ปรมะ")+COUNTIF($E$102,"ปรมะ")+COUNTIF($E$120,"ปรมะ")+COUNTIF($E$123,"ปรมะ")+COUNTIF($E$141,"ปรมะ")+COUNTIF($E$144,"ปรมะ")+COUNTIF($E$162,"ปรมะ")+COUNTIF($E$165,"ปรมะ")+COUNTIF($E$183,"ปรมะ")+COUNTIF($E$186,"ปรมะ")</f>
        <v/>
      </c>
      <c r="Q121">
        <f>SUM(N121:P121)</f>
        <v/>
      </c>
      <c r="S121" s="2" t="inlineStr">
        <is>
          <t>ปรมะ</t>
        </is>
      </c>
      <c r="T121">
        <f>SUM(H121,N121)</f>
        <v/>
      </c>
      <c r="U121">
        <f>SUM(I121,O121)</f>
        <v/>
      </c>
      <c r="V121">
        <f>SUM(J121,P121)</f>
        <v/>
      </c>
      <c r="W121">
        <f>SUM(K121,Q121)</f>
        <v/>
      </c>
    </row>
    <row r="122">
      <c r="B122" t="inlineStr">
        <is>
          <t>16:00-24:00</t>
        </is>
      </c>
      <c r="C122" s="16" t="inlineStr">
        <is>
          <t>ราเชนทร์</t>
        </is>
      </c>
      <c r="D122" s="9" t="inlineStr">
        <is>
          <t>วัฒพงษ์</t>
        </is>
      </c>
      <c r="E122" s="7" t="inlineStr">
        <is>
          <t>วินัย</t>
        </is>
      </c>
      <c r="G122" s="2" t="inlineStr">
        <is>
          <t>สัญญา</t>
        </is>
      </c>
      <c r="H122" t="inlineStr"/>
      <c r="I122">
        <f>COUNTIF($E$104,"สัญญา")+COUNTIF($E$107,"สัญญา")+COUNTIF($E$110,"สัญญา")+COUNTIF($E$113,"สัญญา")+COUNTIF($E$116,"สัญญา")+COUNTIF($E$125,"สัญญา")+COUNTIF($E$128,"สัญญา")+COUNTIF($E$131,"สัญญา")+COUNTIF($E$134,"สัญญา")+COUNTIF($E$137,"สัญญา")+COUNTIF($E$146,"สัญญา")+COUNTIF($E$149,"สัญญา")+COUNTIF($E$152,"สัญญา")+COUNTIF($E$155,"สัญญา")+COUNTIF($E$158,"สัญญา")+COUNTIF($E$167,"สัญญา")+COUNTIF($E$170,"สัญญา")+COUNTIF($E$173,"สัญญา")+COUNTIF($E$176,"สัญญา")+COUNTIF($E$179,"สัญญา")+COUNTIF($E$188,"สัญญา")</f>
        <v/>
      </c>
      <c r="J122">
        <f>COUNTIF($E$105,"สัญญา")+COUNTIF($E$108,"สัญญา")+COUNTIF($E$111,"สัญญา")+COUNTIF($E$114,"สัญญา")+COUNTIF($E$117,"สัญญา")+COUNTIF($E$126,"สัญญา")+COUNTIF($E$129,"สัญญา")+COUNTIF($E$132,"สัญญา")+COUNTIF($E$135,"สัญญา")+COUNTIF($E$138,"สัญญา")+COUNTIF($E$147,"สัญญา")+COUNTIF($E$150,"สัญญา")+COUNTIF($E$153,"สัญญา")+COUNTIF($E$156,"สัญญา")+COUNTIF($E$159,"สัญญา")+COUNTIF($E$168,"สัญญา")+COUNTIF($E$171,"สัญญา")+COUNTIF($E$174,"สัญญา")+COUNTIF($E$177,"สัญญา")+COUNTIF($E$180,"สัญญา")+COUNTIF($E$189,"สัญญา")</f>
        <v/>
      </c>
      <c r="K122">
        <f>SUM(H122:J122)</f>
        <v/>
      </c>
      <c r="M122" s="2" t="inlineStr">
        <is>
          <t>สัญญา</t>
        </is>
      </c>
      <c r="N122">
        <f>COUNTIF($E$97,"สัญญา")+COUNTIF($E$100,"สัญญา")+COUNTIF($E$118,"สัญญา")+COUNTIF($E$121,"สัญญา")+COUNTIF($E$139,"สัญญา")+COUNTIF($E$142,"สัญญา")+COUNTIF($E$160,"สัญญา")+COUNTIF($E$163,"สัญญา")+COUNTIF($E$181,"สัญญา")+COUNTIF($E$184,"สัญญา")</f>
        <v/>
      </c>
      <c r="O122">
        <f>COUNTIF($E$98,"สัญญา")+COUNTIF($E$101,"สัญญา")+COUNTIF($E$119,"สัญญา")+COUNTIF($E$122,"สัญญา")+COUNTIF($E$140,"สัญญา")+COUNTIF($E$143,"สัญญา")+COUNTIF($E$161,"สัญญา")+COUNTIF($E$164,"สัญญา")+COUNTIF($E$182,"สัญญา")+COUNTIF($E$185,"สัญญา")</f>
        <v/>
      </c>
      <c r="P122">
        <f>COUNTIF($E$99,"สัญญา")+COUNTIF($E$102,"สัญญา")+COUNTIF($E$120,"สัญญา")+COUNTIF($E$123,"สัญญา")+COUNTIF($E$141,"สัญญา")+COUNTIF($E$144,"สัญญา")+COUNTIF($E$162,"สัญญา")+COUNTIF($E$165,"สัญญา")+COUNTIF($E$183,"สัญญา")+COUNTIF($E$186,"สัญญา")</f>
        <v/>
      </c>
      <c r="Q122">
        <f>SUM(N122:P122)</f>
        <v/>
      </c>
      <c r="S122" s="2" t="inlineStr">
        <is>
          <t>สัญญา</t>
        </is>
      </c>
      <c r="T122">
        <f>SUM(H122,N122)</f>
        <v/>
      </c>
      <c r="U122">
        <f>SUM(I122,O122)</f>
        <v/>
      </c>
      <c r="V122">
        <f>SUM(J122,P122)</f>
        <v/>
      </c>
      <c r="W122">
        <f>SUM(K122,Q122)</f>
        <v/>
      </c>
    </row>
    <row r="123">
      <c r="B123" t="inlineStr">
        <is>
          <t>24:00-8:00</t>
        </is>
      </c>
      <c r="C123" s="16" t="inlineStr">
        <is>
          <t>ราเชนทร์</t>
        </is>
      </c>
      <c r="D123" s="9" t="inlineStr">
        <is>
          <t>วัฒพงษ์</t>
        </is>
      </c>
      <c r="E123" s="7" t="inlineStr">
        <is>
          <t>วินัย</t>
        </is>
      </c>
      <c r="G123" s="2" t="inlineStr">
        <is>
          <t>วินัย</t>
        </is>
      </c>
      <c r="H123" t="inlineStr"/>
      <c r="I123">
        <f>COUNTIF($E$104,"วินัย")+COUNTIF($E$107,"วินัย")+COUNTIF($E$110,"วินัย")+COUNTIF($E$113,"วินัย")+COUNTIF($E$116,"วินัย")+COUNTIF($E$125,"วินัย")+COUNTIF($E$128,"วินัย")+COUNTIF($E$131,"วินัย")+COUNTIF($E$134,"วินัย")+COUNTIF($E$137,"วินัย")+COUNTIF($E$146,"วินัย")+COUNTIF($E$149,"วินัย")+COUNTIF($E$152,"วินัย")+COUNTIF($E$155,"วินัย")+COUNTIF($E$158,"วินัย")+COUNTIF($E$167,"วินัย")+COUNTIF($E$170,"วินัย")+COUNTIF($E$173,"วินัย")+COUNTIF($E$176,"วินัย")+COUNTIF($E$179,"วินัย")+COUNTIF($E$188,"วินัย")</f>
        <v/>
      </c>
      <c r="J123">
        <f>COUNTIF($E$105,"วินัย")+COUNTIF($E$108,"วินัย")+COUNTIF($E$111,"วินัย")+COUNTIF($E$114,"วินัย")+COUNTIF($E$117,"วินัย")+COUNTIF($E$126,"วินัย")+COUNTIF($E$129,"วินัย")+COUNTIF($E$132,"วินัย")+COUNTIF($E$135,"วินัย")+COUNTIF($E$138,"วินัย")+COUNTIF($E$147,"วินัย")+COUNTIF($E$150,"วินัย")+COUNTIF($E$153,"วินัย")+COUNTIF($E$156,"วินัย")+COUNTIF($E$159,"วินัย")+COUNTIF($E$168,"วินัย")+COUNTIF($E$171,"วินัย")+COUNTIF($E$174,"วินัย")+COUNTIF($E$177,"วินัย")+COUNTIF($E$180,"วินัย")+COUNTIF($E$189,"วินัย")</f>
        <v/>
      </c>
      <c r="K123">
        <f>SUM(H123:J123)</f>
        <v/>
      </c>
      <c r="M123" s="2" t="inlineStr">
        <is>
          <t>วินัย</t>
        </is>
      </c>
      <c r="N123">
        <f>COUNTIF($E$97,"วินัย")+COUNTIF($E$100,"วินัย")+COUNTIF($E$118,"วินัย")+COUNTIF($E$121,"วินัย")+COUNTIF($E$139,"วินัย")+COUNTIF($E$142,"วินัย")+COUNTIF($E$160,"วินัย")+COUNTIF($E$163,"วินัย")+COUNTIF($E$181,"วินัย")+COUNTIF($E$184,"วินัย")</f>
        <v/>
      </c>
      <c r="O123">
        <f>COUNTIF($E$98,"วินัย")+COUNTIF($E$101,"วินัย")+COUNTIF($E$119,"วินัย")+COUNTIF($E$122,"วินัย")+COUNTIF($E$140,"วินัย")+COUNTIF($E$143,"วินัย")+COUNTIF($E$161,"วินัย")+COUNTIF($E$164,"วินัย")+COUNTIF($E$182,"วินัย")+COUNTIF($E$185,"วินัย")</f>
        <v/>
      </c>
      <c r="P123">
        <f>COUNTIF($E$99,"วินัย")+COUNTIF($E$102,"วินัย")+COUNTIF($E$120,"วินัย")+COUNTIF($E$123,"วินัย")+COUNTIF($E$141,"วินัย")+COUNTIF($E$144,"วินัย")+COUNTIF($E$162,"วินัย")+COUNTIF($E$165,"วินัย")+COUNTIF($E$183,"วินัย")+COUNTIF($E$186,"วินัย")</f>
        <v/>
      </c>
      <c r="Q123">
        <f>SUM(N123:P123)</f>
        <v/>
      </c>
      <c r="S123" s="2" t="inlineStr">
        <is>
          <t>วินัย</t>
        </is>
      </c>
      <c r="T123">
        <f>SUM(H123,N123)</f>
        <v/>
      </c>
      <c r="U123">
        <f>SUM(I123,O123)</f>
        <v/>
      </c>
      <c r="V123">
        <f>SUM(J123,P123)</f>
        <v/>
      </c>
      <c r="W123">
        <f>SUM(K123,Q123)</f>
        <v/>
      </c>
    </row>
    <row r="124">
      <c r="A124" t="inlineStr">
        <is>
          <t>10</t>
        </is>
      </c>
      <c r="B124" t="inlineStr">
        <is>
          <t>08:00-16:00</t>
        </is>
      </c>
      <c r="G124" s="2" t="inlineStr">
        <is>
          <t>รณยุทธ</t>
        </is>
      </c>
      <c r="H124" t="inlineStr"/>
      <c r="I124">
        <f>COUNTIF($E$104,"รณยุทธ")+COUNTIF($E$107,"รณยุทธ")+COUNTIF($E$110,"รณยุทธ")+COUNTIF($E$113,"รณยุทธ")+COUNTIF($E$116,"รณยุทธ")+COUNTIF($E$125,"รณยุทธ")+COUNTIF($E$128,"รณยุทธ")+COUNTIF($E$131,"รณยุทธ")+COUNTIF($E$134,"รณยุทธ")+COUNTIF($E$137,"รณยุทธ")+COUNTIF($E$146,"รณยุทธ")+COUNTIF($E$149,"รณยุทธ")+COUNTIF($E$152,"รณยุทธ")+COUNTIF($E$155,"รณยุทธ")+COUNTIF($E$158,"รณยุทธ")+COUNTIF($E$167,"รณยุทธ")+COUNTIF($E$170,"รณยุทธ")+COUNTIF($E$173,"รณยุทธ")+COUNTIF($E$176,"รณยุทธ")+COUNTIF($E$179,"รณยุทธ")+COUNTIF($E$188,"รณยุทธ")</f>
        <v/>
      </c>
      <c r="J124">
        <f>COUNTIF($E$105,"รณยุทธ")+COUNTIF($E$108,"รณยุทธ")+COUNTIF($E$111,"รณยุทธ")+COUNTIF($E$114,"รณยุทธ")+COUNTIF($E$117,"รณยุทธ")+COUNTIF($E$126,"รณยุทธ")+COUNTIF($E$129,"รณยุทธ")+COUNTIF($E$132,"รณยุทธ")+COUNTIF($E$135,"รณยุทธ")+COUNTIF($E$138,"รณยุทธ")+COUNTIF($E$147,"รณยุทธ")+COUNTIF($E$150,"รณยุทธ")+COUNTIF($E$153,"รณยุทธ")+COUNTIF($E$156,"รณยุทธ")+COUNTIF($E$159,"รณยุทธ")+COUNTIF($E$168,"รณยุทธ")+COUNTIF($E$171,"รณยุทธ")+COUNTIF($E$174,"รณยุทธ")+COUNTIF($E$177,"รณยุทธ")+COUNTIF($E$180,"รณยุทธ")+COUNTIF($E$189,"รณยุทธ")</f>
        <v/>
      </c>
      <c r="K124">
        <f>SUM(H124:J124)</f>
        <v/>
      </c>
      <c r="M124" s="2" t="inlineStr">
        <is>
          <t>รณยุทธ</t>
        </is>
      </c>
      <c r="N124">
        <f>COUNTIF($E$97,"รณยุทธ")+COUNTIF($E$100,"รณยุทธ")+COUNTIF($E$118,"รณยุทธ")+COUNTIF($E$121,"รณยุทธ")+COUNTIF($E$139,"รณยุทธ")+COUNTIF($E$142,"รณยุทธ")+COUNTIF($E$160,"รณยุทธ")+COUNTIF($E$163,"รณยุทธ")+COUNTIF($E$181,"รณยุทธ")+COUNTIF($E$184,"รณยุทธ")</f>
        <v/>
      </c>
      <c r="O124">
        <f>COUNTIF($E$98,"รณยุทธ")+COUNTIF($E$101,"รณยุทธ")+COUNTIF($E$119,"รณยุทธ")+COUNTIF($E$122,"รณยุทธ")+COUNTIF($E$140,"รณยุทธ")+COUNTIF($E$143,"รณยุทธ")+COUNTIF($E$161,"รณยุทธ")+COUNTIF($E$164,"รณยุทธ")+COUNTIF($E$182,"รณยุทธ")+COUNTIF($E$185,"รณยุทธ")</f>
        <v/>
      </c>
      <c r="P124">
        <f>COUNTIF($E$99,"รณยุทธ")+COUNTIF($E$102,"รณยุทธ")+COUNTIF($E$120,"รณยุทธ")+COUNTIF($E$123,"รณยุทธ")+COUNTIF($E$141,"รณยุทธ")+COUNTIF($E$144,"รณยุทธ")+COUNTIF($E$162,"รณยุทธ")+COUNTIF($E$165,"รณยุทธ")+COUNTIF($E$183,"รณยุทธ")+COUNTIF($E$186,"รณยุทธ")</f>
        <v/>
      </c>
      <c r="Q124">
        <f>SUM(N124:P124)</f>
        <v/>
      </c>
      <c r="S124" s="2" t="inlineStr">
        <is>
          <t>รณยุทธ</t>
        </is>
      </c>
      <c r="T124">
        <f>SUM(H124,N124)</f>
        <v/>
      </c>
      <c r="U124">
        <f>SUM(I124,O124)</f>
        <v/>
      </c>
      <c r="V124">
        <f>SUM(J124,P124)</f>
        <v/>
      </c>
      <c r="W124">
        <f>SUM(K124,Q124)</f>
        <v/>
      </c>
    </row>
    <row r="125">
      <c r="B125" t="inlineStr">
        <is>
          <t>16:00-24:00</t>
        </is>
      </c>
      <c r="C125" s="4" t="inlineStr">
        <is>
          <t>รณยุทธ</t>
        </is>
      </c>
      <c r="D125" s="8" t="inlineStr">
        <is>
          <t>ราเชน</t>
        </is>
      </c>
      <c r="E125" s="17" t="inlineStr">
        <is>
          <t>ปรมะ</t>
        </is>
      </c>
      <c r="G125" s="3" t="inlineStr">
        <is>
          <t>วัฒพงษ์</t>
        </is>
      </c>
      <c r="H125" t="inlineStr"/>
      <c r="I125">
        <f>COUNTIF($E$104,"วัฒพงษ์")+COUNTIF($E$107,"วัฒพงษ์")+COUNTIF($E$110,"วัฒพงษ์")+COUNTIF($E$113,"วัฒพงษ์")+COUNTIF($E$116,"วัฒพงษ์")+COUNTIF($E$125,"วัฒพงษ์")+COUNTIF($E$128,"วัฒพงษ์")+COUNTIF($E$131,"วัฒพงษ์")+COUNTIF($E$134,"วัฒพงษ์")+COUNTIF($E$137,"วัฒพงษ์")+COUNTIF($E$146,"วัฒพงษ์")+COUNTIF($E$149,"วัฒพงษ์")+COUNTIF($E$152,"วัฒพงษ์")+COUNTIF($E$155,"วัฒพงษ์")+COUNTIF($E$158,"วัฒพงษ์")+COUNTIF($E$167,"วัฒพงษ์")+COUNTIF($E$170,"วัฒพงษ์")+COUNTIF($E$173,"วัฒพงษ์")+COUNTIF($E$176,"วัฒพงษ์")+COUNTIF($E$179,"วัฒพงษ์")+COUNTIF($E$188,"วัฒพงษ์")</f>
        <v/>
      </c>
      <c r="J125">
        <f>COUNTIF($E$105,"วัฒพงษ์")+COUNTIF($E$108,"วัฒพงษ์")+COUNTIF($E$111,"วัฒพงษ์")+COUNTIF($E$114,"วัฒพงษ์")+COUNTIF($E$117,"วัฒพงษ์")+COUNTIF($E$126,"วัฒพงษ์")+COUNTIF($E$129,"วัฒพงษ์")+COUNTIF($E$132,"วัฒพงษ์")+COUNTIF($E$135,"วัฒพงษ์")+COUNTIF($E$138,"วัฒพงษ์")+COUNTIF($E$147,"วัฒพงษ์")+COUNTIF($E$150,"วัฒพงษ์")+COUNTIF($E$153,"วัฒพงษ์")+COUNTIF($E$156,"วัฒพงษ์")+COUNTIF($E$159,"วัฒพงษ์")+COUNTIF($E$168,"วัฒพงษ์")+COUNTIF($E$171,"วัฒพงษ์")+COUNTIF($E$174,"วัฒพงษ์")+COUNTIF($E$177,"วัฒพงษ์")+COUNTIF($E$180,"วัฒพงษ์")+COUNTIF($E$189,"วัฒพงษ์")</f>
        <v/>
      </c>
      <c r="K125">
        <f>SUM(H125:J125)</f>
        <v/>
      </c>
      <c r="M125" s="3" t="inlineStr">
        <is>
          <t>วัฒพงษ์</t>
        </is>
      </c>
      <c r="N125">
        <f>COUNTIF($E$97,"วัฒพงษ์")+COUNTIF($E$100,"วัฒพงษ์")+COUNTIF($E$118,"วัฒพงษ์")+COUNTIF($E$121,"วัฒพงษ์")+COUNTIF($E$139,"วัฒพงษ์")+COUNTIF($E$142,"วัฒพงษ์")+COUNTIF($E$160,"วัฒพงษ์")+COUNTIF($E$163,"วัฒพงษ์")+COUNTIF($E$181,"วัฒพงษ์")+COUNTIF($E$184,"วัฒพงษ์")</f>
        <v/>
      </c>
      <c r="O125">
        <f>COUNTIF($E$98,"วัฒพงษ์")+COUNTIF($E$101,"วัฒพงษ์")+COUNTIF($E$119,"วัฒพงษ์")+COUNTIF($E$122,"วัฒพงษ์")+COUNTIF($E$140,"วัฒพงษ์")+COUNTIF($E$143,"วัฒพงษ์")+COUNTIF($E$161,"วัฒพงษ์")+COUNTIF($E$164,"วัฒพงษ์")+COUNTIF($E$182,"วัฒพงษ์")+COUNTIF($E$185,"วัฒพงษ์")</f>
        <v/>
      </c>
      <c r="P125">
        <f>COUNTIF($E$99,"วัฒพงษ์")+COUNTIF($E$102,"วัฒพงษ์")+COUNTIF($E$120,"วัฒพงษ์")+COUNTIF($E$123,"วัฒพงษ์")+COUNTIF($E$141,"วัฒพงษ์")+COUNTIF($E$144,"วัฒพงษ์")+COUNTIF($E$162,"วัฒพงษ์")+COUNTIF($E$165,"วัฒพงษ์")+COUNTIF($E$183,"วัฒพงษ์")+COUNTIF($E$186,"วัฒพงษ์")</f>
        <v/>
      </c>
      <c r="Q125">
        <f>SUM(N125:P125)</f>
        <v/>
      </c>
      <c r="S125" s="3" t="inlineStr">
        <is>
          <t>วัฒพงษ์</t>
        </is>
      </c>
      <c r="T125">
        <f>SUM(H125,N125)</f>
        <v/>
      </c>
      <c r="U125">
        <f>SUM(I125,O125)</f>
        <v/>
      </c>
      <c r="V125">
        <f>SUM(J125,P125)</f>
        <v/>
      </c>
      <c r="W125">
        <f>SUM(K125,Q125)</f>
        <v/>
      </c>
    </row>
    <row r="126">
      <c r="B126" t="inlineStr">
        <is>
          <t>24:00-8:00</t>
        </is>
      </c>
      <c r="C126" s="4" t="inlineStr">
        <is>
          <t>รณยุทธ</t>
        </is>
      </c>
      <c r="D126" s="8" t="inlineStr">
        <is>
          <t>ราเชน</t>
        </is>
      </c>
      <c r="E126" s="17" t="inlineStr">
        <is>
          <t>ปรมะ</t>
        </is>
      </c>
      <c r="G126" s="3" t="inlineStr">
        <is>
          <t>ราเชน</t>
        </is>
      </c>
      <c r="H126" t="inlineStr"/>
      <c r="I126">
        <f>COUNTIF($E$104,"ราเชน")+COUNTIF($E$107,"ราเชน")+COUNTIF($E$110,"ราเชน")+COUNTIF($E$113,"ราเชน")+COUNTIF($E$116,"ราเชน")+COUNTIF($E$125,"ราเชน")+COUNTIF($E$128,"ราเชน")+COUNTIF($E$131,"ราเชน")+COUNTIF($E$134,"ราเชน")+COUNTIF($E$137,"ราเชน")+COUNTIF($E$146,"ราเชน")+COUNTIF($E$149,"ราเชน")+COUNTIF($E$152,"ราเชน")+COUNTIF($E$155,"ราเชน")+COUNTIF($E$158,"ราเชน")+COUNTIF($E$167,"ราเชน")+COUNTIF($E$170,"ราเชน")+COUNTIF($E$173,"ราเชน")+COUNTIF($E$176,"ราเชน")+COUNTIF($E$179,"ราเชน")+COUNTIF($E$188,"ราเชน")</f>
        <v/>
      </c>
      <c r="J126">
        <f>COUNTIF($E$105,"ราเชน")+COUNTIF($E$108,"ราเชน")+COUNTIF($E$111,"ราเชน")+COUNTIF($E$114,"ราเชน")+COUNTIF($E$117,"ราเชน")+COUNTIF($E$126,"ราเชน")+COUNTIF($E$129,"ราเชน")+COUNTIF($E$132,"ราเชน")+COUNTIF($E$135,"ราเชน")+COUNTIF($E$138,"ราเชน")+COUNTIF($E$147,"ราเชน")+COUNTIF($E$150,"ราเชน")+COUNTIF($E$153,"ราเชน")+COUNTIF($E$156,"ราเชน")+COUNTIF($E$159,"ราเชน")+COUNTIF($E$168,"ราเชน")+COUNTIF($E$171,"ราเชน")+COUNTIF($E$174,"ราเชน")+COUNTIF($E$177,"ราเชน")+COUNTIF($E$180,"ราเชน")+COUNTIF($E$189,"ราเชน")</f>
        <v/>
      </c>
      <c r="K126">
        <f>SUM(H126:J126)</f>
        <v/>
      </c>
      <c r="M126" s="3" t="inlineStr">
        <is>
          <t>ราเชน</t>
        </is>
      </c>
      <c r="N126">
        <f>COUNTIF($E$97,"ราเชน")+COUNTIF($E$100,"ราเชน")+COUNTIF($E$118,"ราเชน")+COUNTIF($E$121,"ราเชน")+COUNTIF($E$139,"ราเชน")+COUNTIF($E$142,"ราเชน")+COUNTIF($E$160,"ราเชน")+COUNTIF($E$163,"ราเชน")+COUNTIF($E$181,"ราเชน")+COUNTIF($E$184,"ราเชน")</f>
        <v/>
      </c>
      <c r="O126">
        <f>COUNTIF($E$98,"ราเชน")+COUNTIF($E$101,"ราเชน")+COUNTIF($E$119,"ราเชน")+COUNTIF($E$122,"ราเชน")+COUNTIF($E$140,"ราเชน")+COUNTIF($E$143,"ราเชน")+COUNTIF($E$161,"ราเชน")+COUNTIF($E$164,"ราเชน")+COUNTIF($E$182,"ราเชน")+COUNTIF($E$185,"ราเชน")</f>
        <v/>
      </c>
      <c r="P126">
        <f>COUNTIF($E$99,"ราเชน")+COUNTIF($E$102,"ราเชน")+COUNTIF($E$120,"ราเชน")+COUNTIF($E$123,"ราเชน")+COUNTIF($E$141,"ราเชน")+COUNTIF($E$144,"ราเชน")+COUNTIF($E$162,"ราเชน")+COUNTIF($E$165,"ราเชน")+COUNTIF($E$183,"ราเชน")+COUNTIF($E$186,"ราเชน")</f>
        <v/>
      </c>
      <c r="Q126">
        <f>SUM(N126:P126)</f>
        <v/>
      </c>
      <c r="S126" s="3" t="inlineStr">
        <is>
          <t>ราเชน</t>
        </is>
      </c>
      <c r="T126">
        <f>SUM(H126,N126)</f>
        <v/>
      </c>
      <c r="U126">
        <f>SUM(I126,O126)</f>
        <v/>
      </c>
      <c r="V126">
        <f>SUM(J126,P126)</f>
        <v/>
      </c>
      <c r="W126">
        <f>SUM(K126,Q126)</f>
        <v/>
      </c>
    </row>
    <row r="127">
      <c r="A127" t="inlineStr">
        <is>
          <t>11</t>
        </is>
      </c>
      <c r="B127" t="inlineStr">
        <is>
          <t>08:00-16:00</t>
        </is>
      </c>
      <c r="G127" s="3" t="inlineStr">
        <is>
          <t>นฤชิต</t>
        </is>
      </c>
      <c r="H127" t="inlineStr"/>
      <c r="I127">
        <f>COUNTIF($E$104,"นฤชิต")+COUNTIF($E$107,"นฤชิต")+COUNTIF($E$110,"นฤชิต")+COUNTIF($E$113,"นฤชิต")+COUNTIF($E$116,"นฤชิต")+COUNTIF($E$125,"นฤชิต")+COUNTIF($E$128,"นฤชิต")+COUNTIF($E$131,"นฤชิต")+COUNTIF($E$134,"นฤชิต")+COUNTIF($E$137,"นฤชิต")+COUNTIF($E$146,"นฤชิต")+COUNTIF($E$149,"นฤชิต")+COUNTIF($E$152,"นฤชิต")+COUNTIF($E$155,"นฤชิต")+COUNTIF($E$158,"นฤชิต")+COUNTIF($E$167,"นฤชิต")+COUNTIF($E$170,"นฤชิต")+COUNTIF($E$173,"นฤชิต")+COUNTIF($E$176,"นฤชิต")+COUNTIF($E$179,"นฤชิต")+COUNTIF($E$188,"นฤชิต")</f>
        <v/>
      </c>
      <c r="J127">
        <f>COUNTIF($E$105,"นฤชิต")+COUNTIF($E$108,"นฤชิต")+COUNTIF($E$111,"นฤชิต")+COUNTIF($E$114,"นฤชิต")+COUNTIF($E$117,"นฤชิต")+COUNTIF($E$126,"นฤชิต")+COUNTIF($E$129,"นฤชิต")+COUNTIF($E$132,"นฤชิต")+COUNTIF($E$135,"นฤชิต")+COUNTIF($E$138,"นฤชิต")+COUNTIF($E$147,"นฤชิต")+COUNTIF($E$150,"นฤชิต")+COUNTIF($E$153,"นฤชิต")+COUNTIF($E$156,"นฤชิต")+COUNTIF($E$159,"นฤชิต")+COUNTIF($E$168,"นฤชิต")+COUNTIF($E$171,"นฤชิต")+COUNTIF($E$174,"นฤชิต")+COUNTIF($E$177,"นฤชิต")+COUNTIF($E$180,"นฤชิต")+COUNTIF($E$189,"นฤชิต")</f>
        <v/>
      </c>
      <c r="K127">
        <f>SUM(H127:J127)</f>
        <v/>
      </c>
      <c r="M127" s="3" t="inlineStr">
        <is>
          <t>นฤชิต</t>
        </is>
      </c>
      <c r="N127">
        <f>COUNTIF($E$97,"นฤชิต")+COUNTIF($E$100,"นฤชิต")+COUNTIF($E$118,"นฤชิต")+COUNTIF($E$121,"นฤชิต")+COUNTIF($E$139,"นฤชิต")+COUNTIF($E$142,"นฤชิต")+COUNTIF($E$160,"นฤชิต")+COUNTIF($E$163,"นฤชิต")+COUNTIF($E$181,"นฤชิต")+COUNTIF($E$184,"นฤชิต")</f>
        <v/>
      </c>
      <c r="O127">
        <f>COUNTIF($E$98,"นฤชิต")+COUNTIF($E$101,"นฤชิต")+COUNTIF($E$119,"นฤชิต")+COUNTIF($E$122,"นฤชิต")+COUNTIF($E$140,"นฤชิต")+COUNTIF($E$143,"นฤชิต")+COUNTIF($E$161,"นฤชิต")+COUNTIF($E$164,"นฤชิต")+COUNTIF($E$182,"นฤชิต")+COUNTIF($E$185,"นฤชิต")</f>
        <v/>
      </c>
      <c r="P127">
        <f>COUNTIF($E$99,"นฤชิต")+COUNTIF($E$102,"นฤชิต")+COUNTIF($E$120,"นฤชิต")+COUNTIF($E$123,"นฤชิต")+COUNTIF($E$141,"นฤชิต")+COUNTIF($E$144,"นฤชิต")+COUNTIF($E$162,"นฤชิต")+COUNTIF($E$165,"นฤชิต")+COUNTIF($E$183,"นฤชิต")+COUNTIF($E$186,"นฤชิต")</f>
        <v/>
      </c>
      <c r="Q127">
        <f>SUM(N127:P127)</f>
        <v/>
      </c>
      <c r="S127" s="3" t="inlineStr">
        <is>
          <t>นฤชิต</t>
        </is>
      </c>
      <c r="T127">
        <f>SUM(H127,N127)</f>
        <v/>
      </c>
      <c r="U127">
        <f>SUM(I127,O127)</f>
        <v/>
      </c>
      <c r="V127">
        <f>SUM(J127,P127)</f>
        <v/>
      </c>
      <c r="W127">
        <f>SUM(K127,Q127)</f>
        <v/>
      </c>
    </row>
    <row r="128">
      <c r="B128" t="inlineStr">
        <is>
          <t>16:00-24:00</t>
        </is>
      </c>
      <c r="C128" s="10" t="inlineStr">
        <is>
          <t>สัญญา</t>
        </is>
      </c>
      <c r="D128" s="11" t="inlineStr">
        <is>
          <t>จีรวัฒน์</t>
        </is>
      </c>
      <c r="E128" s="6" t="inlineStr">
        <is>
          <t>ชานนท์</t>
        </is>
      </c>
      <c r="G128" s="3" t="inlineStr">
        <is>
          <t>จีรวัฒน์</t>
        </is>
      </c>
      <c r="H128" t="inlineStr"/>
      <c r="I128">
        <f>COUNTIF($E$104,"จีรวัฒน์")+COUNTIF($E$107,"จีรวัฒน์")+COUNTIF($E$110,"จีรวัฒน์")+COUNTIF($E$113,"จีรวัฒน์")+COUNTIF($E$116,"จีรวัฒน์")+COUNTIF($E$125,"จีรวัฒน์")+COUNTIF($E$128,"จีรวัฒน์")+COUNTIF($E$131,"จีรวัฒน์")+COUNTIF($E$134,"จีรวัฒน์")+COUNTIF($E$137,"จีรวัฒน์")+COUNTIF($E$146,"จีรวัฒน์")+COUNTIF($E$149,"จีรวัฒน์")+COUNTIF($E$152,"จีรวัฒน์")+COUNTIF($E$155,"จีรวัฒน์")+COUNTIF($E$158,"จีรวัฒน์")+COUNTIF($E$167,"จีรวัฒน์")+COUNTIF($E$170,"จีรวัฒน์")+COUNTIF($E$173,"จีรวัฒน์")+COUNTIF($E$176,"จีรวัฒน์")+COUNTIF($E$179,"จีรวัฒน์")+COUNTIF($E$188,"จีรวัฒน์")</f>
        <v/>
      </c>
      <c r="J128">
        <f>COUNTIF($E$105,"จีรวัฒน์")+COUNTIF($E$108,"จีรวัฒน์")+COUNTIF($E$111,"จีรวัฒน์")+COUNTIF($E$114,"จีรวัฒน์")+COUNTIF($E$117,"จีรวัฒน์")+COUNTIF($E$126,"จีรวัฒน์")+COUNTIF($E$129,"จีรวัฒน์")+COUNTIF($E$132,"จีรวัฒน์")+COUNTIF($E$135,"จีรวัฒน์")+COUNTIF($E$138,"จีรวัฒน์")+COUNTIF($E$147,"จีรวัฒน์")+COUNTIF($E$150,"จีรวัฒน์")+COUNTIF($E$153,"จีรวัฒน์")+COUNTIF($E$156,"จีรวัฒน์")+COUNTIF($E$159,"จีรวัฒน์")+COUNTIF($E$168,"จีรวัฒน์")+COUNTIF($E$171,"จีรวัฒน์")+COUNTIF($E$174,"จีรวัฒน์")+COUNTIF($E$177,"จีรวัฒน์")+COUNTIF($E$180,"จีรวัฒน์")+COUNTIF($E$189,"จีรวัฒน์")</f>
        <v/>
      </c>
      <c r="K128">
        <f>SUM(H128:J128)</f>
        <v/>
      </c>
      <c r="M128" s="3" t="inlineStr">
        <is>
          <t>จีรวัฒน์</t>
        </is>
      </c>
      <c r="N128">
        <f>COUNTIF($E$97,"จีรวัฒน์")+COUNTIF($E$100,"จีรวัฒน์")+COUNTIF($E$118,"จีรวัฒน์")+COUNTIF($E$121,"จีรวัฒน์")+COUNTIF($E$139,"จีรวัฒน์")+COUNTIF($E$142,"จีรวัฒน์")+COUNTIF($E$160,"จีรวัฒน์")+COUNTIF($E$163,"จีรวัฒน์")+COUNTIF($E$181,"จีรวัฒน์")+COUNTIF($E$184,"จีรวัฒน์")</f>
        <v/>
      </c>
      <c r="O128">
        <f>COUNTIF($E$98,"จีรวัฒน์")+COUNTIF($E$101,"จีรวัฒน์")+COUNTIF($E$119,"จีรวัฒน์")+COUNTIF($E$122,"จีรวัฒน์")+COUNTIF($E$140,"จีรวัฒน์")+COUNTIF($E$143,"จีรวัฒน์")+COUNTIF($E$161,"จีรวัฒน์")+COUNTIF($E$164,"จีรวัฒน์")+COUNTIF($E$182,"จีรวัฒน์")+COUNTIF($E$185,"จีรวัฒน์")</f>
        <v/>
      </c>
      <c r="P128">
        <f>COUNTIF($E$99,"จีรวัฒน์")+COUNTIF($E$102,"จีรวัฒน์")+COUNTIF($E$120,"จีรวัฒน์")+COUNTIF($E$123,"จีรวัฒน์")+COUNTIF($E$141,"จีรวัฒน์")+COUNTIF($E$144,"จีรวัฒน์")+COUNTIF($E$162,"จีรวัฒน์")+COUNTIF($E$165,"จีรวัฒน์")+COUNTIF($E$183,"จีรวัฒน์")+COUNTIF($E$186,"จีรวัฒน์")</f>
        <v/>
      </c>
      <c r="Q128">
        <f>SUM(N128:P128)</f>
        <v/>
      </c>
      <c r="S128" s="3" t="inlineStr">
        <is>
          <t>จีรวัฒน์</t>
        </is>
      </c>
      <c r="T128">
        <f>SUM(H128,N128)</f>
        <v/>
      </c>
      <c r="U128">
        <f>SUM(I128,O128)</f>
        <v/>
      </c>
      <c r="V128">
        <f>SUM(J128,P128)</f>
        <v/>
      </c>
      <c r="W128">
        <f>SUM(K128,Q128)</f>
        <v/>
      </c>
    </row>
    <row r="129">
      <c r="B129" t="inlineStr">
        <is>
          <t>24:00-8:00</t>
        </is>
      </c>
      <c r="C129" s="10" t="inlineStr">
        <is>
          <t>สัญญา</t>
        </is>
      </c>
      <c r="D129" s="11" t="inlineStr">
        <is>
          <t>จีรวัฒน์</t>
        </is>
      </c>
      <c r="E129" s="6" t="inlineStr">
        <is>
          <t>ชานนท์</t>
        </is>
      </c>
      <c r="G129" s="3" t="inlineStr">
        <is>
          <t>สุเมธร์</t>
        </is>
      </c>
      <c r="H129" t="inlineStr"/>
      <c r="I129">
        <f>COUNTIF($E$104,"สุเมธร์")+COUNTIF($E$107,"สุเมธร์")+COUNTIF($E$110,"สุเมธร์")+COUNTIF($E$113,"สุเมธร์")+COUNTIF($E$116,"สุเมธร์")+COUNTIF($E$125,"สุเมธร์")+COUNTIF($E$128,"สุเมธร์")+COUNTIF($E$131,"สุเมธร์")+COUNTIF($E$134,"สุเมธร์")+COUNTIF($E$137,"สุเมธร์")+COUNTIF($E$146,"สุเมธร์")+COUNTIF($E$149,"สุเมธร์")+COUNTIF($E$152,"สุเมธร์")+COUNTIF($E$155,"สุเมธร์")+COUNTIF($E$158,"สุเมธร์")+COUNTIF($E$167,"สุเมธร์")+COUNTIF($E$170,"สุเมธร์")+COUNTIF($E$173,"สุเมธร์")+COUNTIF($E$176,"สุเมธร์")+COUNTIF($E$179,"สุเมธร์")+COUNTIF($E$188,"สุเมธร์")</f>
        <v/>
      </c>
      <c r="J129">
        <f>COUNTIF($E$105,"สุเมธร์")+COUNTIF($E$108,"สุเมธร์")+COUNTIF($E$111,"สุเมธร์")+COUNTIF($E$114,"สุเมธร์")+COUNTIF($E$117,"สุเมธร์")+COUNTIF($E$126,"สุเมธร์")+COUNTIF($E$129,"สุเมธร์")+COUNTIF($E$132,"สุเมธร์")+COUNTIF($E$135,"สุเมธร์")+COUNTIF($E$138,"สุเมธร์")+COUNTIF($E$147,"สุเมธร์")+COUNTIF($E$150,"สุเมธร์")+COUNTIF($E$153,"สุเมธร์")+COUNTIF($E$156,"สุเมธร์")+COUNTIF($E$159,"สุเมธร์")+COUNTIF($E$168,"สุเมธร์")+COUNTIF($E$171,"สุเมธร์")+COUNTIF($E$174,"สุเมธร์")+COUNTIF($E$177,"สุเมธร์")+COUNTIF($E$180,"สุเมธร์")+COUNTIF($E$189,"สุเมธร์")</f>
        <v/>
      </c>
      <c r="K129">
        <f>SUM(H129:J129)</f>
        <v/>
      </c>
      <c r="M129" s="3" t="inlineStr">
        <is>
          <t>สุเมธร์</t>
        </is>
      </c>
      <c r="N129">
        <f>COUNTIF($E$97,"สุเมธร์")+COUNTIF($E$100,"สุเมธร์")+COUNTIF($E$118,"สุเมธร์")+COUNTIF($E$121,"สุเมธร์")+COUNTIF($E$139,"สุเมธร์")+COUNTIF($E$142,"สุเมธร์")+COUNTIF($E$160,"สุเมธร์")+COUNTIF($E$163,"สุเมธร์")+COUNTIF($E$181,"สุเมธร์")+COUNTIF($E$184,"สุเมธร์")</f>
        <v/>
      </c>
      <c r="O129">
        <f>COUNTIF($E$98,"สุเมธร์")+COUNTIF($E$101,"สุเมธร์")+COUNTIF($E$119,"สุเมธร์")+COUNTIF($E$122,"สุเมธร์")+COUNTIF($E$140,"สุเมธร์")+COUNTIF($E$143,"สุเมธร์")+COUNTIF($E$161,"สุเมธร์")+COUNTIF($E$164,"สุเมธร์")+COUNTIF($E$182,"สุเมธร์")+COUNTIF($E$185,"สุเมธร์")</f>
        <v/>
      </c>
      <c r="P129">
        <f>COUNTIF($E$99,"สุเมธร์")+COUNTIF($E$102,"สุเมธร์")+COUNTIF($E$120,"สุเมธร์")+COUNTIF($E$123,"สุเมธร์")+COUNTIF($E$141,"สุเมธร์")+COUNTIF($E$144,"สุเมธร์")+COUNTIF($E$162,"สุเมธร์")+COUNTIF($E$165,"สุเมธร์")+COUNTIF($E$183,"สุเมธร์")+COUNTIF($E$186,"สุเมธร์")</f>
        <v/>
      </c>
      <c r="Q129">
        <f>SUM(N129:P129)</f>
        <v/>
      </c>
      <c r="S129" s="3" t="inlineStr">
        <is>
          <t>สุเมธร์</t>
        </is>
      </c>
      <c r="T129">
        <f>SUM(H129,N129)</f>
        <v/>
      </c>
      <c r="U129">
        <f>SUM(I129,O129)</f>
        <v/>
      </c>
      <c r="V129">
        <f>SUM(J129,P129)</f>
        <v/>
      </c>
      <c r="W129">
        <f>SUM(K129,Q129)</f>
        <v/>
      </c>
    </row>
    <row r="130">
      <c r="A130" t="inlineStr">
        <is>
          <t>12</t>
        </is>
      </c>
      <c r="B130" t="inlineStr">
        <is>
          <t>08:00-16:00</t>
        </is>
      </c>
      <c r="G130" s="3" t="inlineStr">
        <is>
          <t>นที</t>
        </is>
      </c>
      <c r="H130" t="inlineStr"/>
      <c r="I130">
        <f>COUNTIF($E$104,"นที")+COUNTIF($E$107,"นที")+COUNTIF($E$110,"นที")+COUNTIF($E$113,"นที")+COUNTIF($E$116,"นที")+COUNTIF($E$125,"นที")+COUNTIF($E$128,"นที")+COUNTIF($E$131,"นที")+COUNTIF($E$134,"นที")+COUNTIF($E$137,"นที")+COUNTIF($E$146,"นที")+COUNTIF($E$149,"นที")+COUNTIF($E$152,"นที")+COUNTIF($E$155,"นที")+COUNTIF($E$158,"นที")+COUNTIF($E$167,"นที")+COUNTIF($E$170,"นที")+COUNTIF($E$173,"นที")+COUNTIF($E$176,"นที")+COUNTIF($E$179,"นที")+COUNTIF($E$188,"นที")</f>
        <v/>
      </c>
      <c r="J130">
        <f>COUNTIF($E$105,"นที")+COUNTIF($E$108,"นที")+COUNTIF($E$111,"นที")+COUNTIF($E$114,"นที")+COUNTIF($E$117,"นที")+COUNTIF($E$126,"นที")+COUNTIF($E$129,"นที")+COUNTIF($E$132,"นที")+COUNTIF($E$135,"นที")+COUNTIF($E$138,"นที")+COUNTIF($E$147,"นที")+COUNTIF($E$150,"นที")+COUNTIF($E$153,"นที")+COUNTIF($E$156,"นที")+COUNTIF($E$159,"นที")+COUNTIF($E$168,"นที")+COUNTIF($E$171,"นที")+COUNTIF($E$174,"นที")+COUNTIF($E$177,"นที")+COUNTIF($E$180,"นที")+COUNTIF($E$189,"นที")</f>
        <v/>
      </c>
      <c r="K130">
        <f>SUM(H130:J130)</f>
        <v/>
      </c>
      <c r="M130" s="3" t="inlineStr">
        <is>
          <t>นที</t>
        </is>
      </c>
      <c r="N130">
        <f>COUNTIF($E$97,"นที")+COUNTIF($E$100,"นที")+COUNTIF($E$118,"นที")+COUNTIF($E$121,"นที")+COUNTIF($E$139,"นที")+COUNTIF($E$142,"นที")+COUNTIF($E$160,"นที")+COUNTIF($E$163,"นที")+COUNTIF($E$181,"นที")+COUNTIF($E$184,"นที")</f>
        <v/>
      </c>
      <c r="O130">
        <f>COUNTIF($E$98,"นที")+COUNTIF($E$101,"นที")+COUNTIF($E$119,"นที")+COUNTIF($E$122,"นที")+COUNTIF($E$140,"นที")+COUNTIF($E$143,"นที")+COUNTIF($E$161,"นที")+COUNTIF($E$164,"นที")+COUNTIF($E$182,"นที")+COUNTIF($E$185,"นที")</f>
        <v/>
      </c>
      <c r="P130">
        <f>COUNTIF($E$99,"นที")+COUNTIF($E$102,"นที")+COUNTIF($E$120,"นที")+COUNTIF($E$123,"นที")+COUNTIF($E$141,"นที")+COUNTIF($E$144,"นที")+COUNTIF($E$162,"นที")+COUNTIF($E$165,"นที")+COUNTIF($E$183,"นที")+COUNTIF($E$186,"นที")</f>
        <v/>
      </c>
      <c r="Q130">
        <f>SUM(N130:P130)</f>
        <v/>
      </c>
      <c r="S130" s="3" t="inlineStr">
        <is>
          <t>นที</t>
        </is>
      </c>
      <c r="T130">
        <f>SUM(H130,N130)</f>
        <v/>
      </c>
      <c r="U130">
        <f>SUM(I130,O130)</f>
        <v/>
      </c>
      <c r="V130">
        <f>SUM(J130,P130)</f>
        <v/>
      </c>
      <c r="W130">
        <f>SUM(K130,Q130)</f>
        <v/>
      </c>
    </row>
    <row r="131">
      <c r="B131" t="inlineStr">
        <is>
          <t>16:00-24:00</t>
        </is>
      </c>
      <c r="C131" s="4" t="inlineStr">
        <is>
          <t>รณยุทธ</t>
        </is>
      </c>
      <c r="D131" s="14" t="inlineStr">
        <is>
          <t>นฤชิต</t>
        </is>
      </c>
      <c r="E131" s="7" t="inlineStr">
        <is>
          <t>วินัย</t>
        </is>
      </c>
    </row>
    <row r="132">
      <c r="B132" t="inlineStr">
        <is>
          <t>24:00-8:00</t>
        </is>
      </c>
      <c r="C132" s="4" t="inlineStr">
        <is>
          <t>รณยุทธ</t>
        </is>
      </c>
      <c r="D132" s="14" t="inlineStr">
        <is>
          <t>นฤชิต</t>
        </is>
      </c>
      <c r="E132" s="7" t="inlineStr">
        <is>
          <t>วินัย</t>
        </is>
      </c>
    </row>
    <row r="133">
      <c r="A133" t="inlineStr">
        <is>
          <t>13</t>
        </is>
      </c>
      <c r="B133" t="inlineStr">
        <is>
          <t>08:00-16:00</t>
        </is>
      </c>
      <c r="I133" t="inlineStr">
        <is>
          <t>สรุป</t>
        </is>
      </c>
    </row>
    <row r="134">
      <c r="B134" t="inlineStr">
        <is>
          <t>16:00-24:00</t>
        </is>
      </c>
      <c r="C134" s="15" t="inlineStr">
        <is>
          <t>พลกฤต</t>
        </is>
      </c>
      <c r="D134" s="11" t="inlineStr">
        <is>
          <t>จีรวัฒน์</t>
        </is>
      </c>
      <c r="E134" s="13" t="inlineStr">
        <is>
          <t>ภูวเนตร</t>
        </is>
      </c>
      <c r="H134" t="inlineStr">
        <is>
          <t>วันหยุดชดเชย</t>
        </is>
      </c>
      <c r="I134" t="inlineStr">
        <is>
          <t>วันหยุด</t>
        </is>
      </c>
      <c r="J134" t="inlineStr">
        <is>
          <t>วันทำการ</t>
        </is>
      </c>
      <c r="K134" t="inlineStr">
        <is>
          <t>รวม</t>
        </is>
      </c>
    </row>
    <row r="135">
      <c r="B135" t="inlineStr">
        <is>
          <t>24:00-8:00</t>
        </is>
      </c>
      <c r="C135" s="15" t="inlineStr">
        <is>
          <t>พลกฤต</t>
        </is>
      </c>
      <c r="D135" s="11" t="inlineStr">
        <is>
          <t>จีรวัฒน์</t>
        </is>
      </c>
      <c r="E135" s="13" t="inlineStr">
        <is>
          <t>ภูวเนตร</t>
        </is>
      </c>
      <c r="G135" s="2" t="inlineStr">
        <is>
          <t>ภูวเนตร</t>
        </is>
      </c>
      <c r="I135">
        <f>SUM(Q100,Q117)</f>
        <v/>
      </c>
      <c r="J135">
        <f>SUM(K100,K117)</f>
        <v/>
      </c>
      <c r="K135">
        <f>SUM(J135,I135)</f>
        <v/>
      </c>
    </row>
    <row r="136">
      <c r="A136" t="inlineStr">
        <is>
          <t>14</t>
        </is>
      </c>
      <c r="B136" t="inlineStr">
        <is>
          <t>08:00-16:00</t>
        </is>
      </c>
      <c r="G136" s="2" t="inlineStr">
        <is>
          <t>ราเชนทร์</t>
        </is>
      </c>
      <c r="I136">
        <f>SUM(Q101,Q118)</f>
        <v/>
      </c>
      <c r="J136">
        <f>SUM(K101,K118)</f>
        <v/>
      </c>
      <c r="K136">
        <f>SUM(J136,I136)</f>
        <v/>
      </c>
    </row>
    <row r="137">
      <c r="B137" t="inlineStr">
        <is>
          <t>16:00-24:00</t>
        </is>
      </c>
      <c r="C137" s="17" t="inlineStr">
        <is>
          <t>ปรมะ</t>
        </is>
      </c>
      <c r="D137" s="9" t="inlineStr">
        <is>
          <t>วัฒพงษ์</t>
        </is>
      </c>
      <c r="E137" s="5" t="inlineStr">
        <is>
          <t>สุเมธร์</t>
        </is>
      </c>
      <c r="G137" s="2" t="inlineStr">
        <is>
          <t>พลกฤต</t>
        </is>
      </c>
      <c r="I137">
        <f>SUM(Q102,Q119)</f>
        <v/>
      </c>
      <c r="J137">
        <f>SUM(K102,K119)</f>
        <v/>
      </c>
      <c r="K137">
        <f>SUM(J137,I137)</f>
        <v/>
      </c>
    </row>
    <row r="138">
      <c r="B138" t="inlineStr">
        <is>
          <t>24:00-8:00</t>
        </is>
      </c>
      <c r="C138" s="17" t="inlineStr">
        <is>
          <t>ปรมะ</t>
        </is>
      </c>
      <c r="D138" s="9" t="inlineStr">
        <is>
          <t>วัฒพงษ์</t>
        </is>
      </c>
      <c r="E138" s="5" t="inlineStr">
        <is>
          <t>สุเมธร์</t>
        </is>
      </c>
      <c r="G138" s="2" t="inlineStr">
        <is>
          <t>ชานนท์</t>
        </is>
      </c>
      <c r="I138">
        <f>SUM(Q103,Q120)</f>
        <v/>
      </c>
      <c r="J138">
        <f>SUM(K103,K120)</f>
        <v/>
      </c>
      <c r="K138">
        <f>SUM(J138,I138)</f>
        <v/>
      </c>
    </row>
    <row r="139">
      <c r="A139" s="1" t="inlineStr">
        <is>
          <t>15*</t>
        </is>
      </c>
      <c r="B139" t="inlineStr">
        <is>
          <t>08:00-16:00</t>
        </is>
      </c>
      <c r="C139" s="15" t="inlineStr">
        <is>
          <t>พลกฤต</t>
        </is>
      </c>
      <c r="D139" s="11" t="inlineStr">
        <is>
          <t>จีรวัฒน์</t>
        </is>
      </c>
      <c r="E139" s="7" t="inlineStr">
        <is>
          <t>วินัย</t>
        </is>
      </c>
      <c r="G139" s="2" t="inlineStr">
        <is>
          <t>ปรมะ</t>
        </is>
      </c>
      <c r="I139">
        <f>SUM(Q104,Q121)</f>
        <v/>
      </c>
      <c r="J139">
        <f>SUM(K104,K121)</f>
        <v/>
      </c>
      <c r="K139">
        <f>SUM(J139,I139)</f>
        <v/>
      </c>
    </row>
    <row r="140">
      <c r="B140" t="inlineStr">
        <is>
          <t>16:00-24:00</t>
        </is>
      </c>
      <c r="C140" s="6" t="inlineStr">
        <is>
          <t>ชานนท์</t>
        </is>
      </c>
      <c r="D140" s="12" t="inlineStr">
        <is>
          <t>นที</t>
        </is>
      </c>
      <c r="E140" s="13" t="inlineStr">
        <is>
          <t>ภูวเนตร</t>
        </is>
      </c>
      <c r="G140" s="2" t="inlineStr">
        <is>
          <t>สัญญา</t>
        </is>
      </c>
      <c r="I140">
        <f>SUM(Q105,Q122)</f>
        <v/>
      </c>
      <c r="J140">
        <f>SUM(K105,K122)</f>
        <v/>
      </c>
      <c r="K140">
        <f>SUM(J140,I140)</f>
        <v/>
      </c>
    </row>
    <row r="141">
      <c r="B141" t="inlineStr">
        <is>
          <t>24:00-8:00</t>
        </is>
      </c>
      <c r="C141" s="6" t="inlineStr">
        <is>
          <t>ชานนท์</t>
        </is>
      </c>
      <c r="D141" s="12" t="inlineStr">
        <is>
          <t>นที</t>
        </is>
      </c>
      <c r="E141" s="13" t="inlineStr">
        <is>
          <t>ภูวเนตร</t>
        </is>
      </c>
      <c r="G141" s="2" t="inlineStr">
        <is>
          <t>วินัย</t>
        </is>
      </c>
      <c r="I141">
        <f>SUM(Q106,Q123)</f>
        <v/>
      </c>
      <c r="J141">
        <f>SUM(K106,K123)</f>
        <v/>
      </c>
      <c r="K141">
        <f>SUM(J141,I141)</f>
        <v/>
      </c>
    </row>
    <row r="142">
      <c r="A142" s="1" t="inlineStr">
        <is>
          <t>16*</t>
        </is>
      </c>
      <c r="B142" t="inlineStr">
        <is>
          <t>08:00-16:00</t>
        </is>
      </c>
      <c r="C142" s="4" t="inlineStr">
        <is>
          <t>รณยุทธ</t>
        </is>
      </c>
      <c r="D142" s="8" t="inlineStr">
        <is>
          <t>ราเชน</t>
        </is>
      </c>
      <c r="E142" s="16" t="inlineStr">
        <is>
          <t>ราเชนทร์</t>
        </is>
      </c>
      <c r="G142" s="2" t="inlineStr">
        <is>
          <t>รณยุทธ</t>
        </is>
      </c>
      <c r="I142">
        <f>SUM(Q107,Q124)</f>
        <v/>
      </c>
      <c r="J142">
        <f>SUM(K107,K124)</f>
        <v/>
      </c>
      <c r="K142">
        <f>SUM(J142,I142)</f>
        <v/>
      </c>
    </row>
    <row r="143">
      <c r="B143" t="inlineStr">
        <is>
          <t>16:00-24:00</t>
        </is>
      </c>
      <c r="C143" s="10" t="inlineStr">
        <is>
          <t>สัญญา</t>
        </is>
      </c>
      <c r="D143" s="14" t="inlineStr">
        <is>
          <t>นฤชิต</t>
        </is>
      </c>
      <c r="E143" s="17" t="inlineStr">
        <is>
          <t>ปรมะ</t>
        </is>
      </c>
      <c r="G143" s="3" t="inlineStr">
        <is>
          <t>วัฒพงษ์</t>
        </is>
      </c>
      <c r="I143">
        <f>SUM(Q108,Q125)</f>
        <v/>
      </c>
      <c r="J143">
        <f>SUM(K108,K125)</f>
        <v/>
      </c>
      <c r="K143">
        <f>SUM(J143,I143)</f>
        <v/>
      </c>
    </row>
    <row r="144">
      <c r="B144" t="inlineStr">
        <is>
          <t>24:00-8:00</t>
        </is>
      </c>
      <c r="C144" s="10" t="inlineStr">
        <is>
          <t>สัญญา</t>
        </is>
      </c>
      <c r="D144" s="14" t="inlineStr">
        <is>
          <t>นฤชิต</t>
        </is>
      </c>
      <c r="E144" s="17" t="inlineStr">
        <is>
          <t>ปรมะ</t>
        </is>
      </c>
      <c r="G144" s="3" t="inlineStr">
        <is>
          <t>ราเชน</t>
        </is>
      </c>
      <c r="I144">
        <f>SUM(Q109,Q126)</f>
        <v/>
      </c>
      <c r="J144">
        <f>SUM(K109,K126)</f>
        <v/>
      </c>
      <c r="K144">
        <f>SUM(J144,I144)</f>
        <v/>
      </c>
    </row>
    <row r="145">
      <c r="A145" t="inlineStr">
        <is>
          <t>17</t>
        </is>
      </c>
      <c r="B145" t="inlineStr">
        <is>
          <t>08:00-16:00</t>
        </is>
      </c>
      <c r="G145" s="3" t="inlineStr">
        <is>
          <t>นฤชิต</t>
        </is>
      </c>
      <c r="I145">
        <f>SUM(Q110,Q127)</f>
        <v/>
      </c>
      <c r="J145">
        <f>SUM(K110,K127)</f>
        <v/>
      </c>
      <c r="K145">
        <f>SUM(J145,I145)</f>
        <v/>
      </c>
    </row>
    <row r="146">
      <c r="B146" t="inlineStr">
        <is>
          <t>16:00-24:00</t>
        </is>
      </c>
      <c r="C146" s="15" t="inlineStr">
        <is>
          <t>พลกฤต</t>
        </is>
      </c>
      <c r="D146" s="12" t="inlineStr">
        <is>
          <t>นที</t>
        </is>
      </c>
      <c r="E146" s="11" t="inlineStr">
        <is>
          <t>จีรวัฒน์</t>
        </is>
      </c>
      <c r="G146" s="3" t="inlineStr">
        <is>
          <t>จีรวัฒน์</t>
        </is>
      </c>
      <c r="I146">
        <f>SUM(Q111,Q128)</f>
        <v/>
      </c>
      <c r="J146">
        <f>SUM(K111,K128)</f>
        <v/>
      </c>
      <c r="K146">
        <f>SUM(J146,I146)</f>
        <v/>
      </c>
    </row>
    <row r="147">
      <c r="B147" t="inlineStr">
        <is>
          <t>24:00-8:00</t>
        </is>
      </c>
      <c r="C147" s="15" t="inlineStr">
        <is>
          <t>พลกฤต</t>
        </is>
      </c>
      <c r="D147" s="12" t="inlineStr">
        <is>
          <t>นที</t>
        </is>
      </c>
      <c r="E147" s="11" t="inlineStr">
        <is>
          <t>จีรวัฒน์</t>
        </is>
      </c>
      <c r="G147" s="3" t="inlineStr">
        <is>
          <t>สุเมธร์</t>
        </is>
      </c>
      <c r="I147">
        <f>SUM(Q112,Q129)</f>
        <v/>
      </c>
      <c r="J147">
        <f>SUM(K112,K129)</f>
        <v/>
      </c>
      <c r="K147">
        <f>SUM(J147,I147)</f>
        <v/>
      </c>
    </row>
    <row r="148">
      <c r="A148" t="inlineStr">
        <is>
          <t>18</t>
        </is>
      </c>
      <c r="B148" t="inlineStr">
        <is>
          <t>08:00-16:00</t>
        </is>
      </c>
      <c r="G148" s="3" t="inlineStr">
        <is>
          <t>นที</t>
        </is>
      </c>
      <c r="I148">
        <f>SUM(Q113,Q130)</f>
        <v/>
      </c>
      <c r="J148">
        <f>SUM(K113,K130)</f>
        <v/>
      </c>
      <c r="K148">
        <f>SUM(J148,I148)</f>
        <v/>
      </c>
    </row>
    <row r="149">
      <c r="B149" t="inlineStr">
        <is>
          <t>16:00-24:00</t>
        </is>
      </c>
      <c r="C149" s="13" t="inlineStr">
        <is>
          <t>ภูวเนตร</t>
        </is>
      </c>
      <c r="D149" s="8" t="inlineStr">
        <is>
          <t>ราเชน</t>
        </is>
      </c>
      <c r="E149" s="10" t="inlineStr">
        <is>
          <t>สัญญา</t>
        </is>
      </c>
    </row>
    <row r="150">
      <c r="B150" t="inlineStr">
        <is>
          <t>24:00-8:00</t>
        </is>
      </c>
      <c r="C150" s="13" t="inlineStr">
        <is>
          <t>ภูวเนตร</t>
        </is>
      </c>
      <c r="D150" s="8" t="inlineStr">
        <is>
          <t>ราเชน</t>
        </is>
      </c>
      <c r="E150" s="10" t="inlineStr">
        <is>
          <t>สัญญา</t>
        </is>
      </c>
    </row>
    <row r="151">
      <c r="A151" t="inlineStr">
        <is>
          <t>19</t>
        </is>
      </c>
      <c r="B151" t="inlineStr">
        <is>
          <t>08:00-16:00</t>
        </is>
      </c>
    </row>
    <row r="152">
      <c r="B152" t="inlineStr">
        <is>
          <t>16:00-24:00</t>
        </is>
      </c>
      <c r="C152" s="6" t="inlineStr">
        <is>
          <t>ชานนท์</t>
        </is>
      </c>
      <c r="D152" s="14" t="inlineStr">
        <is>
          <t>นฤชิต</t>
        </is>
      </c>
      <c r="E152" s="12" t="inlineStr">
        <is>
          <t>นที</t>
        </is>
      </c>
    </row>
    <row r="153">
      <c r="B153" t="inlineStr">
        <is>
          <t>24:00-8:00</t>
        </is>
      </c>
      <c r="C153" s="6" t="inlineStr">
        <is>
          <t>ชานนท์</t>
        </is>
      </c>
      <c r="D153" s="14" t="inlineStr">
        <is>
          <t>นฤชิต</t>
        </is>
      </c>
      <c r="E153" s="12" t="inlineStr">
        <is>
          <t>นที</t>
        </is>
      </c>
    </row>
    <row r="154">
      <c r="A154" t="inlineStr">
        <is>
          <t>20</t>
        </is>
      </c>
      <c r="B154" t="inlineStr">
        <is>
          <t>08:00-16:00</t>
        </is>
      </c>
    </row>
    <row r="155">
      <c r="B155" t="inlineStr">
        <is>
          <t>16:00-24:00</t>
        </is>
      </c>
      <c r="C155" s="13" t="inlineStr">
        <is>
          <t>ภูวเนตร</t>
        </is>
      </c>
      <c r="D155" s="8" t="inlineStr">
        <is>
          <t>ราเชน</t>
        </is>
      </c>
      <c r="E155" s="16" t="inlineStr">
        <is>
          <t>ราเชนทร์</t>
        </is>
      </c>
    </row>
    <row r="156">
      <c r="B156" t="inlineStr">
        <is>
          <t>24:00-8:00</t>
        </is>
      </c>
      <c r="C156" s="13" t="inlineStr">
        <is>
          <t>ภูวเนตร</t>
        </is>
      </c>
      <c r="D156" s="8" t="inlineStr">
        <is>
          <t>ราเชน</t>
        </is>
      </c>
      <c r="E156" s="16" t="inlineStr">
        <is>
          <t>ราเชนทร์</t>
        </is>
      </c>
    </row>
    <row r="157">
      <c r="A157" t="inlineStr">
        <is>
          <t>21</t>
        </is>
      </c>
      <c r="B157" t="inlineStr">
        <is>
          <t>08:00-16:00</t>
        </is>
      </c>
    </row>
    <row r="158">
      <c r="B158" t="inlineStr">
        <is>
          <t>16:00-24:00</t>
        </is>
      </c>
      <c r="C158" s="7" t="inlineStr">
        <is>
          <t>วินัย</t>
        </is>
      </c>
      <c r="D158" s="5" t="inlineStr">
        <is>
          <t>สุเมธร์</t>
        </is>
      </c>
      <c r="E158" s="14" t="inlineStr">
        <is>
          <t>นฤชิต</t>
        </is>
      </c>
    </row>
    <row r="159">
      <c r="B159" t="inlineStr">
        <is>
          <t>24:00-8:00</t>
        </is>
      </c>
      <c r="C159" s="7" t="inlineStr">
        <is>
          <t>วินัย</t>
        </is>
      </c>
      <c r="D159" s="9" t="inlineStr">
        <is>
          <t>วัฒพงษ์</t>
        </is>
      </c>
      <c r="E159" s="11" t="inlineStr">
        <is>
          <t>จีรวัฒน์</t>
        </is>
      </c>
    </row>
    <row r="160">
      <c r="A160" s="1" t="inlineStr">
        <is>
          <t>22*</t>
        </is>
      </c>
      <c r="B160" t="inlineStr">
        <is>
          <t>08:00-16:00</t>
        </is>
      </c>
      <c r="C160" s="13" t="inlineStr">
        <is>
          <t>ภูวเนตร</t>
        </is>
      </c>
      <c r="D160" s="12" t="inlineStr">
        <is>
          <t>นที</t>
        </is>
      </c>
      <c r="E160" s="8" t="inlineStr">
        <is>
          <t>ราเชน</t>
        </is>
      </c>
    </row>
    <row r="161">
      <c r="B161" t="inlineStr">
        <is>
          <t>16:00-24:00</t>
        </is>
      </c>
      <c r="C161" s="15" t="inlineStr">
        <is>
          <t>พลกฤต</t>
        </is>
      </c>
      <c r="D161" s="9" t="inlineStr">
        <is>
          <t>วัฒพงษ์</t>
        </is>
      </c>
      <c r="E161" s="10" t="inlineStr">
        <is>
          <t>สัญญา</t>
        </is>
      </c>
    </row>
    <row r="162">
      <c r="B162" t="inlineStr">
        <is>
          <t>24:00-8:00</t>
        </is>
      </c>
      <c r="C162" s="17" t="inlineStr">
        <is>
          <t>ปรมะ</t>
        </is>
      </c>
      <c r="D162" s="5" t="inlineStr">
        <is>
          <t>สุเมธร์</t>
        </is>
      </c>
      <c r="E162" s="16" t="inlineStr">
        <is>
          <t>ราเชนทร์</t>
        </is>
      </c>
    </row>
    <row r="163">
      <c r="A163" s="1" t="inlineStr">
        <is>
          <t>23*</t>
        </is>
      </c>
      <c r="B163" t="inlineStr">
        <is>
          <t>08:00-16:00</t>
        </is>
      </c>
      <c r="C163" s="7" t="inlineStr">
        <is>
          <t>วินัย</t>
        </is>
      </c>
      <c r="D163" s="9" t="inlineStr">
        <is>
          <t>วัฒพงษ์</t>
        </is>
      </c>
      <c r="E163" s="14" t="inlineStr">
        <is>
          <t>นฤชิต</t>
        </is>
      </c>
    </row>
    <row r="164">
      <c r="B164" t="inlineStr">
        <is>
          <t>16:00-24:00</t>
        </is>
      </c>
      <c r="C164" s="17" t="inlineStr">
        <is>
          <t>ปรมะ</t>
        </is>
      </c>
      <c r="D164" s="11" t="inlineStr">
        <is>
          <t>จีรวัฒน์</t>
        </is>
      </c>
      <c r="E164" s="4" t="inlineStr">
        <is>
          <t>รณยุทธ</t>
        </is>
      </c>
    </row>
    <row r="165">
      <c r="B165" t="inlineStr">
        <is>
          <t>24:00-8:00</t>
        </is>
      </c>
      <c r="C165" s="15" t="inlineStr">
        <is>
          <t>พลกฤต</t>
        </is>
      </c>
      <c r="D165" s="5" t="inlineStr">
        <is>
          <t>สุเมธร์</t>
        </is>
      </c>
      <c r="E165" s="10" t="inlineStr">
        <is>
          <t>สัญญา</t>
        </is>
      </c>
    </row>
    <row r="166">
      <c r="A166" t="inlineStr">
        <is>
          <t>24</t>
        </is>
      </c>
      <c r="B166" t="inlineStr">
        <is>
          <t>08:00-16:00</t>
        </is>
      </c>
    </row>
    <row r="167">
      <c r="B167" t="inlineStr">
        <is>
          <t>16:00-24:00</t>
        </is>
      </c>
      <c r="C167" s="16" t="inlineStr">
        <is>
          <t>ราเชนทร์</t>
        </is>
      </c>
      <c r="D167" s="11" t="inlineStr">
        <is>
          <t>จีรวัฒน์</t>
        </is>
      </c>
      <c r="E167" s="9" t="inlineStr">
        <is>
          <t>วัฒพงษ์</t>
        </is>
      </c>
    </row>
    <row r="168">
      <c r="B168" t="inlineStr">
        <is>
          <t>24:00-8:00</t>
        </is>
      </c>
      <c r="C168" s="7" t="inlineStr">
        <is>
          <t>วินัย</t>
        </is>
      </c>
      <c r="D168" s="5" t="inlineStr">
        <is>
          <t>สุเมธร์</t>
        </is>
      </c>
      <c r="E168" s="10" t="inlineStr">
        <is>
          <t>สัญญา</t>
        </is>
      </c>
    </row>
    <row r="169">
      <c r="A169" t="inlineStr">
        <is>
          <t>25</t>
        </is>
      </c>
      <c r="B169" t="inlineStr">
        <is>
          <t>08:00-16:00</t>
        </is>
      </c>
    </row>
    <row r="170">
      <c r="B170" t="inlineStr">
        <is>
          <t>16:00-24:00</t>
        </is>
      </c>
      <c r="C170" s="13" t="inlineStr">
        <is>
          <t>ภูวเนตร</t>
        </is>
      </c>
      <c r="D170" s="12" t="inlineStr">
        <is>
          <t>นที</t>
        </is>
      </c>
      <c r="E170" s="17" t="inlineStr">
        <is>
          <t>ปรมะ</t>
        </is>
      </c>
    </row>
    <row r="171">
      <c r="B171" t="inlineStr">
        <is>
          <t>24:00-8:00</t>
        </is>
      </c>
      <c r="C171" s="16" t="inlineStr">
        <is>
          <t>ราเชนทร์</t>
        </is>
      </c>
      <c r="D171" s="12" t="inlineStr">
        <is>
          <t>นที</t>
        </is>
      </c>
      <c r="E171" s="6" t="inlineStr">
        <is>
          <t>ชานนท์</t>
        </is>
      </c>
    </row>
    <row r="172">
      <c r="A172" t="inlineStr">
        <is>
          <t>26</t>
        </is>
      </c>
      <c r="B172" t="inlineStr">
        <is>
          <t>08:00-16:00</t>
        </is>
      </c>
    </row>
    <row r="173">
      <c r="B173" t="inlineStr">
        <is>
          <t>16:00-24:00</t>
        </is>
      </c>
      <c r="C173" s="7" t="inlineStr">
        <is>
          <t>วินัย</t>
        </is>
      </c>
      <c r="D173" s="9" t="inlineStr">
        <is>
          <t>วัฒพงษ์</t>
        </is>
      </c>
      <c r="E173" s="13" t="inlineStr">
        <is>
          <t>ภูวเนตร</t>
        </is>
      </c>
    </row>
    <row r="174">
      <c r="B174" t="inlineStr">
        <is>
          <t>24:00-8:00</t>
        </is>
      </c>
      <c r="C174" s="17" t="inlineStr">
        <is>
          <t>ปรมะ</t>
        </is>
      </c>
      <c r="D174" s="11" t="inlineStr">
        <is>
          <t>จีรวัฒน์</t>
        </is>
      </c>
      <c r="E174" s="8" t="inlineStr">
        <is>
          <t>ราเชน</t>
        </is>
      </c>
    </row>
    <row r="175">
      <c r="A175" t="inlineStr">
        <is>
          <t>27</t>
        </is>
      </c>
      <c r="B175" t="inlineStr">
        <is>
          <t>08:00-16:00</t>
        </is>
      </c>
    </row>
    <row r="176">
      <c r="B176" t="inlineStr">
        <is>
          <t>16:00-24:00</t>
        </is>
      </c>
      <c r="C176" s="15" t="inlineStr">
        <is>
          <t>พลกฤต</t>
        </is>
      </c>
      <c r="D176" s="17" t="inlineStr">
        <is>
          <t>ปรมะ</t>
        </is>
      </c>
      <c r="E176" s="16" t="inlineStr">
        <is>
          <t>ราเชนทร์</t>
        </is>
      </c>
    </row>
    <row r="177">
      <c r="B177" t="inlineStr">
        <is>
          <t>24:00-8:00</t>
        </is>
      </c>
      <c r="C177" s="15" t="inlineStr">
        <is>
          <t>พลกฤต</t>
        </is>
      </c>
      <c r="D177" s="10" t="inlineStr">
        <is>
          <t>สัญญา</t>
        </is>
      </c>
      <c r="E177" s="4" t="inlineStr">
        <is>
          <t>รณยุทธ</t>
        </is>
      </c>
    </row>
    <row r="178">
      <c r="A178" t="inlineStr">
        <is>
          <t>28</t>
        </is>
      </c>
      <c r="B178" t="inlineStr">
        <is>
          <t>08:00-16:00</t>
        </is>
      </c>
    </row>
    <row r="179">
      <c r="B179" t="inlineStr">
        <is>
          <t>16:00-24:00</t>
        </is>
      </c>
      <c r="C179" s="6" t="inlineStr">
        <is>
          <t>ชานนท์</t>
        </is>
      </c>
      <c r="D179" s="10" t="inlineStr">
        <is>
          <t>สัญญา</t>
        </is>
      </c>
      <c r="E179" s="7" t="inlineStr">
        <is>
          <t>วินัย</t>
        </is>
      </c>
    </row>
    <row r="180">
      <c r="B180" t="inlineStr">
        <is>
          <t>24:00-8:00</t>
        </is>
      </c>
      <c r="C180" s="13" t="inlineStr">
        <is>
          <t>ภูวเนตร</t>
        </is>
      </c>
      <c r="D180" s="7" t="inlineStr">
        <is>
          <t>วินัย</t>
        </is>
      </c>
      <c r="E180" s="12" t="inlineStr">
        <is>
          <t>นที</t>
        </is>
      </c>
    </row>
    <row r="181">
      <c r="A181" s="1" t="inlineStr">
        <is>
          <t>29*</t>
        </is>
      </c>
      <c r="B181" t="inlineStr">
        <is>
          <t>08:00-16:00</t>
        </is>
      </c>
      <c r="C181" s="17" t="inlineStr">
        <is>
          <t>ปรมะ</t>
        </is>
      </c>
      <c r="D181" s="14" t="inlineStr">
        <is>
          <t>นฤชิต</t>
        </is>
      </c>
      <c r="E181" s="11" t="inlineStr">
        <is>
          <t>จีรวัฒน์</t>
        </is>
      </c>
    </row>
    <row r="182">
      <c r="B182" t="inlineStr">
        <is>
          <t>16:00-24:00</t>
        </is>
      </c>
      <c r="C182" s="13" t="inlineStr">
        <is>
          <t>ภูวเนตร</t>
        </is>
      </c>
      <c r="D182" s="5" t="inlineStr">
        <is>
          <t>สุเมธร์</t>
        </is>
      </c>
      <c r="E182" s="8" t="inlineStr">
        <is>
          <t>ราเชน</t>
        </is>
      </c>
    </row>
    <row r="183">
      <c r="B183" t="inlineStr">
        <is>
          <t>24:00-8:00</t>
        </is>
      </c>
      <c r="C183" s="10" t="inlineStr">
        <is>
          <t>สัญญา</t>
        </is>
      </c>
      <c r="D183" s="12" t="inlineStr">
        <is>
          <t>นที</t>
        </is>
      </c>
      <c r="E183" s="6" t="inlineStr">
        <is>
          <t>ชานนท์</t>
        </is>
      </c>
    </row>
    <row r="184">
      <c r="A184" s="1" t="inlineStr">
        <is>
          <t>30*</t>
        </is>
      </c>
      <c r="B184" t="inlineStr">
        <is>
          <t>08:00-16:00</t>
        </is>
      </c>
      <c r="C184" s="16" t="inlineStr">
        <is>
          <t>ราเชนทร์</t>
        </is>
      </c>
      <c r="D184" s="9" t="inlineStr">
        <is>
          <t>วัฒพงษ์</t>
        </is>
      </c>
      <c r="E184" s="5" t="inlineStr">
        <is>
          <t>สุเมธร์</t>
        </is>
      </c>
    </row>
    <row r="185">
      <c r="B185" t="inlineStr">
        <is>
          <t>16:00-24:00</t>
        </is>
      </c>
      <c r="C185" s="4" t="inlineStr">
        <is>
          <t>รณยุทธ</t>
        </is>
      </c>
      <c r="D185" s="12" t="inlineStr">
        <is>
          <t>นที</t>
        </is>
      </c>
      <c r="E185" s="16" t="inlineStr">
        <is>
          <t>ราเชนทร์</t>
        </is>
      </c>
    </row>
    <row r="186">
      <c r="B186" t="inlineStr">
        <is>
          <t>24:00-8:00</t>
        </is>
      </c>
      <c r="C186" s="6" t="inlineStr">
        <is>
          <t>ชานนท์</t>
        </is>
      </c>
      <c r="D186" s="11" t="inlineStr">
        <is>
          <t>จีรวัฒน์</t>
        </is>
      </c>
      <c r="E186" s="14" t="inlineStr">
        <is>
          <t>นฤชิต</t>
        </is>
      </c>
    </row>
    <row r="187">
      <c r="A187" t="inlineStr">
        <is>
          <t>31</t>
        </is>
      </c>
      <c r="B187" t="inlineStr">
        <is>
          <t>08:00-16:00</t>
        </is>
      </c>
    </row>
    <row r="188">
      <c r="B188" t="inlineStr">
        <is>
          <t>16:00-24:00</t>
        </is>
      </c>
      <c r="C188" s="17" t="inlineStr">
        <is>
          <t>ปรมะ</t>
        </is>
      </c>
      <c r="D188" s="7" t="inlineStr">
        <is>
          <t>วินัย</t>
        </is>
      </c>
      <c r="E188" s="5" t="inlineStr">
        <is>
          <t>สุเมธร์</t>
        </is>
      </c>
    </row>
    <row r="189">
      <c r="B189" t="inlineStr">
        <is>
          <t>24:00-8:00</t>
        </is>
      </c>
      <c r="C189" s="6" t="inlineStr">
        <is>
          <t>ชานนท์</t>
        </is>
      </c>
      <c r="D189" s="17" t="inlineStr">
        <is>
          <t>ปรมะ</t>
        </is>
      </c>
      <c r="E189" s="15" t="inlineStr">
        <is>
          <t>พลกฤต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2023-02-15T02:32:34Z</dcterms:created>
  <dcterms:modified xsi:type="dcterms:W3CDTF">2023-02-15T02:32:34Z</dcterms:modified>
</cp:coreProperties>
</file>